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6BD91D16-387D-46E8-8285-39A6FAC00F05}"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Tables'!$B$1:$B$297</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6"/>
  <c r="BL3" i="7"/>
  <c r="BK3" i="7"/>
  <c r="BJ3" i="7"/>
  <c r="BI3" i="7"/>
  <c r="BH3" i="7"/>
  <c r="BG3" i="7"/>
  <c r="BF3" i="7"/>
  <c r="BE3" i="7"/>
  <c r="BD3" i="7"/>
  <c r="BC3" i="7"/>
  <c r="BB3" i="7"/>
  <c r="BA3"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D141" i="7" s="1"/>
  <c r="C140" i="7"/>
  <c r="C139" i="7"/>
  <c r="C138" i="7"/>
  <c r="C137" i="7"/>
  <c r="C136" i="7"/>
  <c r="C135" i="7"/>
  <c r="C134" i="7"/>
  <c r="D134" i="7" s="1"/>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D20" i="7" s="1"/>
  <c r="C19" i="7"/>
  <c r="C18" i="7"/>
  <c r="C17" i="7"/>
  <c r="C16" i="7"/>
  <c r="C15" i="7"/>
  <c r="C14" i="7"/>
  <c r="C13" i="7"/>
  <c r="C12" i="7"/>
  <c r="C11" i="7"/>
  <c r="C10" i="7"/>
  <c r="C9" i="7"/>
  <c r="C8" i="7"/>
  <c r="C7" i="7"/>
  <c r="C6" i="7"/>
  <c r="C5" i="7"/>
  <c r="AN3" i="7"/>
  <c r="AM3" i="7"/>
  <c r="AL3" i="7"/>
  <c r="AK3" i="7"/>
  <c r="AJ3" i="7"/>
  <c r="AI3" i="7"/>
  <c r="AH3" i="7"/>
  <c r="AG3" i="7"/>
  <c r="AF3" i="7"/>
  <c r="AE3" i="7"/>
  <c r="AD3" i="7"/>
  <c r="AC3" i="7"/>
  <c r="BL167" i="6"/>
  <c r="BK167" i="6"/>
  <c r="BJ167" i="6"/>
  <c r="BI167" i="6"/>
  <c r="BH167" i="6"/>
  <c r="BG167" i="6"/>
  <c r="BF167" i="6"/>
  <c r="BE167" i="6"/>
  <c r="BD167" i="6"/>
  <c r="BC167" i="6"/>
  <c r="BB167" i="6"/>
  <c r="BA167" i="6"/>
  <c r="C167" i="6"/>
  <c r="BR167" i="6" s="1"/>
  <c r="BL166" i="6"/>
  <c r="BK166" i="6"/>
  <c r="BJ166" i="6"/>
  <c r="BI166" i="6"/>
  <c r="BH166" i="6"/>
  <c r="BG166" i="6"/>
  <c r="BF166" i="6"/>
  <c r="BE166" i="6"/>
  <c r="BD166" i="6"/>
  <c r="BC166" i="6"/>
  <c r="BB166" i="6"/>
  <c r="BA166" i="6"/>
  <c r="C166" i="6"/>
  <c r="BT166" i="6" s="1"/>
  <c r="BL165" i="6"/>
  <c r="BK165" i="6"/>
  <c r="BJ165" i="6"/>
  <c r="BI165" i="6"/>
  <c r="BH165" i="6"/>
  <c r="BG165" i="6"/>
  <c r="BF165" i="6"/>
  <c r="BE165" i="6"/>
  <c r="BD165" i="6"/>
  <c r="BC165" i="6"/>
  <c r="BB165" i="6"/>
  <c r="BA165" i="6"/>
  <c r="C165" i="6"/>
  <c r="BN165" i="6" s="1"/>
  <c r="BL164" i="6"/>
  <c r="BK164" i="6"/>
  <c r="BJ164" i="6"/>
  <c r="BI164" i="6"/>
  <c r="BH164" i="6"/>
  <c r="BG164" i="6"/>
  <c r="BF164" i="6"/>
  <c r="BE164" i="6"/>
  <c r="BD164" i="6"/>
  <c r="BC164" i="6"/>
  <c r="BB164" i="6"/>
  <c r="BA164" i="6"/>
  <c r="C164" i="6"/>
  <c r="BS164" i="6" s="1"/>
  <c r="BL163" i="6"/>
  <c r="BK163" i="6"/>
  <c r="BJ163" i="6"/>
  <c r="BI163" i="6"/>
  <c r="BH163" i="6"/>
  <c r="BG163" i="6"/>
  <c r="BF163" i="6"/>
  <c r="BE163" i="6"/>
  <c r="BD163" i="6"/>
  <c r="BC163" i="6"/>
  <c r="BB163" i="6"/>
  <c r="BA163" i="6"/>
  <c r="C163" i="6"/>
  <c r="BW163" i="6" s="1"/>
  <c r="BL162" i="6"/>
  <c r="BK162" i="6"/>
  <c r="BJ162" i="6"/>
  <c r="BI162" i="6"/>
  <c r="BH162" i="6"/>
  <c r="BG162" i="6"/>
  <c r="BF162" i="6"/>
  <c r="BE162" i="6"/>
  <c r="BD162" i="6"/>
  <c r="BC162" i="6"/>
  <c r="BB162" i="6"/>
  <c r="BA162" i="6"/>
  <c r="C162" i="6"/>
  <c r="BT162" i="6" s="1"/>
  <c r="BL161" i="6"/>
  <c r="BK161" i="6"/>
  <c r="BJ161" i="6"/>
  <c r="BI161" i="6"/>
  <c r="BH161" i="6"/>
  <c r="BG161" i="6"/>
  <c r="BF161" i="6"/>
  <c r="BE161" i="6"/>
  <c r="BD161" i="6"/>
  <c r="BC161" i="6"/>
  <c r="BB161" i="6"/>
  <c r="BA161" i="6"/>
  <c r="C161" i="6"/>
  <c r="BQ161" i="6" s="1"/>
  <c r="BL160" i="6"/>
  <c r="BK160" i="6"/>
  <c r="BJ160" i="6"/>
  <c r="BI160" i="6"/>
  <c r="BH160" i="6"/>
  <c r="BG160" i="6"/>
  <c r="BF160" i="6"/>
  <c r="BE160" i="6"/>
  <c r="BD160" i="6"/>
  <c r="BC160" i="6"/>
  <c r="BB160" i="6"/>
  <c r="BA160" i="6"/>
  <c r="C160" i="6"/>
  <c r="BU160" i="6" s="1"/>
  <c r="BL159" i="6"/>
  <c r="BK159" i="6"/>
  <c r="BJ159" i="6"/>
  <c r="BI159" i="6"/>
  <c r="BH159" i="6"/>
  <c r="BG159" i="6"/>
  <c r="BF159" i="6"/>
  <c r="BE159" i="6"/>
  <c r="BD159" i="6"/>
  <c r="BC159" i="6"/>
  <c r="BB159" i="6"/>
  <c r="BA159" i="6"/>
  <c r="C159" i="6"/>
  <c r="BL158" i="6"/>
  <c r="BK158" i="6"/>
  <c r="BJ158" i="6"/>
  <c r="BI158" i="6"/>
  <c r="BH158" i="6"/>
  <c r="BG158" i="6"/>
  <c r="BF158" i="6"/>
  <c r="BE158" i="6"/>
  <c r="BD158" i="6"/>
  <c r="BC158" i="6"/>
  <c r="BB158" i="6"/>
  <c r="BA158" i="6"/>
  <c r="C158" i="6"/>
  <c r="BL157" i="6"/>
  <c r="BK157" i="6"/>
  <c r="BJ157" i="6"/>
  <c r="BI157" i="6"/>
  <c r="BH157" i="6"/>
  <c r="BG157" i="6"/>
  <c r="BF157" i="6"/>
  <c r="BE157" i="6"/>
  <c r="BD157" i="6"/>
  <c r="BC157" i="6"/>
  <c r="BB157" i="6"/>
  <c r="BA157" i="6"/>
  <c r="C157" i="6"/>
  <c r="BR157" i="6" s="1"/>
  <c r="BL156" i="6"/>
  <c r="BK156" i="6"/>
  <c r="BJ156" i="6"/>
  <c r="BI156" i="6"/>
  <c r="BH156" i="6"/>
  <c r="BG156" i="6"/>
  <c r="BF156" i="6"/>
  <c r="BE156" i="6"/>
  <c r="BD156" i="6"/>
  <c r="BC156" i="6"/>
  <c r="BB156" i="6"/>
  <c r="BA156" i="6"/>
  <c r="C156" i="6"/>
  <c r="BU156" i="6" s="1"/>
  <c r="BL155" i="6"/>
  <c r="BK155" i="6"/>
  <c r="BJ155" i="6"/>
  <c r="BI155" i="6"/>
  <c r="BH155" i="6"/>
  <c r="BG155" i="6"/>
  <c r="BF155" i="6"/>
  <c r="BE155" i="6"/>
  <c r="BD155" i="6"/>
  <c r="BC155" i="6"/>
  <c r="BB155" i="6"/>
  <c r="BA155" i="6"/>
  <c r="C155" i="6"/>
  <c r="BN155" i="6" s="1"/>
  <c r="BL154" i="6"/>
  <c r="BK154" i="6"/>
  <c r="BJ154" i="6"/>
  <c r="BI154" i="6"/>
  <c r="BH154" i="6"/>
  <c r="BG154" i="6"/>
  <c r="BF154" i="6"/>
  <c r="BE154" i="6"/>
  <c r="BD154" i="6"/>
  <c r="BC154" i="6"/>
  <c r="BB154" i="6"/>
  <c r="BA154" i="6"/>
  <c r="C154" i="6"/>
  <c r="BS154" i="6" s="1"/>
  <c r="BL153" i="6"/>
  <c r="BK153" i="6"/>
  <c r="BJ153" i="6"/>
  <c r="BI153" i="6"/>
  <c r="BH153" i="6"/>
  <c r="BG153" i="6"/>
  <c r="BF153" i="6"/>
  <c r="BE153" i="6"/>
  <c r="BD153" i="6"/>
  <c r="BC153" i="6"/>
  <c r="BB153" i="6"/>
  <c r="BA153" i="6"/>
  <c r="C153" i="6"/>
  <c r="BP153" i="6" s="1"/>
  <c r="BL152" i="6"/>
  <c r="BK152" i="6"/>
  <c r="BJ152" i="6"/>
  <c r="BI152" i="6"/>
  <c r="BH152" i="6"/>
  <c r="BG152" i="6"/>
  <c r="BF152" i="6"/>
  <c r="BE152" i="6"/>
  <c r="BD152" i="6"/>
  <c r="BC152" i="6"/>
  <c r="BB152" i="6"/>
  <c r="BA152" i="6"/>
  <c r="C152" i="6"/>
  <c r="BW152" i="6" s="1"/>
  <c r="BL151" i="6"/>
  <c r="BK151" i="6"/>
  <c r="BJ151" i="6"/>
  <c r="BI151" i="6"/>
  <c r="BH151" i="6"/>
  <c r="BG151" i="6"/>
  <c r="BF151" i="6"/>
  <c r="BE151" i="6"/>
  <c r="BD151" i="6"/>
  <c r="BC151" i="6"/>
  <c r="BB151" i="6"/>
  <c r="BA151" i="6"/>
  <c r="C151" i="6"/>
  <c r="BT151" i="6" s="1"/>
  <c r="BL150" i="6"/>
  <c r="BK150" i="6"/>
  <c r="BJ150" i="6"/>
  <c r="BI150" i="6"/>
  <c r="BH150" i="6"/>
  <c r="BG150" i="6"/>
  <c r="BF150" i="6"/>
  <c r="BE150" i="6"/>
  <c r="BD150" i="6"/>
  <c r="BC150" i="6"/>
  <c r="BB150" i="6"/>
  <c r="BA150" i="6"/>
  <c r="C150" i="6"/>
  <c r="BQ150" i="6" s="1"/>
  <c r="BL149" i="6"/>
  <c r="BK149" i="6"/>
  <c r="BJ149" i="6"/>
  <c r="BI149" i="6"/>
  <c r="BH149" i="6"/>
  <c r="BG149" i="6"/>
  <c r="BF149" i="6"/>
  <c r="BE149" i="6"/>
  <c r="BD149" i="6"/>
  <c r="BC149" i="6"/>
  <c r="BB149" i="6"/>
  <c r="BA149" i="6"/>
  <c r="C149" i="6"/>
  <c r="BU149" i="6" s="1"/>
  <c r="BL148" i="6"/>
  <c r="BK148" i="6"/>
  <c r="BJ148" i="6"/>
  <c r="BI148" i="6"/>
  <c r="BH148" i="6"/>
  <c r="BG148" i="6"/>
  <c r="BF148" i="6"/>
  <c r="BE148" i="6"/>
  <c r="BD148" i="6"/>
  <c r="BC148" i="6"/>
  <c r="BB148" i="6"/>
  <c r="BA148" i="6"/>
  <c r="C148" i="6"/>
  <c r="BS148" i="6" s="1"/>
  <c r="BL147" i="6"/>
  <c r="BK147" i="6"/>
  <c r="BJ147" i="6"/>
  <c r="BI147" i="6"/>
  <c r="BH147" i="6"/>
  <c r="BG147" i="6"/>
  <c r="BF147" i="6"/>
  <c r="BE147" i="6"/>
  <c r="BD147" i="6"/>
  <c r="BC147" i="6"/>
  <c r="BB147" i="6"/>
  <c r="BA147" i="6"/>
  <c r="C147" i="6"/>
  <c r="BQ147" i="6" s="1"/>
  <c r="BL146" i="6"/>
  <c r="BK146" i="6"/>
  <c r="BJ146" i="6"/>
  <c r="BI146" i="6"/>
  <c r="BH146" i="6"/>
  <c r="BG146" i="6"/>
  <c r="BF146" i="6"/>
  <c r="BE146" i="6"/>
  <c r="BD146" i="6"/>
  <c r="BC146" i="6"/>
  <c r="BB146" i="6"/>
  <c r="BA146" i="6"/>
  <c r="C146" i="6"/>
  <c r="BW146" i="6" s="1"/>
  <c r="BL145" i="6"/>
  <c r="BK145" i="6"/>
  <c r="BJ145" i="6"/>
  <c r="BI145" i="6"/>
  <c r="BH145" i="6"/>
  <c r="BG145" i="6"/>
  <c r="BF145" i="6"/>
  <c r="BE145" i="6"/>
  <c r="BD145" i="6"/>
  <c r="BC145" i="6"/>
  <c r="BB145" i="6"/>
  <c r="BA145" i="6"/>
  <c r="C145" i="6"/>
  <c r="BW145" i="6" s="1"/>
  <c r="BL144" i="6"/>
  <c r="BK144" i="6"/>
  <c r="BJ144" i="6"/>
  <c r="BI144" i="6"/>
  <c r="BH144" i="6"/>
  <c r="BG144" i="6"/>
  <c r="BF144" i="6"/>
  <c r="BE144" i="6"/>
  <c r="BD144" i="6"/>
  <c r="BC144" i="6"/>
  <c r="BB144" i="6"/>
  <c r="BA144" i="6"/>
  <c r="C144" i="6"/>
  <c r="BN144" i="6" s="1"/>
  <c r="BL143" i="6"/>
  <c r="BK143" i="6"/>
  <c r="BJ143" i="6"/>
  <c r="BI143" i="6"/>
  <c r="BH143" i="6"/>
  <c r="BG143" i="6"/>
  <c r="BF143" i="6"/>
  <c r="BE143" i="6"/>
  <c r="BD143" i="6"/>
  <c r="BC143" i="6"/>
  <c r="BB143" i="6"/>
  <c r="BA143" i="6"/>
  <c r="C143" i="6"/>
  <c r="BW143" i="6" s="1"/>
  <c r="BL142" i="6"/>
  <c r="BK142" i="6"/>
  <c r="BJ142" i="6"/>
  <c r="BI142" i="6"/>
  <c r="BH142" i="6"/>
  <c r="BG142" i="6"/>
  <c r="BF142" i="6"/>
  <c r="BE142" i="6"/>
  <c r="BD142" i="6"/>
  <c r="BC142" i="6"/>
  <c r="BB142" i="6"/>
  <c r="BA142" i="6"/>
  <c r="C142" i="6"/>
  <c r="BW142" i="6" s="1"/>
  <c r="BL141" i="6"/>
  <c r="BK141" i="6"/>
  <c r="BJ141" i="6"/>
  <c r="BI141" i="6"/>
  <c r="BH141" i="6"/>
  <c r="BG141" i="6"/>
  <c r="BF141" i="6"/>
  <c r="BE141" i="6"/>
  <c r="BD141" i="6"/>
  <c r="BC141" i="6"/>
  <c r="BB141" i="6"/>
  <c r="BA141" i="6"/>
  <c r="C141" i="6"/>
  <c r="BS141" i="6" s="1"/>
  <c r="BL140" i="6"/>
  <c r="BK140" i="6"/>
  <c r="BJ140" i="6"/>
  <c r="BI140" i="6"/>
  <c r="BH140" i="6"/>
  <c r="BG140" i="6"/>
  <c r="BF140" i="6"/>
  <c r="BE140" i="6"/>
  <c r="BD140" i="6"/>
  <c r="BC140" i="6"/>
  <c r="BB140" i="6"/>
  <c r="BA140" i="6"/>
  <c r="C140" i="6"/>
  <c r="BL139" i="6"/>
  <c r="BK139" i="6"/>
  <c r="BJ139" i="6"/>
  <c r="BI139" i="6"/>
  <c r="BH139" i="6"/>
  <c r="BG139" i="6"/>
  <c r="BF139" i="6"/>
  <c r="BE139" i="6"/>
  <c r="BD139" i="6"/>
  <c r="BC139" i="6"/>
  <c r="BB139" i="6"/>
  <c r="BA139" i="6"/>
  <c r="C139" i="6"/>
  <c r="BP139" i="6" s="1"/>
  <c r="BL138" i="6"/>
  <c r="BK138" i="6"/>
  <c r="BJ138" i="6"/>
  <c r="BI138" i="6"/>
  <c r="BH138" i="6"/>
  <c r="BG138" i="6"/>
  <c r="BF138" i="6"/>
  <c r="BE138" i="6"/>
  <c r="BD138" i="6"/>
  <c r="BC138" i="6"/>
  <c r="BB138" i="6"/>
  <c r="BA138" i="6"/>
  <c r="C138" i="6"/>
  <c r="BL137" i="6"/>
  <c r="BK137" i="6"/>
  <c r="BJ137" i="6"/>
  <c r="BI137" i="6"/>
  <c r="BH137" i="6"/>
  <c r="BG137" i="6"/>
  <c r="BF137" i="6"/>
  <c r="BE137" i="6"/>
  <c r="BD137" i="6"/>
  <c r="BC137" i="6"/>
  <c r="BB137" i="6"/>
  <c r="BA137" i="6"/>
  <c r="C137" i="6"/>
  <c r="BW137" i="6" s="1"/>
  <c r="BL136" i="6"/>
  <c r="BK136" i="6"/>
  <c r="BJ136" i="6"/>
  <c r="BI136" i="6"/>
  <c r="BH136" i="6"/>
  <c r="BG136" i="6"/>
  <c r="BF136" i="6"/>
  <c r="BE136" i="6"/>
  <c r="BD136" i="6"/>
  <c r="BC136" i="6"/>
  <c r="BB136" i="6"/>
  <c r="BA136" i="6"/>
  <c r="C136" i="6"/>
  <c r="BV136" i="6" s="1"/>
  <c r="BL135" i="6"/>
  <c r="BK135" i="6"/>
  <c r="BJ135" i="6"/>
  <c r="BI135" i="6"/>
  <c r="BH135" i="6"/>
  <c r="BG135" i="6"/>
  <c r="BF135" i="6"/>
  <c r="BE135" i="6"/>
  <c r="BD135" i="6"/>
  <c r="BC135" i="6"/>
  <c r="BB135" i="6"/>
  <c r="BA135" i="6"/>
  <c r="C135" i="6"/>
  <c r="BP135" i="6" s="1"/>
  <c r="BL134" i="6"/>
  <c r="BK134" i="6"/>
  <c r="BJ134" i="6"/>
  <c r="BI134" i="6"/>
  <c r="BH134" i="6"/>
  <c r="BG134" i="6"/>
  <c r="BF134" i="6"/>
  <c r="BE134" i="6"/>
  <c r="BD134" i="6"/>
  <c r="BC134" i="6"/>
  <c r="BB134" i="6"/>
  <c r="BA134" i="6"/>
  <c r="C134" i="6"/>
  <c r="BM134" i="6" s="1"/>
  <c r="BL133" i="6"/>
  <c r="BK133" i="6"/>
  <c r="BJ133" i="6"/>
  <c r="BI133" i="6"/>
  <c r="BH133" i="6"/>
  <c r="BG133" i="6"/>
  <c r="BF133" i="6"/>
  <c r="BE133" i="6"/>
  <c r="BD133" i="6"/>
  <c r="BC133" i="6"/>
  <c r="BB133" i="6"/>
  <c r="BA133" i="6"/>
  <c r="C133" i="6"/>
  <c r="BV133" i="6" s="1"/>
  <c r="BL132" i="6"/>
  <c r="BK132" i="6"/>
  <c r="BJ132" i="6"/>
  <c r="BI132" i="6"/>
  <c r="BH132" i="6"/>
  <c r="BG132" i="6"/>
  <c r="BF132" i="6"/>
  <c r="BE132" i="6"/>
  <c r="BD132" i="6"/>
  <c r="BC132" i="6"/>
  <c r="BB132" i="6"/>
  <c r="BA132" i="6"/>
  <c r="C132" i="6"/>
  <c r="BP132" i="6" s="1"/>
  <c r="BL131" i="6"/>
  <c r="BK131" i="6"/>
  <c r="BJ131" i="6"/>
  <c r="BI131" i="6"/>
  <c r="BH131" i="6"/>
  <c r="BG131" i="6"/>
  <c r="BF131" i="6"/>
  <c r="BE131" i="6"/>
  <c r="BD131" i="6"/>
  <c r="BC131" i="6"/>
  <c r="BB131" i="6"/>
  <c r="BA131" i="6"/>
  <c r="C131" i="6"/>
  <c r="BW131" i="6" s="1"/>
  <c r="BL130" i="6"/>
  <c r="BK130" i="6"/>
  <c r="BJ130" i="6"/>
  <c r="BI130" i="6"/>
  <c r="BH130" i="6"/>
  <c r="BG130" i="6"/>
  <c r="BF130" i="6"/>
  <c r="BE130" i="6"/>
  <c r="BD130" i="6"/>
  <c r="BC130" i="6"/>
  <c r="BB130" i="6"/>
  <c r="BA130" i="6"/>
  <c r="C130" i="6"/>
  <c r="BM130" i="6" s="1"/>
  <c r="BL129" i="6"/>
  <c r="BK129" i="6"/>
  <c r="BJ129" i="6"/>
  <c r="BI129" i="6"/>
  <c r="BH129" i="6"/>
  <c r="BG129" i="6"/>
  <c r="BF129" i="6"/>
  <c r="BE129" i="6"/>
  <c r="BD129" i="6"/>
  <c r="BC129" i="6"/>
  <c r="BB129" i="6"/>
  <c r="BA129" i="6"/>
  <c r="C129" i="6"/>
  <c r="BW129" i="6" s="1"/>
  <c r="BL128" i="6"/>
  <c r="BK128" i="6"/>
  <c r="BJ128" i="6"/>
  <c r="BI128" i="6"/>
  <c r="BH128" i="6"/>
  <c r="BG128" i="6"/>
  <c r="BF128" i="6"/>
  <c r="BE128" i="6"/>
  <c r="BD128" i="6"/>
  <c r="BC128" i="6"/>
  <c r="BB128" i="6"/>
  <c r="BA128" i="6"/>
  <c r="C128" i="6"/>
  <c r="BU128" i="6" s="1"/>
  <c r="BL127" i="6"/>
  <c r="BK127" i="6"/>
  <c r="BJ127" i="6"/>
  <c r="BI127" i="6"/>
  <c r="BH127" i="6"/>
  <c r="BG127" i="6"/>
  <c r="BF127" i="6"/>
  <c r="BE127" i="6"/>
  <c r="BD127" i="6"/>
  <c r="BC127" i="6"/>
  <c r="BB127" i="6"/>
  <c r="BA127" i="6"/>
  <c r="C127" i="6"/>
  <c r="D127" i="6" s="1"/>
  <c r="BL126" i="6"/>
  <c r="BK126" i="6"/>
  <c r="BJ126" i="6"/>
  <c r="BI126" i="6"/>
  <c r="BH126" i="6"/>
  <c r="BG126" i="6"/>
  <c r="BF126" i="6"/>
  <c r="BE126" i="6"/>
  <c r="BD126" i="6"/>
  <c r="BC126" i="6"/>
  <c r="BB126" i="6"/>
  <c r="BA126" i="6"/>
  <c r="C126" i="6"/>
  <c r="BO126" i="6" s="1"/>
  <c r="BL125" i="6"/>
  <c r="BK125" i="6"/>
  <c r="BJ125" i="6"/>
  <c r="BI125" i="6"/>
  <c r="BH125" i="6"/>
  <c r="BG125" i="6"/>
  <c r="BF125" i="6"/>
  <c r="BE125" i="6"/>
  <c r="BD125" i="6"/>
  <c r="BC125" i="6"/>
  <c r="BB125" i="6"/>
  <c r="BA125" i="6"/>
  <c r="C125" i="6"/>
  <c r="BR125" i="6" s="1"/>
  <c r="BL124" i="6"/>
  <c r="BK124" i="6"/>
  <c r="BJ124" i="6"/>
  <c r="BI124" i="6"/>
  <c r="BH124" i="6"/>
  <c r="BG124" i="6"/>
  <c r="BF124" i="6"/>
  <c r="BE124" i="6"/>
  <c r="BD124" i="6"/>
  <c r="BC124" i="6"/>
  <c r="BB124" i="6"/>
  <c r="BA124" i="6"/>
  <c r="C124" i="6"/>
  <c r="BO124" i="6" s="1"/>
  <c r="BL123" i="6"/>
  <c r="BK123" i="6"/>
  <c r="BJ123" i="6"/>
  <c r="BI123" i="6"/>
  <c r="BH123" i="6"/>
  <c r="BG123" i="6"/>
  <c r="BF123" i="6"/>
  <c r="BE123" i="6"/>
  <c r="BD123" i="6"/>
  <c r="BC123" i="6"/>
  <c r="BB123" i="6"/>
  <c r="BA123" i="6"/>
  <c r="C123" i="6"/>
  <c r="BP123" i="6" s="1"/>
  <c r="BL122" i="6"/>
  <c r="BK122" i="6"/>
  <c r="BJ122" i="6"/>
  <c r="BI122" i="6"/>
  <c r="BH122" i="6"/>
  <c r="BG122" i="6"/>
  <c r="BF122" i="6"/>
  <c r="BE122" i="6"/>
  <c r="BD122" i="6"/>
  <c r="BC122" i="6"/>
  <c r="BB122" i="6"/>
  <c r="BA122" i="6"/>
  <c r="C122" i="6"/>
  <c r="BW122" i="6" s="1"/>
  <c r="BL121" i="6"/>
  <c r="BK121" i="6"/>
  <c r="BJ121" i="6"/>
  <c r="BI121" i="6"/>
  <c r="BH121" i="6"/>
  <c r="BG121" i="6"/>
  <c r="BF121" i="6"/>
  <c r="BE121" i="6"/>
  <c r="BD121" i="6"/>
  <c r="BC121" i="6"/>
  <c r="BB121" i="6"/>
  <c r="BA121" i="6"/>
  <c r="C121" i="6"/>
  <c r="BX121" i="6" s="1"/>
  <c r="BL120" i="6"/>
  <c r="BK120" i="6"/>
  <c r="BJ120" i="6"/>
  <c r="BI120" i="6"/>
  <c r="BH120" i="6"/>
  <c r="BG120" i="6"/>
  <c r="BF120" i="6"/>
  <c r="BE120" i="6"/>
  <c r="BD120" i="6"/>
  <c r="BC120" i="6"/>
  <c r="BB120" i="6"/>
  <c r="BA120" i="6"/>
  <c r="C120" i="6"/>
  <c r="BT120" i="6" s="1"/>
  <c r="BL119" i="6"/>
  <c r="BK119" i="6"/>
  <c r="BJ119" i="6"/>
  <c r="BI119" i="6"/>
  <c r="BH119" i="6"/>
  <c r="BG119" i="6"/>
  <c r="BF119" i="6"/>
  <c r="BE119" i="6"/>
  <c r="BD119" i="6"/>
  <c r="BC119" i="6"/>
  <c r="BB119" i="6"/>
  <c r="BA119" i="6"/>
  <c r="C119" i="6"/>
  <c r="BU119" i="6" s="1"/>
  <c r="BL118" i="6"/>
  <c r="BK118" i="6"/>
  <c r="BJ118" i="6"/>
  <c r="BI118" i="6"/>
  <c r="BH118" i="6"/>
  <c r="BG118" i="6"/>
  <c r="BF118" i="6"/>
  <c r="BE118" i="6"/>
  <c r="BD118" i="6"/>
  <c r="BC118" i="6"/>
  <c r="BB118" i="6"/>
  <c r="BA118" i="6"/>
  <c r="C118" i="6"/>
  <c r="BT118" i="6" s="1"/>
  <c r="BL117" i="6"/>
  <c r="BK117" i="6"/>
  <c r="BJ117" i="6"/>
  <c r="BI117" i="6"/>
  <c r="BH117" i="6"/>
  <c r="BG117" i="6"/>
  <c r="BF117" i="6"/>
  <c r="BE117" i="6"/>
  <c r="BD117" i="6"/>
  <c r="BC117" i="6"/>
  <c r="BB117" i="6"/>
  <c r="BA117" i="6"/>
  <c r="C117" i="6"/>
  <c r="BL116" i="6"/>
  <c r="BK116" i="6"/>
  <c r="BJ116" i="6"/>
  <c r="BI116" i="6"/>
  <c r="BH116" i="6"/>
  <c r="BG116" i="6"/>
  <c r="BF116" i="6"/>
  <c r="BE116" i="6"/>
  <c r="BD116" i="6"/>
  <c r="BC116" i="6"/>
  <c r="BB116" i="6"/>
  <c r="BA116" i="6"/>
  <c r="C116" i="6"/>
  <c r="BX116" i="6" s="1"/>
  <c r="BL115" i="6"/>
  <c r="BK115" i="6"/>
  <c r="BJ115" i="6"/>
  <c r="BI115" i="6"/>
  <c r="BH115" i="6"/>
  <c r="BG115" i="6"/>
  <c r="BF115" i="6"/>
  <c r="BE115" i="6"/>
  <c r="BD115" i="6"/>
  <c r="BC115" i="6"/>
  <c r="BB115" i="6"/>
  <c r="BA115" i="6"/>
  <c r="C115" i="6"/>
  <c r="BT115" i="6" s="1"/>
  <c r="BL114" i="6"/>
  <c r="BK114" i="6"/>
  <c r="BJ114" i="6"/>
  <c r="BI114" i="6"/>
  <c r="BH114" i="6"/>
  <c r="BG114" i="6"/>
  <c r="BF114" i="6"/>
  <c r="BE114" i="6"/>
  <c r="BD114" i="6"/>
  <c r="BC114" i="6"/>
  <c r="BB114" i="6"/>
  <c r="BA114" i="6"/>
  <c r="C114" i="6"/>
  <c r="BT114" i="6" s="1"/>
  <c r="BL113" i="6"/>
  <c r="BK113" i="6"/>
  <c r="BJ113" i="6"/>
  <c r="BI113" i="6"/>
  <c r="BH113" i="6"/>
  <c r="BG113" i="6"/>
  <c r="BF113" i="6"/>
  <c r="BE113" i="6"/>
  <c r="BD113" i="6"/>
  <c r="BC113" i="6"/>
  <c r="BB113" i="6"/>
  <c r="BA113" i="6"/>
  <c r="C113" i="6"/>
  <c r="BW113" i="6" s="1"/>
  <c r="BL112" i="6"/>
  <c r="BK112" i="6"/>
  <c r="BJ112" i="6"/>
  <c r="BI112" i="6"/>
  <c r="BH112" i="6"/>
  <c r="BG112" i="6"/>
  <c r="BF112" i="6"/>
  <c r="BE112" i="6"/>
  <c r="BD112" i="6"/>
  <c r="BC112" i="6"/>
  <c r="BB112" i="6"/>
  <c r="BA112" i="6"/>
  <c r="C112" i="6"/>
  <c r="BT112" i="6" s="1"/>
  <c r="BL111" i="6"/>
  <c r="BK111" i="6"/>
  <c r="BJ111" i="6"/>
  <c r="BI111" i="6"/>
  <c r="BH111" i="6"/>
  <c r="BG111" i="6"/>
  <c r="BF111" i="6"/>
  <c r="BE111" i="6"/>
  <c r="BD111" i="6"/>
  <c r="BC111" i="6"/>
  <c r="BB111" i="6"/>
  <c r="BA111" i="6"/>
  <c r="C111" i="6"/>
  <c r="BS111" i="6" s="1"/>
  <c r="BL110" i="6"/>
  <c r="BK110" i="6"/>
  <c r="BJ110" i="6"/>
  <c r="BI110" i="6"/>
  <c r="BH110" i="6"/>
  <c r="BG110" i="6"/>
  <c r="BF110" i="6"/>
  <c r="BE110" i="6"/>
  <c r="BD110" i="6"/>
  <c r="BC110" i="6"/>
  <c r="BB110" i="6"/>
  <c r="BA110" i="6"/>
  <c r="C110" i="6"/>
  <c r="D110" i="6" s="1"/>
  <c r="BL109" i="6"/>
  <c r="BK109" i="6"/>
  <c r="BJ109" i="6"/>
  <c r="BI109" i="6"/>
  <c r="BH109" i="6"/>
  <c r="BG109" i="6"/>
  <c r="BF109" i="6"/>
  <c r="BE109" i="6"/>
  <c r="BD109" i="6"/>
  <c r="BC109" i="6"/>
  <c r="BB109" i="6"/>
  <c r="BA109" i="6"/>
  <c r="C109" i="6"/>
  <c r="BU109" i="6" s="1"/>
  <c r="BL108" i="6"/>
  <c r="BK108" i="6"/>
  <c r="BJ108" i="6"/>
  <c r="BI108" i="6"/>
  <c r="BH108" i="6"/>
  <c r="BG108" i="6"/>
  <c r="BF108" i="6"/>
  <c r="BE108" i="6"/>
  <c r="BD108" i="6"/>
  <c r="BC108" i="6"/>
  <c r="BB108" i="6"/>
  <c r="BA108" i="6"/>
  <c r="C108" i="6"/>
  <c r="BU108" i="6" s="1"/>
  <c r="BL107" i="6"/>
  <c r="BK107" i="6"/>
  <c r="BJ107" i="6"/>
  <c r="BI107" i="6"/>
  <c r="BH107" i="6"/>
  <c r="BG107" i="6"/>
  <c r="BF107" i="6"/>
  <c r="BE107" i="6"/>
  <c r="BD107" i="6"/>
  <c r="BC107" i="6"/>
  <c r="BB107" i="6"/>
  <c r="BA107" i="6"/>
  <c r="C107" i="6"/>
  <c r="BL106" i="6"/>
  <c r="BK106" i="6"/>
  <c r="BJ106" i="6"/>
  <c r="BI106" i="6"/>
  <c r="BH106" i="6"/>
  <c r="BG106" i="6"/>
  <c r="BF106" i="6"/>
  <c r="BE106" i="6"/>
  <c r="BD106" i="6"/>
  <c r="BC106" i="6"/>
  <c r="BB106" i="6"/>
  <c r="BA106" i="6"/>
  <c r="C106" i="6"/>
  <c r="BV106" i="6" s="1"/>
  <c r="BL105" i="6"/>
  <c r="BK105" i="6"/>
  <c r="BJ105" i="6"/>
  <c r="BI105" i="6"/>
  <c r="BH105" i="6"/>
  <c r="BG105" i="6"/>
  <c r="BF105" i="6"/>
  <c r="BE105" i="6"/>
  <c r="BD105" i="6"/>
  <c r="BC105" i="6"/>
  <c r="BB105" i="6"/>
  <c r="BA105" i="6"/>
  <c r="C105" i="6"/>
  <c r="BU105" i="6" s="1"/>
  <c r="BL104" i="6"/>
  <c r="BK104" i="6"/>
  <c r="BJ104" i="6"/>
  <c r="BI104" i="6"/>
  <c r="BH104" i="6"/>
  <c r="BG104" i="6"/>
  <c r="BF104" i="6"/>
  <c r="BE104" i="6"/>
  <c r="BD104" i="6"/>
  <c r="BC104" i="6"/>
  <c r="BB104" i="6"/>
  <c r="BA104" i="6"/>
  <c r="C104" i="6"/>
  <c r="BU104" i="6" s="1"/>
  <c r="BL103" i="6"/>
  <c r="BK103" i="6"/>
  <c r="BJ103" i="6"/>
  <c r="BI103" i="6"/>
  <c r="BH103" i="6"/>
  <c r="BG103" i="6"/>
  <c r="BF103" i="6"/>
  <c r="BE103" i="6"/>
  <c r="BD103" i="6"/>
  <c r="BC103" i="6"/>
  <c r="BB103" i="6"/>
  <c r="BA103" i="6"/>
  <c r="C103" i="6"/>
  <c r="BL102" i="6"/>
  <c r="BK102" i="6"/>
  <c r="BJ102" i="6"/>
  <c r="BI102" i="6"/>
  <c r="BH102" i="6"/>
  <c r="BG102" i="6"/>
  <c r="BF102" i="6"/>
  <c r="BE102" i="6"/>
  <c r="BD102" i="6"/>
  <c r="BC102" i="6"/>
  <c r="BB102" i="6"/>
  <c r="BA102" i="6"/>
  <c r="C102" i="6"/>
  <c r="BR102" i="6" s="1"/>
  <c r="BL101" i="6"/>
  <c r="BK101" i="6"/>
  <c r="BJ101" i="6"/>
  <c r="BI101" i="6"/>
  <c r="BH101" i="6"/>
  <c r="BG101" i="6"/>
  <c r="BF101" i="6"/>
  <c r="BE101" i="6"/>
  <c r="BD101" i="6"/>
  <c r="BC101" i="6"/>
  <c r="BB101" i="6"/>
  <c r="BA101" i="6"/>
  <c r="C101" i="6"/>
  <c r="BL100" i="6"/>
  <c r="BK100" i="6"/>
  <c r="BJ100" i="6"/>
  <c r="BI100" i="6"/>
  <c r="BH100" i="6"/>
  <c r="BG100" i="6"/>
  <c r="BF100" i="6"/>
  <c r="BE100" i="6"/>
  <c r="BD100" i="6"/>
  <c r="BC100" i="6"/>
  <c r="BB100" i="6"/>
  <c r="BA100" i="6"/>
  <c r="C100" i="6"/>
  <c r="BX100" i="6" s="1"/>
  <c r="BL99" i="6"/>
  <c r="BK99" i="6"/>
  <c r="BJ99" i="6"/>
  <c r="BI99" i="6"/>
  <c r="BH99" i="6"/>
  <c r="BG99" i="6"/>
  <c r="BF99" i="6"/>
  <c r="BE99" i="6"/>
  <c r="BD99" i="6"/>
  <c r="BC99" i="6"/>
  <c r="BB99" i="6"/>
  <c r="BA99" i="6"/>
  <c r="C99" i="6"/>
  <c r="BQ99" i="6" s="1"/>
  <c r="BL98" i="6"/>
  <c r="BK98" i="6"/>
  <c r="BJ98" i="6"/>
  <c r="BI98" i="6"/>
  <c r="BH98" i="6"/>
  <c r="BG98" i="6"/>
  <c r="BF98" i="6"/>
  <c r="BE98" i="6"/>
  <c r="BD98" i="6"/>
  <c r="BC98" i="6"/>
  <c r="BB98" i="6"/>
  <c r="BA98" i="6"/>
  <c r="C98" i="6"/>
  <c r="BR98" i="6" s="1"/>
  <c r="BL97" i="6"/>
  <c r="BK97" i="6"/>
  <c r="BJ97" i="6"/>
  <c r="BI97" i="6"/>
  <c r="BH97" i="6"/>
  <c r="BG97" i="6"/>
  <c r="BF97" i="6"/>
  <c r="BE97" i="6"/>
  <c r="BD97" i="6"/>
  <c r="BC97" i="6"/>
  <c r="BB97" i="6"/>
  <c r="BA97" i="6"/>
  <c r="C97" i="6"/>
  <c r="BV97" i="6" s="1"/>
  <c r="BL96" i="6"/>
  <c r="BK96" i="6"/>
  <c r="BJ96" i="6"/>
  <c r="BI96" i="6"/>
  <c r="BH96" i="6"/>
  <c r="BG96" i="6"/>
  <c r="BF96" i="6"/>
  <c r="BE96" i="6"/>
  <c r="BD96" i="6"/>
  <c r="BC96" i="6"/>
  <c r="BB96" i="6"/>
  <c r="BA96" i="6"/>
  <c r="C96" i="6"/>
  <c r="BR96" i="6" s="1"/>
  <c r="BL95" i="6"/>
  <c r="BK95" i="6"/>
  <c r="BJ95" i="6"/>
  <c r="BI95" i="6"/>
  <c r="BH95" i="6"/>
  <c r="BG95" i="6"/>
  <c r="BF95" i="6"/>
  <c r="BE95" i="6"/>
  <c r="BD95" i="6"/>
  <c r="BC95" i="6"/>
  <c r="BB95" i="6"/>
  <c r="BA95" i="6"/>
  <c r="C95" i="6"/>
  <c r="BS95" i="6" s="1"/>
  <c r="BL94" i="6"/>
  <c r="BK94" i="6"/>
  <c r="BJ94" i="6"/>
  <c r="BI94" i="6"/>
  <c r="BH94" i="6"/>
  <c r="BG94" i="6"/>
  <c r="BF94" i="6"/>
  <c r="BE94" i="6"/>
  <c r="BD94" i="6"/>
  <c r="BC94" i="6"/>
  <c r="BB94" i="6"/>
  <c r="BA94" i="6"/>
  <c r="C94" i="6"/>
  <c r="BT94" i="6" s="1"/>
  <c r="BL93" i="6"/>
  <c r="BK93" i="6"/>
  <c r="BJ93" i="6"/>
  <c r="BI93" i="6"/>
  <c r="BH93" i="6"/>
  <c r="BG93" i="6"/>
  <c r="BF93" i="6"/>
  <c r="BE93" i="6"/>
  <c r="BD93" i="6"/>
  <c r="BC93" i="6"/>
  <c r="BB93" i="6"/>
  <c r="BA93" i="6"/>
  <c r="C93" i="6"/>
  <c r="BV93" i="6" s="1"/>
  <c r="BL92" i="6"/>
  <c r="BK92" i="6"/>
  <c r="BJ92" i="6"/>
  <c r="BI92" i="6"/>
  <c r="BH92" i="6"/>
  <c r="BG92" i="6"/>
  <c r="BF92" i="6"/>
  <c r="BE92" i="6"/>
  <c r="BD92" i="6"/>
  <c r="BC92" i="6"/>
  <c r="BB92" i="6"/>
  <c r="BA92" i="6"/>
  <c r="C92" i="6"/>
  <c r="BP92" i="6" s="1"/>
  <c r="BL91" i="6"/>
  <c r="BK91" i="6"/>
  <c r="BJ91" i="6"/>
  <c r="BI91" i="6"/>
  <c r="BH91" i="6"/>
  <c r="BG91" i="6"/>
  <c r="BF91" i="6"/>
  <c r="BE91" i="6"/>
  <c r="BD91" i="6"/>
  <c r="BC91" i="6"/>
  <c r="BB91" i="6"/>
  <c r="BA91" i="6"/>
  <c r="C91" i="6"/>
  <c r="BL90" i="6"/>
  <c r="BK90" i="6"/>
  <c r="BJ90" i="6"/>
  <c r="BI90" i="6"/>
  <c r="BH90" i="6"/>
  <c r="BG90" i="6"/>
  <c r="BF90" i="6"/>
  <c r="BE90" i="6"/>
  <c r="BD90" i="6"/>
  <c r="BC90" i="6"/>
  <c r="BB90" i="6"/>
  <c r="BA90" i="6"/>
  <c r="C90" i="6"/>
  <c r="BP90" i="6" s="1"/>
  <c r="BL89" i="6"/>
  <c r="BK89" i="6"/>
  <c r="BJ89" i="6"/>
  <c r="BI89" i="6"/>
  <c r="BH89" i="6"/>
  <c r="BG89" i="6"/>
  <c r="BF89" i="6"/>
  <c r="BE89" i="6"/>
  <c r="BD89" i="6"/>
  <c r="BC89" i="6"/>
  <c r="BB89" i="6"/>
  <c r="BA89" i="6"/>
  <c r="C89" i="6"/>
  <c r="BL88" i="6"/>
  <c r="BK88" i="6"/>
  <c r="BJ88" i="6"/>
  <c r="BI88" i="6"/>
  <c r="BH88" i="6"/>
  <c r="BG88" i="6"/>
  <c r="BF88" i="6"/>
  <c r="BE88" i="6"/>
  <c r="BD88" i="6"/>
  <c r="BC88" i="6"/>
  <c r="BB88" i="6"/>
  <c r="BA88" i="6"/>
  <c r="C88" i="6"/>
  <c r="BP88" i="6" s="1"/>
  <c r="BL87" i="6"/>
  <c r="BK87" i="6"/>
  <c r="BJ87" i="6"/>
  <c r="BI87" i="6"/>
  <c r="BH87" i="6"/>
  <c r="BG87" i="6"/>
  <c r="BF87" i="6"/>
  <c r="BE87" i="6"/>
  <c r="BD87" i="6"/>
  <c r="BC87" i="6"/>
  <c r="BB87" i="6"/>
  <c r="BA87" i="6"/>
  <c r="C87" i="6"/>
  <c r="BL86" i="6"/>
  <c r="BK86" i="6"/>
  <c r="BJ86" i="6"/>
  <c r="BI86" i="6"/>
  <c r="BH86" i="6"/>
  <c r="BG86" i="6"/>
  <c r="BF86" i="6"/>
  <c r="BE86" i="6"/>
  <c r="BD86" i="6"/>
  <c r="BC86" i="6"/>
  <c r="BB86" i="6"/>
  <c r="BA86" i="6"/>
  <c r="C86" i="6"/>
  <c r="BR86" i="6" s="1"/>
  <c r="BL85" i="6"/>
  <c r="BK85" i="6"/>
  <c r="BJ85" i="6"/>
  <c r="BI85" i="6"/>
  <c r="BH85" i="6"/>
  <c r="BG85" i="6"/>
  <c r="BF85" i="6"/>
  <c r="BE85" i="6"/>
  <c r="BD85" i="6"/>
  <c r="BC85" i="6"/>
  <c r="BB85" i="6"/>
  <c r="BA85" i="6"/>
  <c r="C85" i="6"/>
  <c r="BO85" i="6" s="1"/>
  <c r="BL84" i="6"/>
  <c r="BK84" i="6"/>
  <c r="BJ84" i="6"/>
  <c r="BI84" i="6"/>
  <c r="BH84" i="6"/>
  <c r="BG84" i="6"/>
  <c r="BF84" i="6"/>
  <c r="BE84" i="6"/>
  <c r="BD84" i="6"/>
  <c r="BC84" i="6"/>
  <c r="BB84" i="6"/>
  <c r="BA84" i="6"/>
  <c r="C84" i="6"/>
  <c r="BQ84" i="6" s="1"/>
  <c r="BL83" i="6"/>
  <c r="BK83" i="6"/>
  <c r="BJ83" i="6"/>
  <c r="BI83" i="6"/>
  <c r="BH83" i="6"/>
  <c r="BG83" i="6"/>
  <c r="BF83" i="6"/>
  <c r="BE83" i="6"/>
  <c r="BD83" i="6"/>
  <c r="BC83" i="6"/>
  <c r="BB83" i="6"/>
  <c r="BA83" i="6"/>
  <c r="C83" i="6"/>
  <c r="BT83" i="6" s="1"/>
  <c r="BL82" i="6"/>
  <c r="BK82" i="6"/>
  <c r="BJ82" i="6"/>
  <c r="BI82" i="6"/>
  <c r="BH82" i="6"/>
  <c r="BG82" i="6"/>
  <c r="BF82" i="6"/>
  <c r="BE82" i="6"/>
  <c r="BD82" i="6"/>
  <c r="BC82" i="6"/>
  <c r="BB82" i="6"/>
  <c r="BA82" i="6"/>
  <c r="C82" i="6"/>
  <c r="BR82" i="6" s="1"/>
  <c r="BL81" i="6"/>
  <c r="BK81" i="6"/>
  <c r="BJ81" i="6"/>
  <c r="BI81" i="6"/>
  <c r="BH81" i="6"/>
  <c r="BG81" i="6"/>
  <c r="BF81" i="6"/>
  <c r="BE81" i="6"/>
  <c r="BD81" i="6"/>
  <c r="BC81" i="6"/>
  <c r="BB81" i="6"/>
  <c r="BA81" i="6"/>
  <c r="C81" i="6"/>
  <c r="BO81" i="6" s="1"/>
  <c r="BL80" i="6"/>
  <c r="BK80" i="6"/>
  <c r="BJ80" i="6"/>
  <c r="BI80" i="6"/>
  <c r="BH80" i="6"/>
  <c r="BG80" i="6"/>
  <c r="BF80" i="6"/>
  <c r="BE80" i="6"/>
  <c r="BD80" i="6"/>
  <c r="BC80" i="6"/>
  <c r="BB80" i="6"/>
  <c r="BA80" i="6"/>
  <c r="C80" i="6"/>
  <c r="BP80" i="6" s="1"/>
  <c r="BL79" i="6"/>
  <c r="BK79" i="6"/>
  <c r="BJ79" i="6"/>
  <c r="BI79" i="6"/>
  <c r="BH79" i="6"/>
  <c r="BG79" i="6"/>
  <c r="BF79" i="6"/>
  <c r="BE79" i="6"/>
  <c r="BD79" i="6"/>
  <c r="BC79" i="6"/>
  <c r="BB79" i="6"/>
  <c r="BA79" i="6"/>
  <c r="C79" i="6"/>
  <c r="BW79" i="6" s="1"/>
  <c r="BL78" i="6"/>
  <c r="BK78" i="6"/>
  <c r="BJ78" i="6"/>
  <c r="BI78" i="6"/>
  <c r="BH78" i="6"/>
  <c r="BG78" i="6"/>
  <c r="BF78" i="6"/>
  <c r="BE78" i="6"/>
  <c r="BD78" i="6"/>
  <c r="BC78" i="6"/>
  <c r="BB78" i="6"/>
  <c r="BA78" i="6"/>
  <c r="C78" i="6"/>
  <c r="BM78" i="6" s="1"/>
  <c r="BL77" i="6"/>
  <c r="BK77" i="6"/>
  <c r="BJ77" i="6"/>
  <c r="BI77" i="6"/>
  <c r="BH77" i="6"/>
  <c r="BG77" i="6"/>
  <c r="BF77" i="6"/>
  <c r="BE77" i="6"/>
  <c r="BD77" i="6"/>
  <c r="BC77" i="6"/>
  <c r="BB77" i="6"/>
  <c r="BA77" i="6"/>
  <c r="C77" i="6"/>
  <c r="BN77" i="6" s="1"/>
  <c r="BL76" i="6"/>
  <c r="BK76" i="6"/>
  <c r="BJ76" i="6"/>
  <c r="BI76" i="6"/>
  <c r="BH76" i="6"/>
  <c r="BG76" i="6"/>
  <c r="BF76" i="6"/>
  <c r="BE76" i="6"/>
  <c r="BD76" i="6"/>
  <c r="BC76" i="6"/>
  <c r="BB76" i="6"/>
  <c r="BA76" i="6"/>
  <c r="C76" i="6"/>
  <c r="BL75" i="6"/>
  <c r="BK75" i="6"/>
  <c r="BJ75" i="6"/>
  <c r="BI75" i="6"/>
  <c r="BH75" i="6"/>
  <c r="BG75" i="6"/>
  <c r="BF75" i="6"/>
  <c r="BE75" i="6"/>
  <c r="BD75" i="6"/>
  <c r="BC75" i="6"/>
  <c r="BB75" i="6"/>
  <c r="BA75" i="6"/>
  <c r="C75" i="6"/>
  <c r="BT75" i="6" s="1"/>
  <c r="BL74" i="6"/>
  <c r="BK74" i="6"/>
  <c r="BJ74" i="6"/>
  <c r="BI74" i="6"/>
  <c r="BH74" i="6"/>
  <c r="BG74" i="6"/>
  <c r="BF74" i="6"/>
  <c r="BE74" i="6"/>
  <c r="BD74" i="6"/>
  <c r="BC74" i="6"/>
  <c r="BB74" i="6"/>
  <c r="BA74" i="6"/>
  <c r="C74" i="6"/>
  <c r="BQ74" i="6" s="1"/>
  <c r="BL73" i="6"/>
  <c r="BK73" i="6"/>
  <c r="BJ73" i="6"/>
  <c r="BI73" i="6"/>
  <c r="BH73" i="6"/>
  <c r="BG73" i="6"/>
  <c r="BF73" i="6"/>
  <c r="BE73" i="6"/>
  <c r="BD73" i="6"/>
  <c r="BC73" i="6"/>
  <c r="BB73" i="6"/>
  <c r="BA73" i="6"/>
  <c r="C73" i="6"/>
  <c r="BQ73" i="6" s="1"/>
  <c r="BL72" i="6"/>
  <c r="BK72" i="6"/>
  <c r="BJ72" i="6"/>
  <c r="BI72" i="6"/>
  <c r="BH72" i="6"/>
  <c r="BG72" i="6"/>
  <c r="BF72" i="6"/>
  <c r="BE72" i="6"/>
  <c r="BD72" i="6"/>
  <c r="BC72" i="6"/>
  <c r="BB72" i="6"/>
  <c r="BA72" i="6"/>
  <c r="C72" i="6"/>
  <c r="BW72" i="6" s="1"/>
  <c r="BL71" i="6"/>
  <c r="BK71" i="6"/>
  <c r="BJ71" i="6"/>
  <c r="BI71" i="6"/>
  <c r="BH71" i="6"/>
  <c r="BG71" i="6"/>
  <c r="BF71" i="6"/>
  <c r="BE71" i="6"/>
  <c r="BD71" i="6"/>
  <c r="BC71" i="6"/>
  <c r="BB71" i="6"/>
  <c r="BA71" i="6"/>
  <c r="C71" i="6"/>
  <c r="BP71" i="6" s="1"/>
  <c r="BL70" i="6"/>
  <c r="BK70" i="6"/>
  <c r="BJ70" i="6"/>
  <c r="BI70" i="6"/>
  <c r="BH70" i="6"/>
  <c r="BG70" i="6"/>
  <c r="BF70" i="6"/>
  <c r="BE70" i="6"/>
  <c r="BD70" i="6"/>
  <c r="BC70" i="6"/>
  <c r="BB70" i="6"/>
  <c r="BA70" i="6"/>
  <c r="C70" i="6"/>
  <c r="BS70" i="6" s="1"/>
  <c r="BL69" i="6"/>
  <c r="BK69" i="6"/>
  <c r="BJ69" i="6"/>
  <c r="BI69" i="6"/>
  <c r="BH69" i="6"/>
  <c r="BG69" i="6"/>
  <c r="BF69" i="6"/>
  <c r="BE69" i="6"/>
  <c r="BD69" i="6"/>
  <c r="BC69" i="6"/>
  <c r="BB69" i="6"/>
  <c r="BA69" i="6"/>
  <c r="C69" i="6"/>
  <c r="BM69" i="6" s="1"/>
  <c r="BL68" i="6"/>
  <c r="BK68" i="6"/>
  <c r="BJ68" i="6"/>
  <c r="BI68" i="6"/>
  <c r="BH68" i="6"/>
  <c r="BG68" i="6"/>
  <c r="BF68" i="6"/>
  <c r="BE68" i="6"/>
  <c r="BD68" i="6"/>
  <c r="BC68" i="6"/>
  <c r="BB68" i="6"/>
  <c r="BA68" i="6"/>
  <c r="C68" i="6"/>
  <c r="BN68" i="6" s="1"/>
  <c r="BL67" i="6"/>
  <c r="BK67" i="6"/>
  <c r="BJ67" i="6"/>
  <c r="BI67" i="6"/>
  <c r="BH67" i="6"/>
  <c r="BG67" i="6"/>
  <c r="BF67" i="6"/>
  <c r="BE67" i="6"/>
  <c r="BD67" i="6"/>
  <c r="BC67" i="6"/>
  <c r="BB67" i="6"/>
  <c r="BA67" i="6"/>
  <c r="C67" i="6"/>
  <c r="BQ67" i="6" s="1"/>
  <c r="BL66" i="6"/>
  <c r="BK66" i="6"/>
  <c r="BJ66" i="6"/>
  <c r="BI66" i="6"/>
  <c r="BH66" i="6"/>
  <c r="BG66" i="6"/>
  <c r="BF66" i="6"/>
  <c r="BE66" i="6"/>
  <c r="BD66" i="6"/>
  <c r="BC66" i="6"/>
  <c r="BB66" i="6"/>
  <c r="BA66" i="6"/>
  <c r="C66" i="6"/>
  <c r="BQ66" i="6" s="1"/>
  <c r="BL65" i="6"/>
  <c r="BK65" i="6"/>
  <c r="BJ65" i="6"/>
  <c r="BI65" i="6"/>
  <c r="BH65" i="6"/>
  <c r="BG65" i="6"/>
  <c r="BF65" i="6"/>
  <c r="BE65" i="6"/>
  <c r="BD65" i="6"/>
  <c r="BC65" i="6"/>
  <c r="BB65" i="6"/>
  <c r="BA65" i="6"/>
  <c r="C65" i="6"/>
  <c r="BQ65" i="6" s="1"/>
  <c r="BL64" i="6"/>
  <c r="BK64" i="6"/>
  <c r="BJ64" i="6"/>
  <c r="BI64" i="6"/>
  <c r="BH64" i="6"/>
  <c r="BG64" i="6"/>
  <c r="BF64" i="6"/>
  <c r="BE64" i="6"/>
  <c r="BD64" i="6"/>
  <c r="BC64" i="6"/>
  <c r="BB64" i="6"/>
  <c r="BA64" i="6"/>
  <c r="C64" i="6"/>
  <c r="BS64" i="6" s="1"/>
  <c r="BL63" i="6"/>
  <c r="BK63" i="6"/>
  <c r="BJ63" i="6"/>
  <c r="BI63" i="6"/>
  <c r="BH63" i="6"/>
  <c r="BG63" i="6"/>
  <c r="BF63" i="6"/>
  <c r="BE63" i="6"/>
  <c r="BD63" i="6"/>
  <c r="BC63" i="6"/>
  <c r="BB63" i="6"/>
  <c r="BA63" i="6"/>
  <c r="C63" i="6"/>
  <c r="BW63" i="6" s="1"/>
  <c r="BL62" i="6"/>
  <c r="BK62" i="6"/>
  <c r="BJ62" i="6"/>
  <c r="BI62" i="6"/>
  <c r="BH62" i="6"/>
  <c r="BG62" i="6"/>
  <c r="BF62" i="6"/>
  <c r="BE62" i="6"/>
  <c r="BD62" i="6"/>
  <c r="BC62" i="6"/>
  <c r="BB62" i="6"/>
  <c r="BA62" i="6"/>
  <c r="C62" i="6"/>
  <c r="BX62" i="6" s="1"/>
  <c r="BL61" i="6"/>
  <c r="BK61" i="6"/>
  <c r="BJ61" i="6"/>
  <c r="BI61" i="6"/>
  <c r="BH61" i="6"/>
  <c r="BG61" i="6"/>
  <c r="BF61" i="6"/>
  <c r="BE61" i="6"/>
  <c r="BD61" i="6"/>
  <c r="BC61" i="6"/>
  <c r="BB61" i="6"/>
  <c r="BA61" i="6"/>
  <c r="C61" i="6"/>
  <c r="BS61" i="6" s="1"/>
  <c r="BL60" i="6"/>
  <c r="BK60" i="6"/>
  <c r="BJ60" i="6"/>
  <c r="BI60" i="6"/>
  <c r="BH60" i="6"/>
  <c r="BG60" i="6"/>
  <c r="BF60" i="6"/>
  <c r="BE60" i="6"/>
  <c r="BD60" i="6"/>
  <c r="BC60" i="6"/>
  <c r="BB60" i="6"/>
  <c r="BA60" i="6"/>
  <c r="C60" i="6"/>
  <c r="BQ60" i="6" s="1"/>
  <c r="BL59" i="6"/>
  <c r="BK59" i="6"/>
  <c r="BJ59" i="6"/>
  <c r="BI59" i="6"/>
  <c r="BH59" i="6"/>
  <c r="BG59" i="6"/>
  <c r="BF59" i="6"/>
  <c r="BE59" i="6"/>
  <c r="BD59" i="6"/>
  <c r="BC59" i="6"/>
  <c r="BB59" i="6"/>
  <c r="BA59" i="6"/>
  <c r="C59" i="6"/>
  <c r="BW59" i="6" s="1"/>
  <c r="BL58" i="6"/>
  <c r="BK58" i="6"/>
  <c r="BJ58" i="6"/>
  <c r="BI58" i="6"/>
  <c r="BH58" i="6"/>
  <c r="BG58" i="6"/>
  <c r="BF58" i="6"/>
  <c r="BE58" i="6"/>
  <c r="BD58" i="6"/>
  <c r="BC58" i="6"/>
  <c r="BB58" i="6"/>
  <c r="BA58" i="6"/>
  <c r="C58" i="6"/>
  <c r="BP58" i="6" s="1"/>
  <c r="BL57" i="6"/>
  <c r="BK57" i="6"/>
  <c r="BJ57" i="6"/>
  <c r="BI57" i="6"/>
  <c r="BH57" i="6"/>
  <c r="BG57" i="6"/>
  <c r="BF57" i="6"/>
  <c r="BE57" i="6"/>
  <c r="BD57" i="6"/>
  <c r="BC57" i="6"/>
  <c r="BB57" i="6"/>
  <c r="BA57" i="6"/>
  <c r="C57" i="6"/>
  <c r="BS57" i="6" s="1"/>
  <c r="BL56" i="6"/>
  <c r="BK56" i="6"/>
  <c r="BJ56" i="6"/>
  <c r="BI56" i="6"/>
  <c r="BH56" i="6"/>
  <c r="BG56" i="6"/>
  <c r="BF56" i="6"/>
  <c r="BE56" i="6"/>
  <c r="BD56" i="6"/>
  <c r="BC56" i="6"/>
  <c r="BB56" i="6"/>
  <c r="BA56" i="6"/>
  <c r="C56" i="6"/>
  <c r="BQ56" i="6" s="1"/>
  <c r="BL55" i="6"/>
  <c r="BK55" i="6"/>
  <c r="BJ55" i="6"/>
  <c r="BI55" i="6"/>
  <c r="BH55" i="6"/>
  <c r="BG55" i="6"/>
  <c r="BF55" i="6"/>
  <c r="BE55" i="6"/>
  <c r="BD55" i="6"/>
  <c r="BC55" i="6"/>
  <c r="BB55" i="6"/>
  <c r="BA55" i="6"/>
  <c r="C55" i="6"/>
  <c r="BV55" i="6" s="1"/>
  <c r="BL54" i="6"/>
  <c r="BK54" i="6"/>
  <c r="BJ54" i="6"/>
  <c r="BI54" i="6"/>
  <c r="BH54" i="6"/>
  <c r="BG54" i="6"/>
  <c r="BF54" i="6"/>
  <c r="BE54" i="6"/>
  <c r="BD54" i="6"/>
  <c r="BC54" i="6"/>
  <c r="BB54" i="6"/>
  <c r="BA54" i="6"/>
  <c r="C54" i="6"/>
  <c r="BQ54" i="6" s="1"/>
  <c r="BL53" i="6"/>
  <c r="BK53" i="6"/>
  <c r="BJ53" i="6"/>
  <c r="BI53" i="6"/>
  <c r="BH53" i="6"/>
  <c r="BG53" i="6"/>
  <c r="BF53" i="6"/>
  <c r="BE53" i="6"/>
  <c r="BD53" i="6"/>
  <c r="BC53" i="6"/>
  <c r="BB53" i="6"/>
  <c r="BA53" i="6"/>
  <c r="C53" i="6"/>
  <c r="BV53" i="6" s="1"/>
  <c r="BL52" i="6"/>
  <c r="BK52" i="6"/>
  <c r="BJ52" i="6"/>
  <c r="BI52" i="6"/>
  <c r="BH52" i="6"/>
  <c r="BG52" i="6"/>
  <c r="BF52" i="6"/>
  <c r="BE52" i="6"/>
  <c r="BD52" i="6"/>
  <c r="BC52" i="6"/>
  <c r="BB52" i="6"/>
  <c r="BA52" i="6"/>
  <c r="C52" i="6"/>
  <c r="BQ52" i="6" s="1"/>
  <c r="BL51" i="6"/>
  <c r="BK51" i="6"/>
  <c r="BJ51" i="6"/>
  <c r="BI51" i="6"/>
  <c r="BH51" i="6"/>
  <c r="BG51" i="6"/>
  <c r="BF51" i="6"/>
  <c r="BE51" i="6"/>
  <c r="BD51" i="6"/>
  <c r="BC51" i="6"/>
  <c r="BB51" i="6"/>
  <c r="BA51" i="6"/>
  <c r="C51" i="6"/>
  <c r="BN51" i="6" s="1"/>
  <c r="BL50" i="6"/>
  <c r="BK50" i="6"/>
  <c r="BJ50" i="6"/>
  <c r="BI50" i="6"/>
  <c r="BH50" i="6"/>
  <c r="BG50" i="6"/>
  <c r="BF50" i="6"/>
  <c r="BE50" i="6"/>
  <c r="BD50" i="6"/>
  <c r="BC50" i="6"/>
  <c r="BB50" i="6"/>
  <c r="BA50" i="6"/>
  <c r="C50" i="6"/>
  <c r="BP50" i="6" s="1"/>
  <c r="BL49" i="6"/>
  <c r="BK49" i="6"/>
  <c r="BJ49" i="6"/>
  <c r="BI49" i="6"/>
  <c r="BH49" i="6"/>
  <c r="BG49" i="6"/>
  <c r="BF49" i="6"/>
  <c r="BE49" i="6"/>
  <c r="BD49" i="6"/>
  <c r="BC49" i="6"/>
  <c r="BB49" i="6"/>
  <c r="BA49" i="6"/>
  <c r="C49" i="6"/>
  <c r="BS49" i="6" s="1"/>
  <c r="BL48" i="6"/>
  <c r="BK48" i="6"/>
  <c r="BJ48" i="6"/>
  <c r="BI48" i="6"/>
  <c r="BH48" i="6"/>
  <c r="BG48" i="6"/>
  <c r="BF48" i="6"/>
  <c r="BE48" i="6"/>
  <c r="BD48" i="6"/>
  <c r="BC48" i="6"/>
  <c r="BB48" i="6"/>
  <c r="BA48" i="6"/>
  <c r="C48" i="6"/>
  <c r="BQ48" i="6" s="1"/>
  <c r="BL47" i="6"/>
  <c r="BK47" i="6"/>
  <c r="BJ47" i="6"/>
  <c r="BI47" i="6"/>
  <c r="BH47" i="6"/>
  <c r="BG47" i="6"/>
  <c r="BF47" i="6"/>
  <c r="BE47" i="6"/>
  <c r="BD47" i="6"/>
  <c r="BC47" i="6"/>
  <c r="BB47" i="6"/>
  <c r="BA47" i="6"/>
  <c r="C47" i="6"/>
  <c r="BO47" i="6" s="1"/>
  <c r="BL46" i="6"/>
  <c r="BK46" i="6"/>
  <c r="BJ46" i="6"/>
  <c r="BI46" i="6"/>
  <c r="BH46" i="6"/>
  <c r="BG46" i="6"/>
  <c r="BF46" i="6"/>
  <c r="BE46" i="6"/>
  <c r="BD46" i="6"/>
  <c r="BC46" i="6"/>
  <c r="BB46" i="6"/>
  <c r="BA46" i="6"/>
  <c r="C46" i="6"/>
  <c r="BQ46" i="6" s="1"/>
  <c r="BL45" i="6"/>
  <c r="BK45" i="6"/>
  <c r="BJ45" i="6"/>
  <c r="BI45" i="6"/>
  <c r="BH45" i="6"/>
  <c r="BG45" i="6"/>
  <c r="BF45" i="6"/>
  <c r="BE45" i="6"/>
  <c r="BD45" i="6"/>
  <c r="BC45" i="6"/>
  <c r="BB45" i="6"/>
  <c r="BA45" i="6"/>
  <c r="C45" i="6"/>
  <c r="BV45" i="6" s="1"/>
  <c r="BL44" i="6"/>
  <c r="BK44" i="6"/>
  <c r="BJ44" i="6"/>
  <c r="BI44" i="6"/>
  <c r="BH44" i="6"/>
  <c r="BG44" i="6"/>
  <c r="BF44" i="6"/>
  <c r="BE44" i="6"/>
  <c r="BD44" i="6"/>
  <c r="BC44" i="6"/>
  <c r="BB44" i="6"/>
  <c r="BA44" i="6"/>
  <c r="C44" i="6"/>
  <c r="BL43" i="6"/>
  <c r="BK43" i="6"/>
  <c r="BJ43" i="6"/>
  <c r="BI43" i="6"/>
  <c r="BH43" i="6"/>
  <c r="BG43" i="6"/>
  <c r="BF43" i="6"/>
  <c r="BE43" i="6"/>
  <c r="BD43" i="6"/>
  <c r="BC43" i="6"/>
  <c r="BB43" i="6"/>
  <c r="BA43" i="6"/>
  <c r="C43" i="6"/>
  <c r="BO43" i="6" s="1"/>
  <c r="BL42" i="6"/>
  <c r="BK42" i="6"/>
  <c r="BJ42" i="6"/>
  <c r="BI42" i="6"/>
  <c r="BH42" i="6"/>
  <c r="BG42" i="6"/>
  <c r="BF42" i="6"/>
  <c r="BE42" i="6"/>
  <c r="BD42" i="6"/>
  <c r="BC42" i="6"/>
  <c r="BB42" i="6"/>
  <c r="BA42" i="6"/>
  <c r="C42" i="6"/>
  <c r="D42" i="6" s="1"/>
  <c r="BL41" i="6"/>
  <c r="BK41" i="6"/>
  <c r="BJ41" i="6"/>
  <c r="BI41" i="6"/>
  <c r="BH41" i="6"/>
  <c r="BG41" i="6"/>
  <c r="BF41" i="6"/>
  <c r="BE41" i="6"/>
  <c r="BD41" i="6"/>
  <c r="BC41" i="6"/>
  <c r="BB41" i="6"/>
  <c r="BA41" i="6"/>
  <c r="C41" i="6"/>
  <c r="BM41" i="6" s="1"/>
  <c r="BL40" i="6"/>
  <c r="BK40" i="6"/>
  <c r="BJ40" i="6"/>
  <c r="BI40" i="6"/>
  <c r="BH40" i="6"/>
  <c r="BG40" i="6"/>
  <c r="BF40" i="6"/>
  <c r="BE40" i="6"/>
  <c r="BD40" i="6"/>
  <c r="BC40" i="6"/>
  <c r="BB40" i="6"/>
  <c r="BA40" i="6"/>
  <c r="C40" i="6"/>
  <c r="BX40" i="6" s="1"/>
  <c r="BL39" i="6"/>
  <c r="BK39" i="6"/>
  <c r="BJ39" i="6"/>
  <c r="BI39" i="6"/>
  <c r="BH39" i="6"/>
  <c r="BG39" i="6"/>
  <c r="BF39" i="6"/>
  <c r="BE39" i="6"/>
  <c r="BD39" i="6"/>
  <c r="BC39" i="6"/>
  <c r="BB39" i="6"/>
  <c r="BA39" i="6"/>
  <c r="C39" i="6"/>
  <c r="BN39" i="6" s="1"/>
  <c r="BL38" i="6"/>
  <c r="BK38" i="6"/>
  <c r="BJ38" i="6"/>
  <c r="BI38" i="6"/>
  <c r="BH38" i="6"/>
  <c r="BG38" i="6"/>
  <c r="BF38" i="6"/>
  <c r="BE38" i="6"/>
  <c r="BD38" i="6"/>
  <c r="BC38" i="6"/>
  <c r="BB38" i="6"/>
  <c r="BA38" i="6"/>
  <c r="C38" i="6"/>
  <c r="BP38" i="6" s="1"/>
  <c r="BL37" i="6"/>
  <c r="BK37" i="6"/>
  <c r="BJ37" i="6"/>
  <c r="BI37" i="6"/>
  <c r="BH37" i="6"/>
  <c r="BG37" i="6"/>
  <c r="BF37" i="6"/>
  <c r="BE37" i="6"/>
  <c r="BD37" i="6"/>
  <c r="BC37" i="6"/>
  <c r="BB37" i="6"/>
  <c r="BA37" i="6"/>
  <c r="C37" i="6"/>
  <c r="BR37" i="6" s="1"/>
  <c r="BL36" i="6"/>
  <c r="BK36" i="6"/>
  <c r="BJ36" i="6"/>
  <c r="BI36" i="6"/>
  <c r="BH36" i="6"/>
  <c r="BG36" i="6"/>
  <c r="BF36" i="6"/>
  <c r="BE36" i="6"/>
  <c r="BD36" i="6"/>
  <c r="BC36" i="6"/>
  <c r="BB36" i="6"/>
  <c r="BA36" i="6"/>
  <c r="C36" i="6"/>
  <c r="BT36" i="6" s="1"/>
  <c r="BL35" i="6"/>
  <c r="BK35" i="6"/>
  <c r="BJ35" i="6"/>
  <c r="BI35" i="6"/>
  <c r="BH35" i="6"/>
  <c r="BG35" i="6"/>
  <c r="BF35" i="6"/>
  <c r="BE35" i="6"/>
  <c r="BD35" i="6"/>
  <c r="BC35" i="6"/>
  <c r="BB35" i="6"/>
  <c r="BA35" i="6"/>
  <c r="C35" i="6"/>
  <c r="BM35" i="6" s="1"/>
  <c r="BL34" i="6"/>
  <c r="BK34" i="6"/>
  <c r="BJ34" i="6"/>
  <c r="BI34" i="6"/>
  <c r="BH34" i="6"/>
  <c r="BG34" i="6"/>
  <c r="BF34" i="6"/>
  <c r="BE34" i="6"/>
  <c r="BD34" i="6"/>
  <c r="BC34" i="6"/>
  <c r="BB34" i="6"/>
  <c r="BA34" i="6"/>
  <c r="C34" i="6"/>
  <c r="BX34" i="6" s="1"/>
  <c r="BL33" i="6"/>
  <c r="BK33" i="6"/>
  <c r="BJ33" i="6"/>
  <c r="BI33" i="6"/>
  <c r="BH33" i="6"/>
  <c r="BG33" i="6"/>
  <c r="BF33" i="6"/>
  <c r="BE33" i="6"/>
  <c r="BD33" i="6"/>
  <c r="BC33" i="6"/>
  <c r="BB33" i="6"/>
  <c r="BA33" i="6"/>
  <c r="C33" i="6"/>
  <c r="BN33" i="6" s="1"/>
  <c r="BL32" i="6"/>
  <c r="BK32" i="6"/>
  <c r="BJ32" i="6"/>
  <c r="BI32" i="6"/>
  <c r="BH32" i="6"/>
  <c r="BG32" i="6"/>
  <c r="BF32" i="6"/>
  <c r="BE32" i="6"/>
  <c r="BD32" i="6"/>
  <c r="BC32" i="6"/>
  <c r="BB32" i="6"/>
  <c r="BA32" i="6"/>
  <c r="C32" i="6"/>
  <c r="BW32" i="6" s="1"/>
  <c r="BL31" i="6"/>
  <c r="BK31" i="6"/>
  <c r="BJ31" i="6"/>
  <c r="BI31" i="6"/>
  <c r="BH31" i="6"/>
  <c r="BG31" i="6"/>
  <c r="BF31" i="6"/>
  <c r="BE31" i="6"/>
  <c r="BD31" i="6"/>
  <c r="BC31" i="6"/>
  <c r="BB31" i="6"/>
  <c r="BA31" i="6"/>
  <c r="C31" i="6"/>
  <c r="BP31" i="6" s="1"/>
  <c r="BL30" i="6"/>
  <c r="BK30" i="6"/>
  <c r="BJ30" i="6"/>
  <c r="BI30" i="6"/>
  <c r="BH30" i="6"/>
  <c r="BG30" i="6"/>
  <c r="BF30" i="6"/>
  <c r="BE30" i="6"/>
  <c r="BD30" i="6"/>
  <c r="BC30" i="6"/>
  <c r="BB30" i="6"/>
  <c r="BA30" i="6"/>
  <c r="C30" i="6"/>
  <c r="D30" i="6" s="1"/>
  <c r="BL29" i="6"/>
  <c r="BK29" i="6"/>
  <c r="BJ29" i="6"/>
  <c r="BI29" i="6"/>
  <c r="BH29" i="6"/>
  <c r="BG29" i="6"/>
  <c r="BF29" i="6"/>
  <c r="BE29" i="6"/>
  <c r="BD29" i="6"/>
  <c r="BC29" i="6"/>
  <c r="BB29" i="6"/>
  <c r="BA29" i="6"/>
  <c r="C29" i="6"/>
  <c r="BL28" i="6"/>
  <c r="BK28" i="6"/>
  <c r="BJ28" i="6"/>
  <c r="BI28" i="6"/>
  <c r="BH28" i="6"/>
  <c r="BG28" i="6"/>
  <c r="BF28" i="6"/>
  <c r="BE28" i="6"/>
  <c r="BD28" i="6"/>
  <c r="BC28" i="6"/>
  <c r="BB28" i="6"/>
  <c r="BA28" i="6"/>
  <c r="C28" i="6"/>
  <c r="BT28" i="6" s="1"/>
  <c r="BL27" i="6"/>
  <c r="BK27" i="6"/>
  <c r="BJ27" i="6"/>
  <c r="BI27" i="6"/>
  <c r="BH27" i="6"/>
  <c r="BG27" i="6"/>
  <c r="BF27" i="6"/>
  <c r="BE27" i="6"/>
  <c r="BD27" i="6"/>
  <c r="BC27" i="6"/>
  <c r="BB27" i="6"/>
  <c r="BA27" i="6"/>
  <c r="C27" i="6"/>
  <c r="BN27" i="6" s="1"/>
  <c r="BL26" i="6"/>
  <c r="BK26" i="6"/>
  <c r="BJ26" i="6"/>
  <c r="BI26" i="6"/>
  <c r="BH26" i="6"/>
  <c r="BG26" i="6"/>
  <c r="BF26" i="6"/>
  <c r="BE26" i="6"/>
  <c r="BD26" i="6"/>
  <c r="BC26" i="6"/>
  <c r="BB26" i="6"/>
  <c r="BA26" i="6"/>
  <c r="C26" i="6"/>
  <c r="BT26" i="6" s="1"/>
  <c r="BL25" i="6"/>
  <c r="BK25" i="6"/>
  <c r="BJ25" i="6"/>
  <c r="BI25" i="6"/>
  <c r="BH25" i="6"/>
  <c r="BG25" i="6"/>
  <c r="BF25" i="6"/>
  <c r="BE25" i="6"/>
  <c r="BD25" i="6"/>
  <c r="BC25" i="6"/>
  <c r="BB25" i="6"/>
  <c r="BA25" i="6"/>
  <c r="C25" i="6"/>
  <c r="BM25" i="6" s="1"/>
  <c r="BL24" i="6"/>
  <c r="BK24" i="6"/>
  <c r="BJ24" i="6"/>
  <c r="BI24" i="6"/>
  <c r="BH24" i="6"/>
  <c r="BG24" i="6"/>
  <c r="BF24" i="6"/>
  <c r="BE24" i="6"/>
  <c r="BD24" i="6"/>
  <c r="BC24" i="6"/>
  <c r="BB24" i="6"/>
  <c r="BA24" i="6"/>
  <c r="C24" i="6"/>
  <c r="BV24" i="6" s="1"/>
  <c r="BL23" i="6"/>
  <c r="BK23" i="6"/>
  <c r="BJ23" i="6"/>
  <c r="BI23" i="6"/>
  <c r="BH23" i="6"/>
  <c r="BG23" i="6"/>
  <c r="BF23" i="6"/>
  <c r="BE23" i="6"/>
  <c r="BD23" i="6"/>
  <c r="BC23" i="6"/>
  <c r="BB23" i="6"/>
  <c r="BA23" i="6"/>
  <c r="C23" i="6"/>
  <c r="BP23" i="6" s="1"/>
  <c r="BL22" i="6"/>
  <c r="BK22" i="6"/>
  <c r="BJ22" i="6"/>
  <c r="BI22" i="6"/>
  <c r="BH22" i="6"/>
  <c r="BG22" i="6"/>
  <c r="BF22" i="6"/>
  <c r="BE22" i="6"/>
  <c r="BD22" i="6"/>
  <c r="BC22" i="6"/>
  <c r="BB22" i="6"/>
  <c r="BA22" i="6"/>
  <c r="C22" i="6"/>
  <c r="BX22" i="6" s="1"/>
  <c r="BL21" i="6"/>
  <c r="BK21" i="6"/>
  <c r="BJ21" i="6"/>
  <c r="BI21" i="6"/>
  <c r="BH21" i="6"/>
  <c r="BG21" i="6"/>
  <c r="BF21" i="6"/>
  <c r="BE21" i="6"/>
  <c r="BD21" i="6"/>
  <c r="BC21" i="6"/>
  <c r="BB21" i="6"/>
  <c r="BA21" i="6"/>
  <c r="C21" i="6"/>
  <c r="BT21" i="6" s="1"/>
  <c r="BL20" i="6"/>
  <c r="BK20" i="6"/>
  <c r="BJ20" i="6"/>
  <c r="BI20" i="6"/>
  <c r="BH20" i="6"/>
  <c r="BG20" i="6"/>
  <c r="BF20" i="6"/>
  <c r="BE20" i="6"/>
  <c r="BD20" i="6"/>
  <c r="BC20" i="6"/>
  <c r="BB20" i="6"/>
  <c r="BA20" i="6"/>
  <c r="C20" i="6"/>
  <c r="BS20" i="6" s="1"/>
  <c r="BL19" i="6"/>
  <c r="BK19" i="6"/>
  <c r="BJ19" i="6"/>
  <c r="BI19" i="6"/>
  <c r="BH19" i="6"/>
  <c r="BG19" i="6"/>
  <c r="BF19" i="6"/>
  <c r="BE19" i="6"/>
  <c r="BD19" i="6"/>
  <c r="BC19" i="6"/>
  <c r="BB19" i="6"/>
  <c r="BA19" i="6"/>
  <c r="C19" i="6"/>
  <c r="BX19" i="6" s="1"/>
  <c r="BL18" i="6"/>
  <c r="BK18" i="6"/>
  <c r="BJ18" i="6"/>
  <c r="BI18" i="6"/>
  <c r="BH18" i="6"/>
  <c r="BG18" i="6"/>
  <c r="BF18" i="6"/>
  <c r="BE18" i="6"/>
  <c r="BD18" i="6"/>
  <c r="BC18" i="6"/>
  <c r="BB18" i="6"/>
  <c r="BA18" i="6"/>
  <c r="C18" i="6"/>
  <c r="BU18" i="6" s="1"/>
  <c r="BL17" i="6"/>
  <c r="BK17" i="6"/>
  <c r="BJ17" i="6"/>
  <c r="BI17" i="6"/>
  <c r="BH17" i="6"/>
  <c r="BG17" i="6"/>
  <c r="BF17" i="6"/>
  <c r="BE17" i="6"/>
  <c r="BD17" i="6"/>
  <c r="BC17" i="6"/>
  <c r="BB17" i="6"/>
  <c r="BA17" i="6"/>
  <c r="C17" i="6"/>
  <c r="BT17" i="6" s="1"/>
  <c r="BL16" i="6"/>
  <c r="BK16" i="6"/>
  <c r="BJ16" i="6"/>
  <c r="BI16" i="6"/>
  <c r="BH16" i="6"/>
  <c r="BG16" i="6"/>
  <c r="BF16" i="6"/>
  <c r="BE16" i="6"/>
  <c r="BD16" i="6"/>
  <c r="BC16" i="6"/>
  <c r="BB16" i="6"/>
  <c r="BA16" i="6"/>
  <c r="C16" i="6"/>
  <c r="BQ16" i="6" s="1"/>
  <c r="BL15" i="6"/>
  <c r="BK15" i="6"/>
  <c r="BJ15" i="6"/>
  <c r="BI15" i="6"/>
  <c r="BH15" i="6"/>
  <c r="BG15" i="6"/>
  <c r="BF15" i="6"/>
  <c r="BE15" i="6"/>
  <c r="BD15" i="6"/>
  <c r="BC15" i="6"/>
  <c r="BB15" i="6"/>
  <c r="BA15" i="6"/>
  <c r="C15" i="6"/>
  <c r="D15" i="6" s="1"/>
  <c r="BL14" i="6"/>
  <c r="BK14" i="6"/>
  <c r="BJ14" i="6"/>
  <c r="BI14" i="6"/>
  <c r="BH14" i="6"/>
  <c r="BG14" i="6"/>
  <c r="BF14" i="6"/>
  <c r="BE14" i="6"/>
  <c r="BD14" i="6"/>
  <c r="BC14" i="6"/>
  <c r="BB14" i="6"/>
  <c r="BA14" i="6"/>
  <c r="C14" i="6"/>
  <c r="BQ14" i="6" s="1"/>
  <c r="BL13" i="6"/>
  <c r="BK13" i="6"/>
  <c r="BJ13" i="6"/>
  <c r="BI13" i="6"/>
  <c r="BH13" i="6"/>
  <c r="BG13" i="6"/>
  <c r="BF13" i="6"/>
  <c r="BE13" i="6"/>
  <c r="BD13" i="6"/>
  <c r="BC13" i="6"/>
  <c r="BB13" i="6"/>
  <c r="BA13" i="6"/>
  <c r="C13" i="6"/>
  <c r="BT13" i="6" s="1"/>
  <c r="BL12" i="6"/>
  <c r="BK12" i="6"/>
  <c r="BJ12" i="6"/>
  <c r="BI12" i="6"/>
  <c r="BH12" i="6"/>
  <c r="BG12" i="6"/>
  <c r="BF12" i="6"/>
  <c r="BE12" i="6"/>
  <c r="BD12" i="6"/>
  <c r="BC12" i="6"/>
  <c r="BB12" i="6"/>
  <c r="BA12" i="6"/>
  <c r="C12" i="6"/>
  <c r="BP12" i="6" s="1"/>
  <c r="BL11" i="6"/>
  <c r="BK11" i="6"/>
  <c r="BJ11" i="6"/>
  <c r="BI11" i="6"/>
  <c r="BH11" i="6"/>
  <c r="BG11" i="6"/>
  <c r="BF11" i="6"/>
  <c r="BE11" i="6"/>
  <c r="BD11" i="6"/>
  <c r="BC11" i="6"/>
  <c r="BB11" i="6"/>
  <c r="BA11" i="6"/>
  <c r="C11" i="6"/>
  <c r="D11" i="6" s="1"/>
  <c r="BL10" i="6"/>
  <c r="BK10" i="6"/>
  <c r="BJ10" i="6"/>
  <c r="BI10" i="6"/>
  <c r="BH10" i="6"/>
  <c r="BG10" i="6"/>
  <c r="BF10" i="6"/>
  <c r="BE10" i="6"/>
  <c r="BD10" i="6"/>
  <c r="BC10" i="6"/>
  <c r="BB10" i="6"/>
  <c r="BA10" i="6"/>
  <c r="C10" i="6"/>
  <c r="BP10" i="6" s="1"/>
  <c r="BL9" i="6"/>
  <c r="BK9" i="6"/>
  <c r="BJ9" i="6"/>
  <c r="BI9" i="6"/>
  <c r="BH9" i="6"/>
  <c r="BG9" i="6"/>
  <c r="BF9" i="6"/>
  <c r="BE9" i="6"/>
  <c r="BD9" i="6"/>
  <c r="BC9" i="6"/>
  <c r="BB9" i="6"/>
  <c r="BA9" i="6"/>
  <c r="C9" i="6"/>
  <c r="BT9" i="6" s="1"/>
  <c r="BL8" i="6"/>
  <c r="BK8" i="6"/>
  <c r="BJ8" i="6"/>
  <c r="BI8" i="6"/>
  <c r="BH8" i="6"/>
  <c r="BG8" i="6"/>
  <c r="BF8" i="6"/>
  <c r="BE8" i="6"/>
  <c r="BD8" i="6"/>
  <c r="BC8" i="6"/>
  <c r="BB8" i="6"/>
  <c r="BA8" i="6"/>
  <c r="C8" i="6"/>
  <c r="BX8" i="6" s="1"/>
  <c r="BL7" i="6"/>
  <c r="BK7" i="6"/>
  <c r="BJ7" i="6"/>
  <c r="BI7" i="6"/>
  <c r="BH7" i="6"/>
  <c r="BG7" i="6"/>
  <c r="BF7" i="6"/>
  <c r="BE7" i="6"/>
  <c r="BD7" i="6"/>
  <c r="BC7" i="6"/>
  <c r="BB7" i="6"/>
  <c r="BA7" i="6"/>
  <c r="C7" i="6"/>
  <c r="BP7" i="6" s="1"/>
  <c r="BL6" i="6"/>
  <c r="BK6" i="6"/>
  <c r="BJ6" i="6"/>
  <c r="BI6" i="6"/>
  <c r="BH6" i="6"/>
  <c r="BG6" i="6"/>
  <c r="BF6" i="6"/>
  <c r="BE6" i="6"/>
  <c r="BD6" i="6"/>
  <c r="BC6" i="6"/>
  <c r="BB6" i="6"/>
  <c r="BA6" i="6"/>
  <c r="C6" i="6"/>
  <c r="BQ6" i="6" s="1"/>
  <c r="BL5" i="6"/>
  <c r="BK5" i="6"/>
  <c r="BJ5" i="6"/>
  <c r="BI5" i="6"/>
  <c r="BH5" i="6"/>
  <c r="BG5" i="6"/>
  <c r="BF5" i="6"/>
  <c r="BE5" i="6"/>
  <c r="BD5" i="6"/>
  <c r="BC5" i="6"/>
  <c r="BB5" i="6"/>
  <c r="BA5" i="6"/>
  <c r="C5" i="6"/>
  <c r="BT5" i="6" s="1"/>
  <c r="EF3" i="6"/>
  <c r="EE3" i="6"/>
  <c r="ED3" i="6"/>
  <c r="EC3" i="6"/>
  <c r="EB3" i="6"/>
  <c r="EA3" i="6"/>
  <c r="DZ3" i="6"/>
  <c r="DY3" i="6"/>
  <c r="DX3" i="6"/>
  <c r="DW3" i="6"/>
  <c r="DV3" i="6"/>
  <c r="DU3" i="6"/>
  <c r="AY3" i="6"/>
  <c r="AA3" i="6"/>
  <c r="O3" i="6"/>
  <c r="E15" i="5"/>
  <c r="E14" i="5"/>
  <c r="E13" i="5"/>
  <c r="E12" i="5"/>
  <c r="B12" i="5"/>
  <c r="B13" i="5" s="1"/>
  <c r="E11" i="5"/>
  <c r="C11" i="5"/>
  <c r="D11" i="5" s="1"/>
  <c r="F11" i="5" s="1"/>
  <c r="E10" i="5"/>
  <c r="F10" i="5" s="1"/>
  <c r="D10" i="5"/>
  <c r="C10" i="5"/>
  <c r="E9" i="5"/>
  <c r="C9" i="5"/>
  <c r="D9" i="5" s="1"/>
  <c r="F9" i="5" s="1"/>
  <c r="F8" i="5"/>
  <c r="E8" i="5"/>
  <c r="D8" i="5"/>
  <c r="C8" i="5"/>
  <c r="E7" i="5"/>
  <c r="D7" i="5"/>
  <c r="F7" i="5" s="1"/>
  <c r="C7" i="5"/>
  <c r="E6" i="5"/>
  <c r="D6" i="5"/>
  <c r="F6" i="5" s="1"/>
  <c r="C6" i="5"/>
  <c r="E5" i="5"/>
  <c r="C5" i="5"/>
  <c r="D5" i="5" s="1"/>
  <c r="F5" i="5" s="1"/>
  <c r="E4" i="5"/>
  <c r="C4" i="5"/>
  <c r="D4" i="5" s="1"/>
  <c r="F4" i="5" s="1"/>
  <c r="E3" i="5"/>
  <c r="C3" i="5"/>
  <c r="D3" i="5" s="1"/>
  <c r="F3" i="5" s="1"/>
  <c r="D5" i="7" l="1"/>
  <c r="D146" i="7"/>
  <c r="D118" i="7"/>
  <c r="D130" i="7"/>
  <c r="D40" i="7"/>
  <c r="D121" i="7"/>
  <c r="D138" i="7"/>
  <c r="D140" i="7"/>
  <c r="D152" i="7"/>
  <c r="D45" i="7"/>
  <c r="D54" i="7"/>
  <c r="D28" i="7"/>
  <c r="D53" i="7"/>
  <c r="D22" i="7"/>
  <c r="D127" i="7"/>
  <c r="D142" i="7"/>
  <c r="D148" i="7"/>
  <c r="D154" i="7"/>
  <c r="D29" i="7"/>
  <c r="D41" i="7"/>
  <c r="D43" i="7"/>
  <c r="D46" i="7"/>
  <c r="D49" i="7"/>
  <c r="D81" i="7"/>
  <c r="D87" i="7"/>
  <c r="D21" i="7"/>
  <c r="D30" i="7"/>
  <c r="D36" i="7"/>
  <c r="D37" i="7"/>
  <c r="D56" i="7"/>
  <c r="D92" i="7"/>
  <c r="D108" i="7"/>
  <c r="D112" i="7"/>
  <c r="D50" i="7"/>
  <c r="D9" i="7"/>
  <c r="D32" i="7"/>
  <c r="D39" i="7"/>
  <c r="D47" i="7"/>
  <c r="D48" i="7"/>
  <c r="D55" i="7"/>
  <c r="D59" i="7"/>
  <c r="D63" i="7"/>
  <c r="D73" i="7"/>
  <c r="D77" i="7"/>
  <c r="D42" i="7"/>
  <c r="D144" i="7"/>
  <c r="D13" i="7"/>
  <c r="D35" i="7"/>
  <c r="D51" i="7"/>
  <c r="D120" i="7"/>
  <c r="D25" i="7"/>
  <c r="D26" i="7"/>
  <c r="D31" i="7"/>
  <c r="D38" i="7"/>
  <c r="D44" i="7"/>
  <c r="D52" i="7"/>
  <c r="D17" i="7"/>
  <c r="D24" i="7"/>
  <c r="D33" i="7"/>
  <c r="D34" i="7"/>
  <c r="D91" i="7"/>
  <c r="D129" i="7"/>
  <c r="D104" i="7"/>
  <c r="D133" i="7"/>
  <c r="D137" i="7"/>
  <c r="D150" i="7"/>
  <c r="D157" i="7"/>
  <c r="D114" i="7"/>
  <c r="D123" i="7"/>
  <c r="D128" i="7"/>
  <c r="D145" i="7"/>
  <c r="D6" i="7"/>
  <c r="D10" i="7"/>
  <c r="D14" i="7"/>
  <c r="D18" i="7"/>
  <c r="D7" i="7"/>
  <c r="D11" i="7"/>
  <c r="D15" i="7"/>
  <c r="D23" i="7"/>
  <c r="D8" i="7"/>
  <c r="D12" i="7"/>
  <c r="D16" i="7"/>
  <c r="D78" i="7"/>
  <c r="D27" i="7"/>
  <c r="D19" i="7"/>
  <c r="D57" i="7"/>
  <c r="D64" i="7"/>
  <c r="D69" i="7"/>
  <c r="D66" i="7"/>
  <c r="D75" i="7"/>
  <c r="D70" i="7"/>
  <c r="D83" i="7"/>
  <c r="D61" i="7"/>
  <c r="D74" i="7"/>
  <c r="D82" i="7"/>
  <c r="D58" i="7"/>
  <c r="D65" i="7"/>
  <c r="D67" i="7"/>
  <c r="D71" i="7"/>
  <c r="D60" i="7"/>
  <c r="D84" i="7"/>
  <c r="D62" i="7"/>
  <c r="D90" i="7"/>
  <c r="D85" i="7"/>
  <c r="D88" i="7"/>
  <c r="D79" i="7"/>
  <c r="D86" i="7"/>
  <c r="D68" i="7"/>
  <c r="D72" i="7"/>
  <c r="D76" i="7"/>
  <c r="D80" i="7"/>
  <c r="D101" i="7"/>
  <c r="D98" i="7"/>
  <c r="D102" i="7"/>
  <c r="D106" i="7"/>
  <c r="D113" i="7"/>
  <c r="D93" i="7"/>
  <c r="D100" i="7"/>
  <c r="D110" i="7"/>
  <c r="D89" i="7"/>
  <c r="D96" i="7"/>
  <c r="D97" i="7"/>
  <c r="D94" i="7"/>
  <c r="D103" i="7"/>
  <c r="D105" i="7"/>
  <c r="D95" i="7"/>
  <c r="D99" i="7"/>
  <c r="D107" i="7"/>
  <c r="D109" i="7"/>
  <c r="D111" i="7"/>
  <c r="D115" i="7"/>
  <c r="D116" i="7"/>
  <c r="D117" i="7"/>
  <c r="D124" i="7"/>
  <c r="D119" i="7"/>
  <c r="D125" i="7"/>
  <c r="D132" i="7"/>
  <c r="D131" i="7"/>
  <c r="D135" i="7"/>
  <c r="D136" i="7"/>
  <c r="D122" i="7"/>
  <c r="D126" i="7"/>
  <c r="D143" i="7"/>
  <c r="D139" i="7"/>
  <c r="D147" i="7"/>
  <c r="D151" i="7"/>
  <c r="D149" i="7"/>
  <c r="D153" i="7"/>
  <c r="D162" i="7"/>
  <c r="D155" i="7"/>
  <c r="D156" i="7"/>
  <c r="D163" i="7"/>
  <c r="D158" i="7"/>
  <c r="D161" i="7"/>
  <c r="D159" i="7"/>
  <c r="D160" i="7"/>
  <c r="D164" i="7"/>
  <c r="D165" i="7"/>
  <c r="D166" i="7"/>
  <c r="D167" i="7"/>
  <c r="BM92" i="6"/>
  <c r="BM110" i="6"/>
  <c r="BM121" i="6"/>
  <c r="BM132" i="6"/>
  <c r="D75" i="6"/>
  <c r="BN10" i="6"/>
  <c r="BU106" i="6"/>
  <c r="BR6" i="6"/>
  <c r="BQ69" i="6"/>
  <c r="BN86" i="6"/>
  <c r="BV33" i="6"/>
  <c r="BN80" i="6"/>
  <c r="BW41" i="6"/>
  <c r="BU60" i="6"/>
  <c r="BX16" i="6"/>
  <c r="BU80" i="6"/>
  <c r="BX156" i="6"/>
  <c r="D56" i="6"/>
  <c r="BR70" i="6"/>
  <c r="D80" i="6"/>
  <c r="BV80" i="6"/>
  <c r="BN106" i="6"/>
  <c r="BX80" i="6"/>
  <c r="BM6" i="6"/>
  <c r="BN18" i="6"/>
  <c r="BP60" i="6"/>
  <c r="BX69" i="6"/>
  <c r="D84" i="6"/>
  <c r="BQ88" i="6"/>
  <c r="BX50" i="6"/>
  <c r="BM56" i="6"/>
  <c r="BM80" i="6"/>
  <c r="BT18" i="6"/>
  <c r="BS133" i="6"/>
  <c r="BN136" i="6"/>
  <c r="BN6" i="6"/>
  <c r="BN16" i="6"/>
  <c r="D18" i="6"/>
  <c r="BV18" i="6"/>
  <c r="BW22" i="6"/>
  <c r="BQ33" i="6"/>
  <c r="D35" i="6"/>
  <c r="BP56" i="6"/>
  <c r="BS80" i="6"/>
  <c r="BT97" i="6"/>
  <c r="BS120" i="6"/>
  <c r="BX18" i="6"/>
  <c r="BQ21" i="6"/>
  <c r="BM48" i="6"/>
  <c r="BU65" i="6"/>
  <c r="BP75" i="6"/>
  <c r="BU84" i="6"/>
  <c r="BV132" i="6"/>
  <c r="BN12" i="6"/>
  <c r="BU21" i="6"/>
  <c r="BP48" i="6"/>
  <c r="BQ75" i="6"/>
  <c r="BN123" i="6"/>
  <c r="BQ12" i="6"/>
  <c r="BN47" i="6"/>
  <c r="BX48" i="6"/>
  <c r="BP54" i="6"/>
  <c r="BQ93" i="6"/>
  <c r="D12" i="6"/>
  <c r="BM18" i="6"/>
  <c r="BR35" i="6"/>
  <c r="BM60" i="6"/>
  <c r="BQ70" i="6"/>
  <c r="BX77" i="6"/>
  <c r="BN92" i="6"/>
  <c r="BU118" i="6"/>
  <c r="D123" i="6"/>
  <c r="D149" i="6"/>
  <c r="BN156" i="6"/>
  <c r="BT52" i="6"/>
  <c r="D27" i="6"/>
  <c r="D52" i="6"/>
  <c r="BU52" i="6"/>
  <c r="D73" i="6"/>
  <c r="BM119" i="6"/>
  <c r="BU6" i="6"/>
  <c r="BS34" i="6"/>
  <c r="BT48" i="6"/>
  <c r="BT56" i="6"/>
  <c r="D71" i="6"/>
  <c r="BR80" i="6"/>
  <c r="BP85" i="6"/>
  <c r="BT92" i="6"/>
  <c r="BS105" i="6"/>
  <c r="BS109" i="6"/>
  <c r="BM118" i="6"/>
  <c r="BR119" i="6"/>
  <c r="BV120" i="6"/>
  <c r="D132" i="6"/>
  <c r="BP154" i="6"/>
  <c r="BM16" i="6"/>
  <c r="D48" i="6"/>
  <c r="BU48" i="6"/>
  <c r="BX92" i="6"/>
  <c r="BV119" i="6"/>
  <c r="BU127" i="6"/>
  <c r="BQ130" i="6"/>
  <c r="BU154" i="6"/>
  <c r="BN37" i="6"/>
  <c r="BM108" i="6"/>
  <c r="BO143" i="6"/>
  <c r="BW160" i="6"/>
  <c r="BU12" i="6"/>
  <c r="BS15" i="6"/>
  <c r="BR16" i="6"/>
  <c r="BR18" i="6"/>
  <c r="BU23" i="6"/>
  <c r="BO26" i="6"/>
  <c r="BM31" i="6"/>
  <c r="D34" i="6"/>
  <c r="BV37" i="6"/>
  <c r="BO51" i="6"/>
  <c r="BN72" i="6"/>
  <c r="BT123" i="6"/>
  <c r="BQ134" i="6"/>
  <c r="BP149" i="6"/>
  <c r="D154" i="6"/>
  <c r="BU27" i="6"/>
  <c r="BU16" i="6"/>
  <c r="BP26" i="6"/>
  <c r="BM27" i="6"/>
  <c r="BU31" i="6"/>
  <c r="BV51" i="6"/>
  <c r="BM52" i="6"/>
  <c r="BO72" i="6"/>
  <c r="BM73" i="6"/>
  <c r="BN97" i="6"/>
  <c r="BS98" i="6"/>
  <c r="BN111" i="6"/>
  <c r="BU123" i="6"/>
  <c r="BN133" i="6"/>
  <c r="BU148" i="6"/>
  <c r="BS149" i="6"/>
  <c r="BP27" i="6"/>
  <c r="BX31" i="6"/>
  <c r="BW51" i="6"/>
  <c r="BP52" i="6"/>
  <c r="BQ71" i="6"/>
  <c r="BR72" i="6"/>
  <c r="BT73" i="6"/>
  <c r="BS97" i="6"/>
  <c r="BX149" i="6"/>
  <c r="BT14" i="6"/>
  <c r="BX95" i="6"/>
  <c r="BS147" i="6"/>
  <c r="BX6" i="6"/>
  <c r="BS9" i="6"/>
  <c r="BQ10" i="6"/>
  <c r="BT12" i="6"/>
  <c r="BU14" i="6"/>
  <c r="BT16" i="6"/>
  <c r="BQ18" i="6"/>
  <c r="BV27" i="6"/>
  <c r="BS30" i="6"/>
  <c r="BN31" i="6"/>
  <c r="BR33" i="6"/>
  <c r="BP34" i="6"/>
  <c r="BP35" i="6"/>
  <c r="BM40" i="6"/>
  <c r="BQ45" i="6"/>
  <c r="BS48" i="6"/>
  <c r="BS52" i="6"/>
  <c r="BO53" i="6"/>
  <c r="BU56" i="6"/>
  <c r="D58" i="6"/>
  <c r="BM82" i="6"/>
  <c r="BV84" i="6"/>
  <c r="BX85" i="6"/>
  <c r="BQ86" i="6"/>
  <c r="BV92" i="6"/>
  <c r="BR93" i="6"/>
  <c r="BM100" i="6"/>
  <c r="BV105" i="6"/>
  <c r="BQ106" i="6"/>
  <c r="BP108" i="6"/>
  <c r="BV109" i="6"/>
  <c r="BQ110" i="6"/>
  <c r="BR111" i="6"/>
  <c r="BP112" i="6"/>
  <c r="BP116" i="6"/>
  <c r="BV122" i="6"/>
  <c r="BM123" i="6"/>
  <c r="BN126" i="6"/>
  <c r="BP131" i="6"/>
  <c r="BX136" i="6"/>
  <c r="BR143" i="6"/>
  <c r="D147" i="6"/>
  <c r="BT147" i="6"/>
  <c r="BR149" i="6"/>
  <c r="BT154" i="6"/>
  <c r="BQ155" i="6"/>
  <c r="BT156" i="6"/>
  <c r="BT10" i="6"/>
  <c r="BX14" i="6"/>
  <c r="BN20" i="6"/>
  <c r="BM23" i="6"/>
  <c r="BQ31" i="6"/>
  <c r="BQ40" i="6"/>
  <c r="BS45" i="6"/>
  <c r="BM46" i="6"/>
  <c r="BW53" i="6"/>
  <c r="BP77" i="6"/>
  <c r="BT81" i="6"/>
  <c r="BQ82" i="6"/>
  <c r="BU86" i="6"/>
  <c r="BR99" i="6"/>
  <c r="BO100" i="6"/>
  <c r="BS106" i="6"/>
  <c r="BX108" i="6"/>
  <c r="BU111" i="6"/>
  <c r="BQ112" i="6"/>
  <c r="BX122" i="6"/>
  <c r="BT125" i="6"/>
  <c r="BR126" i="6"/>
  <c r="BS131" i="6"/>
  <c r="BU147" i="6"/>
  <c r="BN151" i="6"/>
  <c r="BV156" i="6"/>
  <c r="BM157" i="6"/>
  <c r="BM162" i="6"/>
  <c r="BQ166" i="6"/>
  <c r="D10" i="6"/>
  <c r="BU10" i="6"/>
  <c r="BP19" i="6"/>
  <c r="BQ20" i="6"/>
  <c r="BN21" i="6"/>
  <c r="BR23" i="6"/>
  <c r="D31" i="6"/>
  <c r="BR31" i="6"/>
  <c r="BX35" i="6"/>
  <c r="BQ39" i="6"/>
  <c r="BS40" i="6"/>
  <c r="BP65" i="6"/>
  <c r="BP69" i="6"/>
  <c r="BN70" i="6"/>
  <c r="BV77" i="6"/>
  <c r="BV81" i="6"/>
  <c r="BV82" i="6"/>
  <c r="BV86" i="6"/>
  <c r="BT99" i="6"/>
  <c r="BT106" i="6"/>
  <c r="D108" i="6"/>
  <c r="BV111" i="6"/>
  <c r="BX112" i="6"/>
  <c r="BU115" i="6"/>
  <c r="BQ123" i="6"/>
  <c r="BX125" i="6"/>
  <c r="BN132" i="6"/>
  <c r="BT149" i="6"/>
  <c r="BO150" i="6"/>
  <c r="BU151" i="6"/>
  <c r="BV154" i="6"/>
  <c r="BW156" i="6"/>
  <c r="BN157" i="6"/>
  <c r="BO162" i="6"/>
  <c r="BW20" i="6"/>
  <c r="BW40" i="6"/>
  <c r="BU132" i="6"/>
  <c r="BR150" i="6"/>
  <c r="BV151" i="6"/>
  <c r="BQ157" i="6"/>
  <c r="BQ165" i="6"/>
  <c r="BM14" i="6"/>
  <c r="D20" i="6"/>
  <c r="BX20" i="6"/>
  <c r="BX38" i="6"/>
  <c r="D46" i="6"/>
  <c r="BO59" i="6"/>
  <c r="BX65" i="6"/>
  <c r="BU68" i="6"/>
  <c r="BR74" i="6"/>
  <c r="BO95" i="6"/>
  <c r="BQ102" i="6"/>
  <c r="BT129" i="6"/>
  <c r="BO145" i="6"/>
  <c r="BM146" i="6"/>
  <c r="BX151" i="6"/>
  <c r="BS157" i="6"/>
  <c r="BN14" i="6"/>
  <c r="BV21" i="6"/>
  <c r="BQ58" i="6"/>
  <c r="BS60" i="6"/>
  <c r="D65" i="6"/>
  <c r="BV70" i="6"/>
  <c r="BT71" i="6"/>
  <c r="BS74" i="6"/>
  <c r="BQ92" i="6"/>
  <c r="BP95" i="6"/>
  <c r="BX97" i="6"/>
  <c r="BS102" i="6"/>
  <c r="BV123" i="6"/>
  <c r="BN128" i="6"/>
  <c r="BX132" i="6"/>
  <c r="BT133" i="6"/>
  <c r="BS145" i="6"/>
  <c r="BS146" i="6"/>
  <c r="BM147" i="6"/>
  <c r="D150" i="6"/>
  <c r="BT157" i="6"/>
  <c r="BU164" i="6"/>
  <c r="BT6" i="6"/>
  <c r="BR14" i="6"/>
  <c r="BR27" i="6"/>
  <c r="BQ50" i="6"/>
  <c r="BS56" i="6"/>
  <c r="BV57" i="6"/>
  <c r="BX58" i="6"/>
  <c r="D60" i="6"/>
  <c r="BT60" i="6"/>
  <c r="BX73" i="6"/>
  <c r="BX75" i="6"/>
  <c r="BQ80" i="6"/>
  <c r="BP84" i="6"/>
  <c r="BM86" i="6"/>
  <c r="D92" i="6"/>
  <c r="BS92" i="6"/>
  <c r="BW95" i="6"/>
  <c r="BU102" i="6"/>
  <c r="BM106" i="6"/>
  <c r="BM111" i="6"/>
  <c r="D120" i="6"/>
  <c r="BX123" i="6"/>
  <c r="BX128" i="6"/>
  <c r="BU137" i="6"/>
  <c r="BM143" i="6"/>
  <c r="BO144" i="6"/>
  <c r="BP147" i="6"/>
  <c r="BM149" i="6"/>
  <c r="BM154" i="6"/>
  <c r="BM156" i="6"/>
  <c r="BU157" i="6"/>
  <c r="BV29" i="6"/>
  <c r="BQ29" i="6"/>
  <c r="BU87" i="6"/>
  <c r="BX87" i="6"/>
  <c r="BV6" i="6"/>
  <c r="BX7" i="6"/>
  <c r="BN8" i="6"/>
  <c r="BR10" i="6"/>
  <c r="BR12" i="6"/>
  <c r="BV14" i="6"/>
  <c r="BP15" i="6"/>
  <c r="BV16" i="6"/>
  <c r="BP18" i="6"/>
  <c r="D19" i="6"/>
  <c r="BM21" i="6"/>
  <c r="D23" i="6"/>
  <c r="BQ23" i="6"/>
  <c r="BX24" i="6"/>
  <c r="BR25" i="6"/>
  <c r="BX27" i="6"/>
  <c r="BR29" i="6"/>
  <c r="BV35" i="6"/>
  <c r="BT37" i="6"/>
  <c r="BS38" i="6"/>
  <c r="BW45" i="6"/>
  <c r="BO45" i="6"/>
  <c r="BW47" i="6"/>
  <c r="BN53" i="6"/>
  <c r="BV61" i="6"/>
  <c r="BQ62" i="6"/>
  <c r="BO63" i="6"/>
  <c r="BQ64" i="6"/>
  <c r="BU69" i="6"/>
  <c r="BT77" i="6"/>
  <c r="BV78" i="6"/>
  <c r="BR79" i="6"/>
  <c r="BV88" i="6"/>
  <c r="BT62" i="6"/>
  <c r="D8" i="6"/>
  <c r="BQ8" i="6"/>
  <c r="BX15" i="6"/>
  <c r="BU25" i="6"/>
  <c r="BU29" i="6"/>
  <c r="BR39" i="6"/>
  <c r="D39" i="6"/>
  <c r="BS39" i="6"/>
  <c r="BV43" i="6"/>
  <c r="BO49" i="6"/>
  <c r="D62" i="6"/>
  <c r="D64" i="6"/>
  <c r="BT64" i="6"/>
  <c r="D79" i="6"/>
  <c r="BU79" i="6"/>
  <c r="BN98" i="6"/>
  <c r="BM98" i="6"/>
  <c r="BV98" i="6"/>
  <c r="BT98" i="6"/>
  <c r="BU98" i="6"/>
  <c r="BP6" i="6"/>
  <c r="BR8" i="6"/>
  <c r="BV10" i="6"/>
  <c r="BP11" i="6"/>
  <c r="BV12" i="6"/>
  <c r="BP14" i="6"/>
  <c r="BP16" i="6"/>
  <c r="BR21" i="6"/>
  <c r="BV23" i="6"/>
  <c r="BN24" i="6"/>
  <c r="BV25" i="6"/>
  <c r="BM33" i="6"/>
  <c r="BS33" i="6"/>
  <c r="BT33" i="6"/>
  <c r="D38" i="6"/>
  <c r="BW39" i="6"/>
  <c r="BQ42" i="6"/>
  <c r="BQ49" i="6"/>
  <c r="BM50" i="6"/>
  <c r="BU54" i="6"/>
  <c r="BM54" i="6"/>
  <c r="BT54" i="6"/>
  <c r="BN57" i="6"/>
  <c r="BX64" i="6"/>
  <c r="BO67" i="6"/>
  <c r="BX71" i="6"/>
  <c r="BM77" i="6"/>
  <c r="BW81" i="6"/>
  <c r="D81" i="6"/>
  <c r="BX81" i="6"/>
  <c r="BP8" i="6"/>
  <c r="BT79" i="6"/>
  <c r="BM79" i="6"/>
  <c r="BU101" i="6"/>
  <c r="BO101" i="6"/>
  <c r="BM101" i="6"/>
  <c r="D6" i="6"/>
  <c r="BT8" i="6"/>
  <c r="BM10" i="6"/>
  <c r="BX10" i="6"/>
  <c r="BS11" i="6"/>
  <c r="BM12" i="6"/>
  <c r="BX12" i="6"/>
  <c r="D14" i="6"/>
  <c r="D16" i="6"/>
  <c r="BP22" i="6"/>
  <c r="BX23" i="6"/>
  <c r="BO24" i="6"/>
  <c r="BW26" i="6"/>
  <c r="D26" i="6"/>
  <c r="BQ27" i="6"/>
  <c r="BU33" i="6"/>
  <c r="BM37" i="6"/>
  <c r="BT40" i="6"/>
  <c r="D40" i="6"/>
  <c r="BU40" i="6"/>
  <c r="BU42" i="6"/>
  <c r="BM47" i="6"/>
  <c r="BV49" i="6"/>
  <c r="D54" i="6"/>
  <c r="BX54" i="6"/>
  <c r="BR57" i="6"/>
  <c r="BT65" i="6"/>
  <c r="BM65" i="6"/>
  <c r="BS65" i="6"/>
  <c r="BW66" i="6"/>
  <c r="BM68" i="6"/>
  <c r="BP73" i="6"/>
  <c r="BU73" i="6"/>
  <c r="BS73" i="6"/>
  <c r="BN74" i="6"/>
  <c r="BX79" i="6"/>
  <c r="BU82" i="6"/>
  <c r="BN82" i="6"/>
  <c r="BT82" i="6"/>
  <c r="BN84" i="6"/>
  <c r="BX84" i="6"/>
  <c r="BM84" i="6"/>
  <c r="BS84" i="6"/>
  <c r="BR84" i="6"/>
  <c r="BW107" i="6"/>
  <c r="BR107" i="6"/>
  <c r="BO107" i="6"/>
  <c r="BN139" i="6"/>
  <c r="BM139" i="6"/>
  <c r="BW139" i="6"/>
  <c r="BV139" i="6"/>
  <c r="D139" i="6"/>
  <c r="BU8" i="6"/>
  <c r="BX11" i="6"/>
  <c r="BS24" i="6"/>
  <c r="BW49" i="6"/>
  <c r="BM67" i="6"/>
  <c r="BU67" i="6"/>
  <c r="BT67" i="6"/>
  <c r="BX28" i="6"/>
  <c r="D28" i="6"/>
  <c r="BT29" i="6"/>
  <c r="BP64" i="6"/>
  <c r="BU64" i="6"/>
  <c r="BV8" i="6"/>
  <c r="BS19" i="6"/>
  <c r="BN23" i="6"/>
  <c r="D24" i="6"/>
  <c r="BT24" i="6"/>
  <c r="BN25" i="6"/>
  <c r="BN28" i="6"/>
  <c r="BM29" i="6"/>
  <c r="BN35" i="6"/>
  <c r="BU35" i="6"/>
  <c r="BQ35" i="6"/>
  <c r="BU47" i="6"/>
  <c r="BT50" i="6"/>
  <c r="D50" i="6"/>
  <c r="BU50" i="6"/>
  <c r="BU58" i="6"/>
  <c r="BM58" i="6"/>
  <c r="BT58" i="6"/>
  <c r="BN61" i="6"/>
  <c r="D67" i="6"/>
  <c r="BX67" i="6"/>
  <c r="BV68" i="6"/>
  <c r="BQ77" i="6"/>
  <c r="D77" i="6"/>
  <c r="BU77" i="6"/>
  <c r="BR77" i="6"/>
  <c r="BN88" i="6"/>
  <c r="BX88" i="6"/>
  <c r="BM88" i="6"/>
  <c r="BT88" i="6"/>
  <c r="BS88" i="6"/>
  <c r="BV101" i="6"/>
  <c r="BT25" i="6"/>
  <c r="BU62" i="6"/>
  <c r="BM62" i="6"/>
  <c r="BS79" i="6"/>
  <c r="BO7" i="6"/>
  <c r="BM8" i="6"/>
  <c r="BQ25" i="6"/>
  <c r="BS28" i="6"/>
  <c r="BN29" i="6"/>
  <c r="BU37" i="6"/>
  <c r="BQ37" i="6"/>
  <c r="BS37" i="6"/>
  <c r="BM39" i="6"/>
  <c r="BV47" i="6"/>
  <c r="BR61" i="6"/>
  <c r="BP62" i="6"/>
  <c r="BM64" i="6"/>
  <c r="BS69" i="6"/>
  <c r="D69" i="6"/>
  <c r="BT69" i="6"/>
  <c r="BV74" i="6"/>
  <c r="BS77" i="6"/>
  <c r="BO79" i="6"/>
  <c r="D83" i="6"/>
  <c r="D88" i="6"/>
  <c r="BU88" i="6"/>
  <c r="BQ98" i="6"/>
  <c r="BW138" i="6"/>
  <c r="BU138" i="6"/>
  <c r="BM138" i="6"/>
  <c r="BQ141" i="6"/>
  <c r="BN141" i="6"/>
  <c r="BM141" i="6"/>
  <c r="BV141" i="6"/>
  <c r="BU141" i="6"/>
  <c r="BT141" i="6"/>
  <c r="BV31" i="6"/>
  <c r="BX52" i="6"/>
  <c r="BX56" i="6"/>
  <c r="BX60" i="6"/>
  <c r="BU92" i="6"/>
  <c r="BN93" i="6"/>
  <c r="BT102" i="6"/>
  <c r="BR106" i="6"/>
  <c r="BV115" i="6"/>
  <c r="BQ116" i="6"/>
  <c r="BN119" i="6"/>
  <c r="BW120" i="6"/>
  <c r="BP121" i="6"/>
  <c r="BU125" i="6"/>
  <c r="BQ127" i="6"/>
  <c r="BR130" i="6"/>
  <c r="BR134" i="6"/>
  <c r="BM136" i="6"/>
  <c r="BR144" i="6"/>
  <c r="BX147" i="6"/>
  <c r="BQ149" i="6"/>
  <c r="BS150" i="6"/>
  <c r="BM151" i="6"/>
  <c r="BW154" i="6"/>
  <c r="BV157" i="6"/>
  <c r="BM160" i="6"/>
  <c r="BX164" i="6"/>
  <c r="BS165" i="6"/>
  <c r="BR116" i="6"/>
  <c r="BQ121" i="6"/>
  <c r="BS130" i="6"/>
  <c r="BS134" i="6"/>
  <c r="BS144" i="6"/>
  <c r="BX150" i="6"/>
  <c r="BN160" i="6"/>
  <c r="BV165" i="6"/>
  <c r="BV102" i="6"/>
  <c r="BM114" i="6"/>
  <c r="BM115" i="6"/>
  <c r="D116" i="6"/>
  <c r="BS116" i="6"/>
  <c r="BS119" i="6"/>
  <c r="D121" i="6"/>
  <c r="BR121" i="6"/>
  <c r="BT130" i="6"/>
  <c r="BT134" i="6"/>
  <c r="BP136" i="6"/>
  <c r="BU144" i="6"/>
  <c r="BP151" i="6"/>
  <c r="BS160" i="6"/>
  <c r="BM163" i="6"/>
  <c r="BT93" i="6"/>
  <c r="BR95" i="6"/>
  <c r="BQ100" i="6"/>
  <c r="BM102" i="6"/>
  <c r="BM105" i="6"/>
  <c r="BM109" i="6"/>
  <c r="BS112" i="6"/>
  <c r="BQ113" i="6"/>
  <c r="BO114" i="6"/>
  <c r="BN115" i="6"/>
  <c r="BT116" i="6"/>
  <c r="BT119" i="6"/>
  <c r="BT121" i="6"/>
  <c r="BN122" i="6"/>
  <c r="BN124" i="6"/>
  <c r="BM125" i="6"/>
  <c r="BU130" i="6"/>
  <c r="BU134" i="6"/>
  <c r="D136" i="6"/>
  <c r="BU136" i="6"/>
  <c r="BN137" i="6"/>
  <c r="BV144" i="6"/>
  <c r="D151" i="6"/>
  <c r="BQ151" i="6"/>
  <c r="BO153" i="6"/>
  <c r="BT160" i="6"/>
  <c r="BS161" i="6"/>
  <c r="BQ162" i="6"/>
  <c r="BO163" i="6"/>
  <c r="BM164" i="6"/>
  <c r="D95" i="6"/>
  <c r="D100" i="6"/>
  <c r="BU100" i="6"/>
  <c r="BN102" i="6"/>
  <c r="BN105" i="6"/>
  <c r="BN109" i="6"/>
  <c r="D112" i="6"/>
  <c r="BR115" i="6"/>
  <c r="BR120" i="6"/>
  <c r="BU121" i="6"/>
  <c r="BO122" i="6"/>
  <c r="BP125" i="6"/>
  <c r="BT137" i="6"/>
  <c r="BN150" i="6"/>
  <c r="BP164" i="6"/>
  <c r="BS115" i="6"/>
  <c r="BQ125" i="6"/>
  <c r="BQ164" i="6"/>
  <c r="D125" i="6"/>
  <c r="D164" i="6"/>
  <c r="BK2" i="6"/>
  <c r="BO9" i="6"/>
  <c r="BO5" i="6"/>
  <c r="BS5" i="6"/>
  <c r="BV7" i="6"/>
  <c r="BN7" i="6"/>
  <c r="BU7" i="6"/>
  <c r="BM7" i="6"/>
  <c r="BT7" i="6"/>
  <c r="BR7" i="6"/>
  <c r="BQ7" i="6"/>
  <c r="BS7" i="6"/>
  <c r="BR9" i="6"/>
  <c r="BQ9" i="6"/>
  <c r="BX9" i="6"/>
  <c r="BP9" i="6"/>
  <c r="D9" i="6"/>
  <c r="BV9" i="6"/>
  <c r="BN9" i="6"/>
  <c r="BU9" i="6"/>
  <c r="BM9" i="6"/>
  <c r="BW9" i="6"/>
  <c r="D7" i="6"/>
  <c r="BW7" i="6"/>
  <c r="BR5" i="6"/>
  <c r="BQ5" i="6"/>
  <c r="BX5" i="6"/>
  <c r="BP5" i="6"/>
  <c r="D5" i="6"/>
  <c r="BV5" i="6"/>
  <c r="BN5" i="6"/>
  <c r="BU5" i="6"/>
  <c r="BM5" i="6"/>
  <c r="BW5" i="6"/>
  <c r="BR32" i="6"/>
  <c r="BQ32" i="6"/>
  <c r="BX32" i="6"/>
  <c r="BP32" i="6"/>
  <c r="D32" i="6"/>
  <c r="BV32" i="6"/>
  <c r="BN32" i="6"/>
  <c r="BU32" i="6"/>
  <c r="BM32" i="6"/>
  <c r="BT32" i="6"/>
  <c r="BS32" i="6"/>
  <c r="BO32" i="6"/>
  <c r="BS6" i="6"/>
  <c r="BO8" i="6"/>
  <c r="BW8" i="6"/>
  <c r="BS10" i="6"/>
  <c r="BQ11" i="6"/>
  <c r="BO12" i="6"/>
  <c r="BW12" i="6"/>
  <c r="BM13" i="6"/>
  <c r="BU13" i="6"/>
  <c r="BS14" i="6"/>
  <c r="BQ15" i="6"/>
  <c r="BO16" i="6"/>
  <c r="BW16" i="6"/>
  <c r="BM17" i="6"/>
  <c r="BU17" i="6"/>
  <c r="BS18" i="6"/>
  <c r="BQ19" i="6"/>
  <c r="BT20" i="6"/>
  <c r="BR24" i="6"/>
  <c r="BQ24" i="6"/>
  <c r="BU24" i="6"/>
  <c r="BM24" i="6"/>
  <c r="BP24" i="6"/>
  <c r="BX26" i="6"/>
  <c r="BO28" i="6"/>
  <c r="BW30" i="6"/>
  <c r="BR11" i="6"/>
  <c r="BN13" i="6"/>
  <c r="BV13" i="6"/>
  <c r="BR15" i="6"/>
  <c r="BN17" i="6"/>
  <c r="BV17" i="6"/>
  <c r="BR19" i="6"/>
  <c r="BV20" i="6"/>
  <c r="BO22" i="6"/>
  <c r="BR28" i="6"/>
  <c r="BQ28" i="6"/>
  <c r="BU28" i="6"/>
  <c r="BM28" i="6"/>
  <c r="BP28" i="6"/>
  <c r="BX30" i="6"/>
  <c r="BO13" i="6"/>
  <c r="BW13" i="6"/>
  <c r="BO17" i="6"/>
  <c r="BW17" i="6"/>
  <c r="BU55" i="6"/>
  <c r="BM55" i="6"/>
  <c r="BT55" i="6"/>
  <c r="BS55" i="6"/>
  <c r="BQ55" i="6"/>
  <c r="BX55" i="6"/>
  <c r="BP55" i="6"/>
  <c r="D55" i="6"/>
  <c r="BR55" i="6"/>
  <c r="BO55" i="6"/>
  <c r="BN55" i="6"/>
  <c r="BW55" i="6"/>
  <c r="BT11" i="6"/>
  <c r="D13" i="6"/>
  <c r="BP13" i="6"/>
  <c r="BX13" i="6"/>
  <c r="BT15" i="6"/>
  <c r="D17" i="6"/>
  <c r="BP17" i="6"/>
  <c r="BX17" i="6"/>
  <c r="BT19" i="6"/>
  <c r="BV22" i="6"/>
  <c r="BN22" i="6"/>
  <c r="BU22" i="6"/>
  <c r="BM22" i="6"/>
  <c r="BQ22" i="6"/>
  <c r="BR22" i="6"/>
  <c r="BP44" i="6"/>
  <c r="BO6" i="6"/>
  <c r="BW6" i="6"/>
  <c r="BS8" i="6"/>
  <c r="BO10" i="6"/>
  <c r="BW10" i="6"/>
  <c r="BM11" i="6"/>
  <c r="BU11" i="6"/>
  <c r="BS12" i="6"/>
  <c r="BQ13" i="6"/>
  <c r="BO14" i="6"/>
  <c r="BW14" i="6"/>
  <c r="BM15" i="6"/>
  <c r="BU15" i="6"/>
  <c r="BS16" i="6"/>
  <c r="BQ17" i="6"/>
  <c r="BO18" i="6"/>
  <c r="BW18" i="6"/>
  <c r="BM19" i="6"/>
  <c r="BU19" i="6"/>
  <c r="BO20" i="6"/>
  <c r="D22" i="6"/>
  <c r="BS22" i="6"/>
  <c r="BW24" i="6"/>
  <c r="BV26" i="6"/>
  <c r="BN26" i="6"/>
  <c r="BU26" i="6"/>
  <c r="BM26" i="6"/>
  <c r="BQ26" i="6"/>
  <c r="BR26" i="6"/>
  <c r="BV28" i="6"/>
  <c r="BO30" i="6"/>
  <c r="BN11" i="6"/>
  <c r="BV11" i="6"/>
  <c r="BR13" i="6"/>
  <c r="BN15" i="6"/>
  <c r="BV15" i="6"/>
  <c r="BR17" i="6"/>
  <c r="BN19" i="6"/>
  <c r="BV19" i="6"/>
  <c r="BR20" i="6"/>
  <c r="BU20" i="6"/>
  <c r="BM20" i="6"/>
  <c r="BP20" i="6"/>
  <c r="BT22" i="6"/>
  <c r="BS26" i="6"/>
  <c r="BW28" i="6"/>
  <c r="BP30" i="6"/>
  <c r="BO11" i="6"/>
  <c r="BW11" i="6"/>
  <c r="BS13" i="6"/>
  <c r="BO15" i="6"/>
  <c r="BW15" i="6"/>
  <c r="BS17" i="6"/>
  <c r="BO19" i="6"/>
  <c r="BW19" i="6"/>
  <c r="BV30" i="6"/>
  <c r="BN30" i="6"/>
  <c r="BU30" i="6"/>
  <c r="BM30" i="6"/>
  <c r="BT30" i="6"/>
  <c r="BQ30" i="6"/>
  <c r="BR30" i="6"/>
  <c r="BR44" i="6"/>
  <c r="BV44" i="6"/>
  <c r="BN44" i="6"/>
  <c r="BO44" i="6"/>
  <c r="BX44" i="6"/>
  <c r="BM44" i="6"/>
  <c r="BW44" i="6"/>
  <c r="BU44" i="6"/>
  <c r="BT44" i="6"/>
  <c r="BS44" i="6"/>
  <c r="BQ44" i="6"/>
  <c r="D44" i="6"/>
  <c r="BS21" i="6"/>
  <c r="BO23" i="6"/>
  <c r="BW23" i="6"/>
  <c r="BS25" i="6"/>
  <c r="BO27" i="6"/>
  <c r="BW27" i="6"/>
  <c r="BS29" i="6"/>
  <c r="BO31" i="6"/>
  <c r="BW31" i="6"/>
  <c r="BQ34" i="6"/>
  <c r="BO35" i="6"/>
  <c r="BW35" i="6"/>
  <c r="BM36" i="6"/>
  <c r="BU36" i="6"/>
  <c r="BQ38" i="6"/>
  <c r="BT39" i="6"/>
  <c r="BX39" i="6"/>
  <c r="BP39" i="6"/>
  <c r="BO39" i="6"/>
  <c r="BN41" i="6"/>
  <c r="BS42" i="6"/>
  <c r="BM43" i="6"/>
  <c r="BW43" i="6"/>
  <c r="BX45" i="6"/>
  <c r="BP45" i="6"/>
  <c r="D45" i="6"/>
  <c r="BU45" i="6"/>
  <c r="BM45" i="6"/>
  <c r="BT45" i="6"/>
  <c r="BR45" i="6"/>
  <c r="BO46" i="6"/>
  <c r="BX49" i="6"/>
  <c r="BP49" i="6"/>
  <c r="D49" i="6"/>
  <c r="BU49" i="6"/>
  <c r="BM49" i="6"/>
  <c r="BT49" i="6"/>
  <c r="BR49" i="6"/>
  <c r="BR51" i="6"/>
  <c r="BR53" i="6"/>
  <c r="BR34" i="6"/>
  <c r="BN36" i="6"/>
  <c r="BV36" i="6"/>
  <c r="BR38" i="6"/>
  <c r="BO41" i="6"/>
  <c r="BT42" i="6"/>
  <c r="BN43" i="6"/>
  <c r="BV46" i="6"/>
  <c r="BN46" i="6"/>
  <c r="BS46" i="6"/>
  <c r="BR46" i="6"/>
  <c r="BP46" i="6"/>
  <c r="BU51" i="6"/>
  <c r="BM51" i="6"/>
  <c r="BT51" i="6"/>
  <c r="BQ51" i="6"/>
  <c r="BX51" i="6"/>
  <c r="BP51" i="6"/>
  <c r="D51" i="6"/>
  <c r="BS51" i="6"/>
  <c r="BQ53" i="6"/>
  <c r="BX53" i="6"/>
  <c r="BP53" i="6"/>
  <c r="D53" i="6"/>
  <c r="BU53" i="6"/>
  <c r="BM53" i="6"/>
  <c r="BT53" i="6"/>
  <c r="BS53" i="6"/>
  <c r="BO36" i="6"/>
  <c r="BW36" i="6"/>
  <c r="BX41" i="6"/>
  <c r="BP41" i="6"/>
  <c r="D41" i="6"/>
  <c r="BT41" i="6"/>
  <c r="BQ41" i="6"/>
  <c r="BT34" i="6"/>
  <c r="D36" i="6"/>
  <c r="BP36" i="6"/>
  <c r="BX36" i="6"/>
  <c r="BT38" i="6"/>
  <c r="BR41" i="6"/>
  <c r="BW42" i="6"/>
  <c r="BT43" i="6"/>
  <c r="BX43" i="6"/>
  <c r="BP43" i="6"/>
  <c r="D43" i="6"/>
  <c r="BQ43" i="6"/>
  <c r="BT46" i="6"/>
  <c r="BO21" i="6"/>
  <c r="BW21" i="6"/>
  <c r="BS23" i="6"/>
  <c r="BO25" i="6"/>
  <c r="BW25" i="6"/>
  <c r="BS27" i="6"/>
  <c r="BO29" i="6"/>
  <c r="BW29" i="6"/>
  <c r="BS31" i="6"/>
  <c r="BO33" i="6"/>
  <c r="BW33" i="6"/>
  <c r="BM34" i="6"/>
  <c r="BU34" i="6"/>
  <c r="BS35" i="6"/>
  <c r="BQ36" i="6"/>
  <c r="BO37" i="6"/>
  <c r="BW37" i="6"/>
  <c r="BM38" i="6"/>
  <c r="BU38" i="6"/>
  <c r="BU39" i="6"/>
  <c r="BO40" i="6"/>
  <c r="BS41" i="6"/>
  <c r="BM42" i="6"/>
  <c r="BX42" i="6"/>
  <c r="BR43" i="6"/>
  <c r="BU46" i="6"/>
  <c r="BT47" i="6"/>
  <c r="BQ47" i="6"/>
  <c r="BX47" i="6"/>
  <c r="BP47" i="6"/>
  <c r="D47" i="6"/>
  <c r="BR47" i="6"/>
  <c r="BR59" i="6"/>
  <c r="BV76" i="6"/>
  <c r="BN76" i="6"/>
  <c r="BU76" i="6"/>
  <c r="BM76" i="6"/>
  <c r="BT76" i="6"/>
  <c r="BS76" i="6"/>
  <c r="BQ76" i="6"/>
  <c r="BX76" i="6"/>
  <c r="BP76" i="6"/>
  <c r="D76" i="6"/>
  <c r="BW76" i="6"/>
  <c r="BR76" i="6"/>
  <c r="BO76" i="6"/>
  <c r="D21" i="6"/>
  <c r="BP21" i="6"/>
  <c r="BX21" i="6"/>
  <c r="BT23" i="6"/>
  <c r="D25" i="6"/>
  <c r="BP25" i="6"/>
  <c r="BX25" i="6"/>
  <c r="BT27" i="6"/>
  <c r="D29" i="6"/>
  <c r="BP29" i="6"/>
  <c r="BX29" i="6"/>
  <c r="BT31" i="6"/>
  <c r="D33" i="6"/>
  <c r="BP33" i="6"/>
  <c r="BX33" i="6"/>
  <c r="BN34" i="6"/>
  <c r="BV34" i="6"/>
  <c r="BT35" i="6"/>
  <c r="BR36" i="6"/>
  <c r="D37" i="6"/>
  <c r="BP37" i="6"/>
  <c r="BX37" i="6"/>
  <c r="BN38" i="6"/>
  <c r="BV38" i="6"/>
  <c r="BV39" i="6"/>
  <c r="BR40" i="6"/>
  <c r="BV40" i="6"/>
  <c r="BN40" i="6"/>
  <c r="BP40" i="6"/>
  <c r="BU41" i="6"/>
  <c r="BO42" i="6"/>
  <c r="BS43" i="6"/>
  <c r="BN45" i="6"/>
  <c r="BW46" i="6"/>
  <c r="BS47" i="6"/>
  <c r="BN49" i="6"/>
  <c r="BV63" i="6"/>
  <c r="BN63" i="6"/>
  <c r="BU63" i="6"/>
  <c r="BM63" i="6"/>
  <c r="BT63" i="6"/>
  <c r="BS63" i="6"/>
  <c r="BR63" i="6"/>
  <c r="BQ63" i="6"/>
  <c r="BX63" i="6"/>
  <c r="BP63" i="6"/>
  <c r="D63" i="6"/>
  <c r="BO34" i="6"/>
  <c r="BW34" i="6"/>
  <c r="BS36" i="6"/>
  <c r="BO38" i="6"/>
  <c r="BW38" i="6"/>
  <c r="BV41" i="6"/>
  <c r="BV42" i="6"/>
  <c r="BN42" i="6"/>
  <c r="BR42" i="6"/>
  <c r="BP42" i="6"/>
  <c r="BU43" i="6"/>
  <c r="BX46" i="6"/>
  <c r="BV59" i="6"/>
  <c r="BN59" i="6"/>
  <c r="BU59" i="6"/>
  <c r="BM59" i="6"/>
  <c r="BT59" i="6"/>
  <c r="BS59" i="6"/>
  <c r="BQ59" i="6"/>
  <c r="BX59" i="6"/>
  <c r="BP59" i="6"/>
  <c r="D59" i="6"/>
  <c r="BN48" i="6"/>
  <c r="BV48" i="6"/>
  <c r="BR50" i="6"/>
  <c r="BN52" i="6"/>
  <c r="BV52" i="6"/>
  <c r="BR54" i="6"/>
  <c r="BN56" i="6"/>
  <c r="BV56" i="6"/>
  <c r="BT57" i="6"/>
  <c r="BR58" i="6"/>
  <c r="BN60" i="6"/>
  <c r="BV60" i="6"/>
  <c r="BT61" i="6"/>
  <c r="BR62" i="6"/>
  <c r="BN64" i="6"/>
  <c r="BV64" i="6"/>
  <c r="BN66" i="6"/>
  <c r="BW67" i="6"/>
  <c r="BW68" i="6"/>
  <c r="BU72" i="6"/>
  <c r="BM72" i="6"/>
  <c r="BT72" i="6"/>
  <c r="BS72" i="6"/>
  <c r="BQ72" i="6"/>
  <c r="BX72" i="6"/>
  <c r="BP72" i="6"/>
  <c r="D72" i="6"/>
  <c r="BV72" i="6"/>
  <c r="BO48" i="6"/>
  <c r="BW48" i="6"/>
  <c r="BS50" i="6"/>
  <c r="BO52" i="6"/>
  <c r="BW52" i="6"/>
  <c r="BS54" i="6"/>
  <c r="BO56" i="6"/>
  <c r="BW56" i="6"/>
  <c r="BM57" i="6"/>
  <c r="BU57" i="6"/>
  <c r="BS58" i="6"/>
  <c r="BO60" i="6"/>
  <c r="BW60" i="6"/>
  <c r="BM61" i="6"/>
  <c r="BU61" i="6"/>
  <c r="BS62" i="6"/>
  <c r="BO64" i="6"/>
  <c r="BW64" i="6"/>
  <c r="BO66" i="6"/>
  <c r="BO57" i="6"/>
  <c r="BW57" i="6"/>
  <c r="BO61" i="6"/>
  <c r="BW61" i="6"/>
  <c r="BX66" i="6"/>
  <c r="BP66" i="6"/>
  <c r="D66" i="6"/>
  <c r="BU66" i="6"/>
  <c r="BM66" i="6"/>
  <c r="BT66" i="6"/>
  <c r="BR66" i="6"/>
  <c r="BR48" i="6"/>
  <c r="BN50" i="6"/>
  <c r="BV50" i="6"/>
  <c r="BR52" i="6"/>
  <c r="BN54" i="6"/>
  <c r="BV54" i="6"/>
  <c r="BR56" i="6"/>
  <c r="D57" i="6"/>
  <c r="BP57" i="6"/>
  <c r="BX57" i="6"/>
  <c r="BN58" i="6"/>
  <c r="BV58" i="6"/>
  <c r="BR60" i="6"/>
  <c r="D61" i="6"/>
  <c r="BP61" i="6"/>
  <c r="BX61" i="6"/>
  <c r="BN62" i="6"/>
  <c r="BV62" i="6"/>
  <c r="BR64" i="6"/>
  <c r="BS66" i="6"/>
  <c r="BV67" i="6"/>
  <c r="BN67" i="6"/>
  <c r="BS67" i="6"/>
  <c r="BR67" i="6"/>
  <c r="BP67" i="6"/>
  <c r="BO68" i="6"/>
  <c r="BO50" i="6"/>
  <c r="BW50" i="6"/>
  <c r="BO54" i="6"/>
  <c r="BW54" i="6"/>
  <c r="BQ57" i="6"/>
  <c r="BO58" i="6"/>
  <c r="BW58" i="6"/>
  <c r="BQ61" i="6"/>
  <c r="BO62" i="6"/>
  <c r="BW62" i="6"/>
  <c r="BV66" i="6"/>
  <c r="BT68" i="6"/>
  <c r="BS68" i="6"/>
  <c r="BQ68" i="6"/>
  <c r="BX68" i="6"/>
  <c r="BP68" i="6"/>
  <c r="D68" i="6"/>
  <c r="BR68" i="6"/>
  <c r="BN65" i="6"/>
  <c r="BV65" i="6"/>
  <c r="BN69" i="6"/>
  <c r="BV69" i="6"/>
  <c r="BT70" i="6"/>
  <c r="BR71" i="6"/>
  <c r="BN73" i="6"/>
  <c r="BV73" i="6"/>
  <c r="BT74" i="6"/>
  <c r="BR75" i="6"/>
  <c r="BN78" i="6"/>
  <c r="BW78" i="6"/>
  <c r="BW83" i="6"/>
  <c r="BV85" i="6"/>
  <c r="BN85" i="6"/>
  <c r="BU85" i="6"/>
  <c r="BM85" i="6"/>
  <c r="BT85" i="6"/>
  <c r="BR85" i="6"/>
  <c r="BQ85" i="6"/>
  <c r="BS85" i="6"/>
  <c r="BO87" i="6"/>
  <c r="BW90" i="6"/>
  <c r="BO65" i="6"/>
  <c r="BW65" i="6"/>
  <c r="BO69" i="6"/>
  <c r="BW69" i="6"/>
  <c r="BM70" i="6"/>
  <c r="BU70" i="6"/>
  <c r="BS71" i="6"/>
  <c r="BO73" i="6"/>
  <c r="BW73" i="6"/>
  <c r="BM74" i="6"/>
  <c r="BU74" i="6"/>
  <c r="BS75" i="6"/>
  <c r="BO77" i="6"/>
  <c r="BW77" i="6"/>
  <c r="BO78" i="6"/>
  <c r="BQ79" i="6"/>
  <c r="BV79" i="6"/>
  <c r="BN79" i="6"/>
  <c r="BP79" i="6"/>
  <c r="BN81" i="6"/>
  <c r="BX83" i="6"/>
  <c r="D85" i="6"/>
  <c r="BW85" i="6"/>
  <c r="BX78" i="6"/>
  <c r="BP78" i="6"/>
  <c r="D78" i="6"/>
  <c r="BQ78" i="6"/>
  <c r="BS90" i="6"/>
  <c r="BV90" i="6"/>
  <c r="BN90" i="6"/>
  <c r="BU90" i="6"/>
  <c r="BT90" i="6"/>
  <c r="BR90" i="6"/>
  <c r="BQ90" i="6"/>
  <c r="D90" i="6"/>
  <c r="BO90" i="6"/>
  <c r="BX90" i="6"/>
  <c r="BM90" i="6"/>
  <c r="BO70" i="6"/>
  <c r="BW70" i="6"/>
  <c r="BM71" i="6"/>
  <c r="BU71" i="6"/>
  <c r="BO74" i="6"/>
  <c r="BW74" i="6"/>
  <c r="BM75" i="6"/>
  <c r="BU75" i="6"/>
  <c r="BR78" i="6"/>
  <c r="BU81" i="6"/>
  <c r="BM81" i="6"/>
  <c r="BR81" i="6"/>
  <c r="BQ81" i="6"/>
  <c r="BP81" i="6"/>
  <c r="BT87" i="6"/>
  <c r="BS87" i="6"/>
  <c r="BR87" i="6"/>
  <c r="BQ87" i="6"/>
  <c r="BP87" i="6"/>
  <c r="D87" i="6"/>
  <c r="BW87" i="6"/>
  <c r="BN87" i="6"/>
  <c r="BV87" i="6"/>
  <c r="BM87" i="6"/>
  <c r="BR89" i="6"/>
  <c r="BO91" i="6"/>
  <c r="BV103" i="6"/>
  <c r="BN103" i="6"/>
  <c r="BU103" i="6"/>
  <c r="BM103" i="6"/>
  <c r="BT103" i="6"/>
  <c r="BX103" i="6"/>
  <c r="BP103" i="6"/>
  <c r="D103" i="6"/>
  <c r="BR103" i="6"/>
  <c r="BQ103" i="6"/>
  <c r="BO103" i="6"/>
  <c r="BW103" i="6"/>
  <c r="BS103" i="6"/>
  <c r="BR65" i="6"/>
  <c r="BR69" i="6"/>
  <c r="D70" i="6"/>
  <c r="BP70" i="6"/>
  <c r="BX70" i="6"/>
  <c r="BN71" i="6"/>
  <c r="BV71" i="6"/>
  <c r="BR73" i="6"/>
  <c r="D74" i="6"/>
  <c r="BP74" i="6"/>
  <c r="BX74" i="6"/>
  <c r="BN75" i="6"/>
  <c r="BV75" i="6"/>
  <c r="BS78" i="6"/>
  <c r="BS81" i="6"/>
  <c r="BO83" i="6"/>
  <c r="BV89" i="6"/>
  <c r="BS91" i="6"/>
  <c r="BT96" i="6"/>
  <c r="BS96" i="6"/>
  <c r="BU96" i="6"/>
  <c r="BQ96" i="6"/>
  <c r="BX96" i="6"/>
  <c r="BN96" i="6"/>
  <c r="BW96" i="6"/>
  <c r="BM96" i="6"/>
  <c r="BV96" i="6"/>
  <c r="D96" i="6"/>
  <c r="BP96" i="6"/>
  <c r="BO96" i="6"/>
  <c r="BO71" i="6"/>
  <c r="BW71" i="6"/>
  <c r="BO75" i="6"/>
  <c r="BW75" i="6"/>
  <c r="BT78" i="6"/>
  <c r="BP83" i="6"/>
  <c r="BX94" i="6"/>
  <c r="BP94" i="6"/>
  <c r="BW94" i="6"/>
  <c r="BO94" i="6"/>
  <c r="BU94" i="6"/>
  <c r="BS94" i="6"/>
  <c r="BN94" i="6"/>
  <c r="BM94" i="6"/>
  <c r="BR94" i="6"/>
  <c r="BQ94" i="6"/>
  <c r="BV94" i="6"/>
  <c r="D94" i="6"/>
  <c r="BU78" i="6"/>
  <c r="BR83" i="6"/>
  <c r="BQ83" i="6"/>
  <c r="BV83" i="6"/>
  <c r="BN83" i="6"/>
  <c r="BU83" i="6"/>
  <c r="BM83" i="6"/>
  <c r="BS83" i="6"/>
  <c r="BU89" i="6"/>
  <c r="BM89" i="6"/>
  <c r="BX89" i="6"/>
  <c r="BP89" i="6"/>
  <c r="D89" i="6"/>
  <c r="BQ89" i="6"/>
  <c r="BO89" i="6"/>
  <c r="BN89" i="6"/>
  <c r="BW89" i="6"/>
  <c r="BT89" i="6"/>
  <c r="BS89" i="6"/>
  <c r="BQ91" i="6"/>
  <c r="BT91" i="6"/>
  <c r="BX91" i="6"/>
  <c r="BN91" i="6"/>
  <c r="BW91" i="6"/>
  <c r="BM91" i="6"/>
  <c r="BV91" i="6"/>
  <c r="BU91" i="6"/>
  <c r="BR91" i="6"/>
  <c r="BP91" i="6"/>
  <c r="D91" i="6"/>
  <c r="BO82" i="6"/>
  <c r="BW82" i="6"/>
  <c r="BO86" i="6"/>
  <c r="BW86" i="6"/>
  <c r="BU117" i="6"/>
  <c r="BM117" i="6"/>
  <c r="BT117" i="6"/>
  <c r="BS117" i="6"/>
  <c r="BR117" i="6"/>
  <c r="BQ117" i="6"/>
  <c r="BX117" i="6"/>
  <c r="BP117" i="6"/>
  <c r="D117" i="6"/>
  <c r="BV117" i="6"/>
  <c r="BO117" i="6"/>
  <c r="BN117" i="6"/>
  <c r="BT80" i="6"/>
  <c r="D82" i="6"/>
  <c r="BP82" i="6"/>
  <c r="BX82" i="6"/>
  <c r="BT84" i="6"/>
  <c r="D86" i="6"/>
  <c r="BP86" i="6"/>
  <c r="BX86" i="6"/>
  <c r="BO80" i="6"/>
  <c r="BW80" i="6"/>
  <c r="BS82" i="6"/>
  <c r="BO84" i="6"/>
  <c r="BW84" i="6"/>
  <c r="BS86" i="6"/>
  <c r="BT86" i="6"/>
  <c r="BW117" i="6"/>
  <c r="BO93" i="6"/>
  <c r="BW93" i="6"/>
  <c r="BR97" i="6"/>
  <c r="BQ97" i="6"/>
  <c r="BO97" i="6"/>
  <c r="BW100" i="6"/>
  <c r="BW104" i="6"/>
  <c r="BR88" i="6"/>
  <c r="BR92" i="6"/>
  <c r="D93" i="6"/>
  <c r="BP93" i="6"/>
  <c r="BX93" i="6"/>
  <c r="BT95" i="6"/>
  <c r="D97" i="6"/>
  <c r="BP97" i="6"/>
  <c r="BO99" i="6"/>
  <c r="BW101" i="6"/>
  <c r="BX104" i="6"/>
  <c r="BM104" i="6"/>
  <c r="BS93" i="6"/>
  <c r="BU97" i="6"/>
  <c r="BV99" i="6"/>
  <c r="BN99" i="6"/>
  <c r="BU99" i="6"/>
  <c r="BM99" i="6"/>
  <c r="BX99" i="6"/>
  <c r="BP99" i="6"/>
  <c r="D99" i="6"/>
  <c r="BS99" i="6"/>
  <c r="BT100" i="6"/>
  <c r="BS100" i="6"/>
  <c r="BV100" i="6"/>
  <c r="BN100" i="6"/>
  <c r="BP100" i="6"/>
  <c r="BN101" i="6"/>
  <c r="BO104" i="6"/>
  <c r="BT104" i="6"/>
  <c r="BS104" i="6"/>
  <c r="BR104" i="6"/>
  <c r="BV104" i="6"/>
  <c r="BN104" i="6"/>
  <c r="BP104" i="6"/>
  <c r="BV107" i="6"/>
  <c r="BN107" i="6"/>
  <c r="BU107" i="6"/>
  <c r="BM107" i="6"/>
  <c r="BT107" i="6"/>
  <c r="BS107" i="6"/>
  <c r="BQ107" i="6"/>
  <c r="BX107" i="6"/>
  <c r="BP107" i="6"/>
  <c r="D107" i="6"/>
  <c r="BO88" i="6"/>
  <c r="BW88" i="6"/>
  <c r="BO92" i="6"/>
  <c r="BW92" i="6"/>
  <c r="BM93" i="6"/>
  <c r="BU93" i="6"/>
  <c r="BV95" i="6"/>
  <c r="BN95" i="6"/>
  <c r="BU95" i="6"/>
  <c r="BM95" i="6"/>
  <c r="BQ95" i="6"/>
  <c r="BM97" i="6"/>
  <c r="BW97" i="6"/>
  <c r="BW99" i="6"/>
  <c r="BR100" i="6"/>
  <c r="BR101" i="6"/>
  <c r="BQ101" i="6"/>
  <c r="BX101" i="6"/>
  <c r="BP101" i="6"/>
  <c r="D101" i="6"/>
  <c r="BT101" i="6"/>
  <c r="BS101" i="6"/>
  <c r="D104" i="6"/>
  <c r="BQ104" i="6"/>
  <c r="BT105" i="6"/>
  <c r="BN108" i="6"/>
  <c r="BV108" i="6"/>
  <c r="BT109" i="6"/>
  <c r="BO110" i="6"/>
  <c r="BU113" i="6"/>
  <c r="BM113" i="6"/>
  <c r="BT113" i="6"/>
  <c r="BS113" i="6"/>
  <c r="BR113" i="6"/>
  <c r="BX113" i="6"/>
  <c r="BP113" i="6"/>
  <c r="D113" i="6"/>
  <c r="BV113" i="6"/>
  <c r="BO108" i="6"/>
  <c r="BW108" i="6"/>
  <c r="BS110" i="6"/>
  <c r="BR110" i="6"/>
  <c r="BV110" i="6"/>
  <c r="BN110" i="6"/>
  <c r="BP110" i="6"/>
  <c r="BO105" i="6"/>
  <c r="BW105" i="6"/>
  <c r="BQ108" i="6"/>
  <c r="BO109" i="6"/>
  <c r="BW109" i="6"/>
  <c r="BT110" i="6"/>
  <c r="D105" i="6"/>
  <c r="BP105" i="6"/>
  <c r="BX105" i="6"/>
  <c r="BR108" i="6"/>
  <c r="D109" i="6"/>
  <c r="BP109" i="6"/>
  <c r="BX109" i="6"/>
  <c r="BU110" i="6"/>
  <c r="BO98" i="6"/>
  <c r="BW98" i="6"/>
  <c r="BO102" i="6"/>
  <c r="BW102" i="6"/>
  <c r="BQ105" i="6"/>
  <c r="BO106" i="6"/>
  <c r="BW106" i="6"/>
  <c r="BS108" i="6"/>
  <c r="BQ109" i="6"/>
  <c r="BW110" i="6"/>
  <c r="BN113" i="6"/>
  <c r="BS114" i="6"/>
  <c r="BR114" i="6"/>
  <c r="BQ114" i="6"/>
  <c r="BX114" i="6"/>
  <c r="BP114" i="6"/>
  <c r="D114" i="6"/>
  <c r="BV114" i="6"/>
  <c r="BN114" i="6"/>
  <c r="BU114" i="6"/>
  <c r="D98" i="6"/>
  <c r="BP98" i="6"/>
  <c r="BX98" i="6"/>
  <c r="D102" i="6"/>
  <c r="BP102" i="6"/>
  <c r="BX102" i="6"/>
  <c r="BR105" i="6"/>
  <c r="D106" i="6"/>
  <c r="BP106" i="6"/>
  <c r="BX106" i="6"/>
  <c r="BT108" i="6"/>
  <c r="BR109" i="6"/>
  <c r="BX110" i="6"/>
  <c r="BO113" i="6"/>
  <c r="BW114" i="6"/>
  <c r="BT111" i="6"/>
  <c r="BR112" i="6"/>
  <c r="BN118" i="6"/>
  <c r="BV118" i="6"/>
  <c r="BR124" i="6"/>
  <c r="BO118" i="6"/>
  <c r="BW118" i="6"/>
  <c r="BQ124" i="6"/>
  <c r="BX124" i="6"/>
  <c r="BP124" i="6"/>
  <c r="D124" i="6"/>
  <c r="BU124" i="6"/>
  <c r="BM124" i="6"/>
  <c r="BS124" i="6"/>
  <c r="BT140" i="6"/>
  <c r="BR140" i="6"/>
  <c r="BX140" i="6"/>
  <c r="BN140" i="6"/>
  <c r="BW140" i="6"/>
  <c r="BM140" i="6"/>
  <c r="BV140" i="6"/>
  <c r="BU140" i="6"/>
  <c r="BS140" i="6"/>
  <c r="BQ140" i="6"/>
  <c r="D140" i="6"/>
  <c r="BP140" i="6"/>
  <c r="BO140" i="6"/>
  <c r="D118" i="6"/>
  <c r="BP118" i="6"/>
  <c r="BX118" i="6"/>
  <c r="BT124" i="6"/>
  <c r="BU126" i="6"/>
  <c r="BM126" i="6"/>
  <c r="BT126" i="6"/>
  <c r="BS126" i="6"/>
  <c r="BQ126" i="6"/>
  <c r="BX126" i="6"/>
  <c r="BP126" i="6"/>
  <c r="D126" i="6"/>
  <c r="BV126" i="6"/>
  <c r="BO111" i="6"/>
  <c r="BW111" i="6"/>
  <c r="BM112" i="6"/>
  <c r="BU112" i="6"/>
  <c r="BO115" i="6"/>
  <c r="BW115" i="6"/>
  <c r="BM116" i="6"/>
  <c r="BU116" i="6"/>
  <c r="BQ118" i="6"/>
  <c r="BO119" i="6"/>
  <c r="BW119" i="6"/>
  <c r="BN120" i="6"/>
  <c r="BU122" i="6"/>
  <c r="BM122" i="6"/>
  <c r="BT122" i="6"/>
  <c r="BQ122" i="6"/>
  <c r="BP122" i="6"/>
  <c r="BV124" i="6"/>
  <c r="BW126" i="6"/>
  <c r="D111" i="6"/>
  <c r="BP111" i="6"/>
  <c r="BX111" i="6"/>
  <c r="BN112" i="6"/>
  <c r="BV112" i="6"/>
  <c r="D115" i="6"/>
  <c r="BP115" i="6"/>
  <c r="BX115" i="6"/>
  <c r="BN116" i="6"/>
  <c r="BV116" i="6"/>
  <c r="BR118" i="6"/>
  <c r="D119" i="6"/>
  <c r="BP119" i="6"/>
  <c r="BX119" i="6"/>
  <c r="BO120" i="6"/>
  <c r="D122" i="6"/>
  <c r="BR122" i="6"/>
  <c r="BW124" i="6"/>
  <c r="BQ111" i="6"/>
  <c r="BO112" i="6"/>
  <c r="BW112" i="6"/>
  <c r="BQ115" i="6"/>
  <c r="BO116" i="6"/>
  <c r="BW116" i="6"/>
  <c r="BS118" i="6"/>
  <c r="BQ119" i="6"/>
  <c r="BX120" i="6"/>
  <c r="BP120" i="6"/>
  <c r="BU120" i="6"/>
  <c r="BM120" i="6"/>
  <c r="BQ120" i="6"/>
  <c r="BS122" i="6"/>
  <c r="BR127" i="6"/>
  <c r="BV128" i="6"/>
  <c r="BU129" i="6"/>
  <c r="BV131" i="6"/>
  <c r="BN131" i="6"/>
  <c r="BU131" i="6"/>
  <c r="BM131" i="6"/>
  <c r="BT131" i="6"/>
  <c r="BQ131" i="6"/>
  <c r="BS121" i="6"/>
  <c r="BO123" i="6"/>
  <c r="BW123" i="6"/>
  <c r="BS125" i="6"/>
  <c r="BS127" i="6"/>
  <c r="BM128" i="6"/>
  <c r="BW128" i="6"/>
  <c r="BV129" i="6"/>
  <c r="D131" i="6"/>
  <c r="BR131" i="6"/>
  <c r="BO135" i="6"/>
  <c r="BW127" i="6"/>
  <c r="BT128" i="6"/>
  <c r="BR128" i="6"/>
  <c r="BO128" i="6"/>
  <c r="BM129" i="6"/>
  <c r="BV135" i="6"/>
  <c r="BN135" i="6"/>
  <c r="BU135" i="6"/>
  <c r="BM135" i="6"/>
  <c r="BT135" i="6"/>
  <c r="BS135" i="6"/>
  <c r="BQ135" i="6"/>
  <c r="BR135" i="6"/>
  <c r="BN121" i="6"/>
  <c r="BV121" i="6"/>
  <c r="BR123" i="6"/>
  <c r="BN125" i="6"/>
  <c r="BV125" i="6"/>
  <c r="BM127" i="6"/>
  <c r="BX127" i="6"/>
  <c r="D128" i="6"/>
  <c r="BP128" i="6"/>
  <c r="BN129" i="6"/>
  <c r="BX131" i="6"/>
  <c r="D135" i="6"/>
  <c r="BW135" i="6"/>
  <c r="BX142" i="6"/>
  <c r="BP142" i="6"/>
  <c r="D142" i="6"/>
  <c r="BV142" i="6"/>
  <c r="BN142" i="6"/>
  <c r="BU142" i="6"/>
  <c r="BM142" i="6"/>
  <c r="BS142" i="6"/>
  <c r="BR142" i="6"/>
  <c r="BT142" i="6"/>
  <c r="BQ142" i="6"/>
  <c r="BO142" i="6"/>
  <c r="BO121" i="6"/>
  <c r="BW121" i="6"/>
  <c r="BS123" i="6"/>
  <c r="BO125" i="6"/>
  <c r="BW125" i="6"/>
  <c r="BO127" i="6"/>
  <c r="BQ128" i="6"/>
  <c r="BO129" i="6"/>
  <c r="BX135" i="6"/>
  <c r="BV127" i="6"/>
  <c r="BN127" i="6"/>
  <c r="BT127" i="6"/>
  <c r="BP127" i="6"/>
  <c r="BS128" i="6"/>
  <c r="BR129" i="6"/>
  <c r="BQ129" i="6"/>
  <c r="BX129" i="6"/>
  <c r="BP129" i="6"/>
  <c r="D129" i="6"/>
  <c r="BS129" i="6"/>
  <c r="BO131" i="6"/>
  <c r="BO132" i="6"/>
  <c r="BW132" i="6"/>
  <c r="BM133" i="6"/>
  <c r="BU133" i="6"/>
  <c r="BO136" i="6"/>
  <c r="BW136" i="6"/>
  <c r="BM137" i="6"/>
  <c r="BV137" i="6"/>
  <c r="BO138" i="6"/>
  <c r="BX138" i="6"/>
  <c r="BT139" i="6"/>
  <c r="BO139" i="6"/>
  <c r="BX139" i="6"/>
  <c r="BV138" i="6"/>
  <c r="BN138" i="6"/>
  <c r="BP138" i="6"/>
  <c r="BQ132" i="6"/>
  <c r="BO133" i="6"/>
  <c r="BW133" i="6"/>
  <c r="BQ136" i="6"/>
  <c r="BX137" i="6"/>
  <c r="BP137" i="6"/>
  <c r="BO137" i="6"/>
  <c r="D138" i="6"/>
  <c r="BQ138" i="6"/>
  <c r="BQ139" i="6"/>
  <c r="BV143" i="6"/>
  <c r="BN143" i="6"/>
  <c r="BT143" i="6"/>
  <c r="BS143" i="6"/>
  <c r="BQ143" i="6"/>
  <c r="BX143" i="6"/>
  <c r="BP143" i="6"/>
  <c r="D143" i="6"/>
  <c r="BU143" i="6"/>
  <c r="BN130" i="6"/>
  <c r="BV130" i="6"/>
  <c r="BR132" i="6"/>
  <c r="D133" i="6"/>
  <c r="BP133" i="6"/>
  <c r="BX133" i="6"/>
  <c r="BN134" i="6"/>
  <c r="BV134" i="6"/>
  <c r="BR136" i="6"/>
  <c r="D137" i="6"/>
  <c r="BQ137" i="6"/>
  <c r="BR138" i="6"/>
  <c r="BR139" i="6"/>
  <c r="BO130" i="6"/>
  <c r="BW130" i="6"/>
  <c r="BS132" i="6"/>
  <c r="BQ133" i="6"/>
  <c r="BO134" i="6"/>
  <c r="BW134" i="6"/>
  <c r="BS136" i="6"/>
  <c r="BR137" i="6"/>
  <c r="BS138" i="6"/>
  <c r="BS139" i="6"/>
  <c r="D130" i="6"/>
  <c r="BP130" i="6"/>
  <c r="BX130" i="6"/>
  <c r="BT132" i="6"/>
  <c r="BR133" i="6"/>
  <c r="D134" i="6"/>
  <c r="BP134" i="6"/>
  <c r="BX134" i="6"/>
  <c r="BT136" i="6"/>
  <c r="BS137" i="6"/>
  <c r="BT138" i="6"/>
  <c r="BU139" i="6"/>
  <c r="BR145" i="6"/>
  <c r="BV145" i="6"/>
  <c r="BN145" i="6"/>
  <c r="BP145" i="6"/>
  <c r="BU146" i="6"/>
  <c r="BM144" i="6"/>
  <c r="BW144" i="6"/>
  <c r="D145" i="6"/>
  <c r="BQ145" i="6"/>
  <c r="BV146" i="6"/>
  <c r="BO141" i="6"/>
  <c r="BW141" i="6"/>
  <c r="BT145" i="6"/>
  <c r="BN146" i="6"/>
  <c r="BO148" i="6"/>
  <c r="D141" i="6"/>
  <c r="BP141" i="6"/>
  <c r="BX141" i="6"/>
  <c r="BT144" i="6"/>
  <c r="BX144" i="6"/>
  <c r="BP144" i="6"/>
  <c r="D144" i="6"/>
  <c r="BQ144" i="6"/>
  <c r="BU145" i="6"/>
  <c r="BO146" i="6"/>
  <c r="BQ148" i="6"/>
  <c r="BX146" i="6"/>
  <c r="BP146" i="6"/>
  <c r="D146" i="6"/>
  <c r="BT146" i="6"/>
  <c r="BQ146" i="6"/>
  <c r="BR141" i="6"/>
  <c r="BM145" i="6"/>
  <c r="BX145" i="6"/>
  <c r="BR146" i="6"/>
  <c r="BX148" i="6"/>
  <c r="BP148" i="6"/>
  <c r="D148" i="6"/>
  <c r="BW148" i="6"/>
  <c r="BN148" i="6"/>
  <c r="BV148" i="6"/>
  <c r="BM148" i="6"/>
  <c r="BR148" i="6"/>
  <c r="BT148" i="6"/>
  <c r="BV152" i="6"/>
  <c r="BU152" i="6"/>
  <c r="BM152" i="6"/>
  <c r="BT152" i="6"/>
  <c r="BS152" i="6"/>
  <c r="BR152" i="6"/>
  <c r="BQ152" i="6"/>
  <c r="D152" i="6"/>
  <c r="BO152" i="6"/>
  <c r="BX152" i="6"/>
  <c r="BO158" i="6"/>
  <c r="BR147" i="6"/>
  <c r="BU150" i="6"/>
  <c r="BM150" i="6"/>
  <c r="BT150" i="6"/>
  <c r="BP150" i="6"/>
  <c r="BV158" i="6"/>
  <c r="BN158" i="6"/>
  <c r="BU158" i="6"/>
  <c r="BM158" i="6"/>
  <c r="BT158" i="6"/>
  <c r="BS158" i="6"/>
  <c r="BX158" i="6"/>
  <c r="BW158" i="6"/>
  <c r="BR158" i="6"/>
  <c r="D158" i="6"/>
  <c r="BP158" i="6"/>
  <c r="BQ158" i="6"/>
  <c r="BT153" i="6"/>
  <c r="BS153" i="6"/>
  <c r="BX153" i="6"/>
  <c r="BN153" i="6"/>
  <c r="BW153" i="6"/>
  <c r="BM153" i="6"/>
  <c r="BV153" i="6"/>
  <c r="BU153" i="6"/>
  <c r="BQ153" i="6"/>
  <c r="BR153" i="6"/>
  <c r="BT159" i="6"/>
  <c r="BS159" i="6"/>
  <c r="BR159" i="6"/>
  <c r="BQ159" i="6"/>
  <c r="BX159" i="6"/>
  <c r="BV159" i="6"/>
  <c r="BU159" i="6"/>
  <c r="BP159" i="6"/>
  <c r="D159" i="6"/>
  <c r="BN159" i="6"/>
  <c r="BW159" i="6"/>
  <c r="BO159" i="6"/>
  <c r="BM159" i="6"/>
  <c r="BN147" i="6"/>
  <c r="BV147" i="6"/>
  <c r="BV150" i="6"/>
  <c r="BN152" i="6"/>
  <c r="D153" i="6"/>
  <c r="BO147" i="6"/>
  <c r="BW147" i="6"/>
  <c r="BW150" i="6"/>
  <c r="BP152" i="6"/>
  <c r="BT155" i="6"/>
  <c r="BS155" i="6"/>
  <c r="BR155" i="6"/>
  <c r="BO155" i="6"/>
  <c r="BO151" i="6"/>
  <c r="BW151" i="6"/>
  <c r="D155" i="6"/>
  <c r="BP155" i="6"/>
  <c r="BU155" i="6"/>
  <c r="BN149" i="6"/>
  <c r="BV149" i="6"/>
  <c r="BR151" i="6"/>
  <c r="BN154" i="6"/>
  <c r="BX154" i="6"/>
  <c r="BV155" i="6"/>
  <c r="BO149" i="6"/>
  <c r="BW149" i="6"/>
  <c r="BS151" i="6"/>
  <c r="BR154" i="6"/>
  <c r="BQ154" i="6"/>
  <c r="BO154" i="6"/>
  <c r="BW155" i="6"/>
  <c r="BM155" i="6"/>
  <c r="BX155" i="6"/>
  <c r="BR156" i="6"/>
  <c r="BQ156" i="6"/>
  <c r="BO156" i="6"/>
  <c r="D156" i="6"/>
  <c r="BP156" i="6"/>
  <c r="BN161" i="6"/>
  <c r="BS156" i="6"/>
  <c r="BT161" i="6"/>
  <c r="BR161" i="6"/>
  <c r="BX161" i="6"/>
  <c r="BP161" i="6"/>
  <c r="D161" i="6"/>
  <c r="BO161" i="6"/>
  <c r="BM161" i="6"/>
  <c r="BW161" i="6"/>
  <c r="BV161" i="6"/>
  <c r="BU161" i="6"/>
  <c r="BV160" i="6"/>
  <c r="BO160" i="6"/>
  <c r="BX160" i="6"/>
  <c r="BR162" i="6"/>
  <c r="BX162" i="6"/>
  <c r="BP162" i="6"/>
  <c r="D162" i="6"/>
  <c r="BV162" i="6"/>
  <c r="BN162" i="6"/>
  <c r="BS162" i="6"/>
  <c r="BQ163" i="6"/>
  <c r="D160" i="6"/>
  <c r="BP160" i="6"/>
  <c r="BX163" i="6"/>
  <c r="BP163" i="6"/>
  <c r="D163" i="6"/>
  <c r="BV163" i="6"/>
  <c r="BN163" i="6"/>
  <c r="BT163" i="6"/>
  <c r="BR163" i="6"/>
  <c r="BO157" i="6"/>
  <c r="BW157" i="6"/>
  <c r="BQ160" i="6"/>
  <c r="BU162" i="6"/>
  <c r="BS163" i="6"/>
  <c r="D157" i="6"/>
  <c r="BP157" i="6"/>
  <c r="BX157" i="6"/>
  <c r="BR160" i="6"/>
  <c r="BW162" i="6"/>
  <c r="BU163" i="6"/>
  <c r="BO164" i="6"/>
  <c r="BW164" i="6"/>
  <c r="BM165" i="6"/>
  <c r="BU165" i="6"/>
  <c r="BS166" i="6"/>
  <c r="BQ167" i="6"/>
  <c r="BO165" i="6"/>
  <c r="BW165" i="6"/>
  <c r="BM166" i="6"/>
  <c r="BU166" i="6"/>
  <c r="BS167" i="6"/>
  <c r="BR164" i="6"/>
  <c r="D165" i="6"/>
  <c r="BP165" i="6"/>
  <c r="BX165" i="6"/>
  <c r="BN166" i="6"/>
  <c r="BV166" i="6"/>
  <c r="BT167" i="6"/>
  <c r="BO166" i="6"/>
  <c r="BW166" i="6"/>
  <c r="BM167" i="6"/>
  <c r="BU167" i="6"/>
  <c r="BT164" i="6"/>
  <c r="BR165" i="6"/>
  <c r="D166" i="6"/>
  <c r="BP166" i="6"/>
  <c r="BX166" i="6"/>
  <c r="BN167" i="6"/>
  <c r="BV167" i="6"/>
  <c r="BO167" i="6"/>
  <c r="BW167" i="6"/>
  <c r="BN164" i="6"/>
  <c r="BV164" i="6"/>
  <c r="BT165" i="6"/>
  <c r="BR166" i="6"/>
  <c r="D167" i="6"/>
  <c r="BP167" i="6"/>
  <c r="BX167" i="6"/>
  <c r="C13" i="5"/>
  <c r="D13" i="5" s="1"/>
  <c r="F13" i="5" s="1"/>
  <c r="B14" i="5"/>
  <c r="C12" i="5"/>
  <c r="D12" i="5" s="1"/>
  <c r="F12" i="5" s="1"/>
  <c r="C14" i="5" l="1"/>
  <c r="D14" i="5" s="1"/>
  <c r="F14" i="5" s="1"/>
  <c r="B15" i="5"/>
  <c r="C15" i="5" s="1"/>
  <c r="D15" i="5" s="1"/>
  <c r="F15" i="5" s="1"/>
  <c r="G15" i="5" l="1"/>
  <c r="G11" i="5"/>
  <c r="G3" i="5"/>
  <c r="G6" i="5"/>
  <c r="G12" i="5"/>
  <c r="G9" i="5"/>
  <c r="G4" i="5"/>
  <c r="G13" i="5"/>
  <c r="G7" i="5"/>
  <c r="G10" i="5"/>
  <c r="G8" i="5"/>
  <c r="G14" i="5"/>
  <c r="G5" i="5"/>
  <c r="E182" i="2" l="1"/>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A19" i="1" l="1"/>
  <c r="BB19" i="1"/>
  <c r="BC19" i="1"/>
  <c r="BD19" i="1"/>
  <c r="BE19" i="1"/>
  <c r="BF19" i="1"/>
  <c r="BG19" i="1"/>
  <c r="BH19" i="1"/>
  <c r="BI19" i="1"/>
  <c r="BJ19" i="1"/>
  <c r="BK19" i="1"/>
  <c r="BL19" i="1"/>
  <c r="C19" i="1"/>
  <c r="C15" i="1"/>
  <c r="BL7" i="4"/>
  <c r="BK7" i="4"/>
  <c r="BJ7" i="4"/>
  <c r="BI7" i="4"/>
  <c r="BH7" i="4"/>
  <c r="BG7" i="4"/>
  <c r="BE7" i="4"/>
  <c r="BD7" i="4"/>
  <c r="BC7" i="4"/>
  <c r="BB7" i="4"/>
  <c r="BA7" i="4"/>
  <c r="BF7" i="4"/>
  <c r="D19" i="1" l="1"/>
  <c r="BA15" i="1"/>
  <c r="BB15" i="1"/>
  <c r="BC15" i="1"/>
  <c r="BD15" i="1"/>
  <c r="BE15" i="1"/>
  <c r="BF15" i="1"/>
  <c r="BG15" i="1"/>
  <c r="BH15" i="1"/>
  <c r="BI15" i="1"/>
  <c r="BJ15" i="1"/>
  <c r="BK15" i="1"/>
  <c r="BL15" i="1"/>
  <c r="AN7" i="4"/>
  <c r="AM7" i="4"/>
  <c r="AL7" i="4"/>
  <c r="AK7" i="4"/>
  <c r="AJ7" i="4"/>
  <c r="AI7" i="4"/>
  <c r="AG7" i="4"/>
  <c r="AF7" i="4"/>
  <c r="AE7" i="4"/>
  <c r="AD7" i="4"/>
  <c r="AC7" i="4"/>
  <c r="AH7" i="4"/>
  <c r="CJ8" i="4"/>
  <c r="CI8" i="4"/>
  <c r="CH8" i="4"/>
  <c r="CG8" i="4"/>
  <c r="CF8" i="4"/>
  <c r="CE8" i="4"/>
  <c r="CD8" i="4"/>
  <c r="CB8" i="4"/>
  <c r="CA8" i="4"/>
  <c r="BZ8" i="4"/>
  <c r="BY8" i="4"/>
  <c r="CC8" i="4"/>
  <c r="CD6" i="4"/>
  <c r="CH5" i="4"/>
  <c r="CG5" i="4"/>
  <c r="CG7" i="4" s="1"/>
  <c r="BY5" i="4"/>
  <c r="CD5" i="4"/>
  <c r="P7" i="4"/>
  <c r="O7" i="4"/>
  <c r="N7" i="4"/>
  <c r="M7" i="4"/>
  <c r="L7" i="4"/>
  <c r="K7" i="4"/>
  <c r="J7" i="4"/>
  <c r="I7" i="4"/>
  <c r="H7" i="4"/>
  <c r="G7" i="4"/>
  <c r="F7" i="4"/>
  <c r="E7" i="4"/>
  <c r="CJ6" i="4"/>
  <c r="CI6" i="4"/>
  <c r="CH6" i="4"/>
  <c r="CG6" i="4"/>
  <c r="CF6" i="4"/>
  <c r="CE6" i="4"/>
  <c r="CB6" i="4"/>
  <c r="CA6" i="4"/>
  <c r="BZ6" i="4"/>
  <c r="BY6" i="4"/>
  <c r="CJ5" i="4"/>
  <c r="CJ7" i="4" s="1"/>
  <c r="CI5" i="4"/>
  <c r="CF5" i="4"/>
  <c r="CF7" i="4" s="1"/>
  <c r="CE5" i="4"/>
  <c r="CC5" i="4"/>
  <c r="CB5" i="4"/>
  <c r="CB7" i="4" s="1"/>
  <c r="CA5" i="4"/>
  <c r="BZ5" i="4"/>
  <c r="BZ7" i="4" s="1"/>
  <c r="CV6" i="4"/>
  <c r="CU6" i="4"/>
  <c r="DG6" i="4" s="1"/>
  <c r="CT6" i="4"/>
  <c r="CS6" i="4"/>
  <c r="CR6" i="4"/>
  <c r="CQ6" i="4"/>
  <c r="CP6" i="4"/>
  <c r="CO6" i="4"/>
  <c r="CN6" i="4"/>
  <c r="CM6" i="4"/>
  <c r="CL6" i="4"/>
  <c r="CK6" i="4"/>
  <c r="CV5" i="4"/>
  <c r="CU5" i="4"/>
  <c r="CT5" i="4"/>
  <c r="CS5" i="4"/>
  <c r="CR5" i="4"/>
  <c r="CQ5" i="4"/>
  <c r="CP5" i="4"/>
  <c r="CO5" i="4"/>
  <c r="CN5" i="4"/>
  <c r="CM5" i="4"/>
  <c r="CL5" i="4"/>
  <c r="CK5" i="4"/>
  <c r="D6" i="4"/>
  <c r="D5" i="4"/>
  <c r="C8" i="4"/>
  <c r="CQ8" i="4" s="1"/>
  <c r="DC8" i="4" s="1"/>
  <c r="DO8" i="4" s="1"/>
  <c r="EA8" i="4" s="1"/>
  <c r="C7" i="4"/>
  <c r="CC6" i="4"/>
  <c r="BZ167" i="6" l="1"/>
  <c r="BY166" i="6"/>
  <c r="CD165" i="6"/>
  <c r="BY163" i="6"/>
  <c r="CA162" i="6"/>
  <c r="CF160" i="6"/>
  <c r="CA165" i="6"/>
  <c r="CI163" i="6"/>
  <c r="BY165" i="6"/>
  <c r="CI164" i="6"/>
  <c r="CG164" i="6"/>
  <c r="CF164" i="6"/>
  <c r="CG162" i="6"/>
  <c r="CD157" i="6"/>
  <c r="CJ166" i="6"/>
  <c r="CC164" i="6"/>
  <c r="CC157" i="6"/>
  <c r="CH167" i="6"/>
  <c r="CG165" i="6"/>
  <c r="CE160" i="6"/>
  <c r="BZ157" i="6"/>
  <c r="CG166" i="6"/>
  <c r="CA164" i="6"/>
  <c r="CA163" i="6"/>
  <c r="CJ157" i="6"/>
  <c r="CB166" i="6"/>
  <c r="BY164" i="6"/>
  <c r="BZ163" i="6"/>
  <c r="CC162" i="6"/>
  <c r="CI157" i="6"/>
  <c r="CB162" i="6"/>
  <c r="CH157" i="6"/>
  <c r="CI160" i="6"/>
  <c r="CB157" i="6"/>
  <c r="CG157" i="6"/>
  <c r="CD156" i="6"/>
  <c r="CB154" i="6"/>
  <c r="CA157" i="6"/>
  <c r="BY162" i="6"/>
  <c r="CD161" i="6"/>
  <c r="BY157" i="6"/>
  <c r="CI154" i="6"/>
  <c r="CI156" i="6"/>
  <c r="CE154" i="6"/>
  <c r="CG160" i="6"/>
  <c r="CF156" i="6"/>
  <c r="CD154" i="6"/>
  <c r="CC151" i="6"/>
  <c r="CB149" i="6"/>
  <c r="CE155" i="6"/>
  <c r="CB151" i="6"/>
  <c r="CA149" i="6"/>
  <c r="CJ156" i="6"/>
  <c r="BY155" i="6"/>
  <c r="CJ152" i="6"/>
  <c r="BY151" i="6"/>
  <c r="CE150" i="6"/>
  <c r="CE156" i="6"/>
  <c r="CH152" i="6"/>
  <c r="CD150" i="6"/>
  <c r="CI149" i="6"/>
  <c r="BY149" i="6"/>
  <c r="CI165" i="6"/>
  <c r="CF154" i="6"/>
  <c r="CH151" i="6"/>
  <c r="CG149" i="6"/>
  <c r="CC154" i="6"/>
  <c r="CG151" i="6"/>
  <c r="BY147" i="6"/>
  <c r="CD144" i="6"/>
  <c r="CJ149" i="6"/>
  <c r="CJ148" i="6"/>
  <c r="CH149" i="6"/>
  <c r="CJ147" i="6"/>
  <c r="CI150" i="6"/>
  <c r="CF149" i="6"/>
  <c r="CG147" i="6"/>
  <c r="BZ144" i="6"/>
  <c r="CG152" i="6"/>
  <c r="CA150" i="6"/>
  <c r="BZ149" i="6"/>
  <c r="CC147" i="6"/>
  <c r="BY150" i="6"/>
  <c r="CB147" i="6"/>
  <c r="CG144" i="6"/>
  <c r="CJ145" i="6"/>
  <c r="BY144" i="6"/>
  <c r="CG141" i="6"/>
  <c r="CG145" i="6"/>
  <c r="BZ143" i="6"/>
  <c r="CD141" i="6"/>
  <c r="CH150" i="6"/>
  <c r="CC145" i="6"/>
  <c r="CC141" i="6"/>
  <c r="BY145" i="6"/>
  <c r="CB141" i="6"/>
  <c r="CC134" i="6"/>
  <c r="CC148" i="6"/>
  <c r="CF147" i="6"/>
  <c r="CA141" i="6"/>
  <c r="CH139" i="6"/>
  <c r="BY139" i="6"/>
  <c r="CG137" i="6"/>
  <c r="CC149" i="6"/>
  <c r="CA147" i="6"/>
  <c r="CI144" i="6"/>
  <c r="BY141" i="6"/>
  <c r="CI134" i="6"/>
  <c r="CA134" i="6"/>
  <c r="CH146" i="6"/>
  <c r="CD136" i="6"/>
  <c r="CJ133" i="6"/>
  <c r="CC132" i="6"/>
  <c r="CB130" i="6"/>
  <c r="CD146" i="6"/>
  <c r="CJ141" i="6"/>
  <c r="CF139" i="6"/>
  <c r="CC136" i="6"/>
  <c r="CJ134" i="6"/>
  <c r="CI133" i="6"/>
  <c r="CA130" i="6"/>
  <c r="CD151" i="6"/>
  <c r="CE144" i="6"/>
  <c r="CI141" i="6"/>
  <c r="CE139" i="6"/>
  <c r="CH134" i="6"/>
  <c r="CD133" i="6"/>
  <c r="BZ130" i="6"/>
  <c r="CC144" i="6"/>
  <c r="CI143" i="6"/>
  <c r="CG134" i="6"/>
  <c r="CB133" i="6"/>
  <c r="CJ130" i="6"/>
  <c r="BY130" i="6"/>
  <c r="CE138" i="6"/>
  <c r="CC137" i="6"/>
  <c r="BZ134" i="6"/>
  <c r="CH130" i="6"/>
  <c r="BY134" i="6"/>
  <c r="CF132" i="6"/>
  <c r="CG130" i="6"/>
  <c r="CH125" i="6"/>
  <c r="BZ125" i="6"/>
  <c r="BY142" i="6"/>
  <c r="CG131" i="6"/>
  <c r="CB123" i="6"/>
  <c r="CJ121" i="6"/>
  <c r="CA131" i="6"/>
  <c r="BY123" i="6"/>
  <c r="CH121" i="6"/>
  <c r="CD137" i="6"/>
  <c r="CF136" i="6"/>
  <c r="CB134" i="6"/>
  <c r="CE129" i="6"/>
  <c r="CF127" i="6"/>
  <c r="CJ125" i="6"/>
  <c r="CG121" i="6"/>
  <c r="CI130" i="6"/>
  <c r="CA127" i="6"/>
  <c r="CG125" i="6"/>
  <c r="CJ123" i="6"/>
  <c r="CA122" i="6"/>
  <c r="CF121" i="6"/>
  <c r="CH120" i="6"/>
  <c r="CD119" i="6"/>
  <c r="CJ116" i="6"/>
  <c r="CB116" i="6"/>
  <c r="CD115" i="6"/>
  <c r="CJ112" i="6"/>
  <c r="CB112" i="6"/>
  <c r="CA133" i="6"/>
  <c r="CD132" i="6"/>
  <c r="CC130" i="6"/>
  <c r="CI128" i="6"/>
  <c r="CF125" i="6"/>
  <c r="CG123" i="6"/>
  <c r="BZ122" i="6"/>
  <c r="CC121" i="6"/>
  <c r="CG120" i="6"/>
  <c r="CC119" i="6"/>
  <c r="CI116" i="6"/>
  <c r="CA116" i="6"/>
  <c r="CF143" i="6"/>
  <c r="CE135" i="6"/>
  <c r="CE128" i="6"/>
  <c r="CC125" i="6"/>
  <c r="CF123" i="6"/>
  <c r="CB121" i="6"/>
  <c r="CE120" i="6"/>
  <c r="CJ119" i="6"/>
  <c r="CB119" i="6"/>
  <c r="CH116" i="6"/>
  <c r="BZ116" i="6"/>
  <c r="CJ115" i="6"/>
  <c r="CB115" i="6"/>
  <c r="CC123" i="6"/>
  <c r="CH122" i="6"/>
  <c r="CD120" i="6"/>
  <c r="CF116" i="6"/>
  <c r="BZ115" i="6"/>
  <c r="CA112" i="6"/>
  <c r="BZ111" i="6"/>
  <c r="CF138" i="6"/>
  <c r="CH126" i="6"/>
  <c r="CB120" i="6"/>
  <c r="BY116" i="6"/>
  <c r="BY112" i="6"/>
  <c r="CE126" i="6"/>
  <c r="CJ118" i="6"/>
  <c r="CE113" i="6"/>
  <c r="CD106" i="6"/>
  <c r="CD102" i="6"/>
  <c r="CB125" i="6"/>
  <c r="CI119" i="6"/>
  <c r="CC118" i="6"/>
  <c r="CD113" i="6"/>
  <c r="CI111" i="6"/>
  <c r="CC106" i="6"/>
  <c r="CA124" i="6"/>
  <c r="BZ121" i="6"/>
  <c r="CA119" i="6"/>
  <c r="CH115" i="6"/>
  <c r="CE114" i="6"/>
  <c r="CI112" i="6"/>
  <c r="CD111" i="6"/>
  <c r="CC109" i="6"/>
  <c r="BY140" i="6"/>
  <c r="BY121" i="6"/>
  <c r="BZ119" i="6"/>
  <c r="CC115" i="6"/>
  <c r="CC114" i="6"/>
  <c r="CG112" i="6"/>
  <c r="CC111" i="6"/>
  <c r="CH106" i="6"/>
  <c r="BZ106" i="6"/>
  <c r="CH102" i="6"/>
  <c r="BZ102" i="6"/>
  <c r="CG116" i="6"/>
  <c r="CD109" i="6"/>
  <c r="CC102" i="6"/>
  <c r="CB98" i="6"/>
  <c r="BY125" i="6"/>
  <c r="CB124" i="6"/>
  <c r="CH119" i="6"/>
  <c r="CA109" i="6"/>
  <c r="CJ106" i="6"/>
  <c r="CB102" i="6"/>
  <c r="CE101" i="6"/>
  <c r="CF100" i="6"/>
  <c r="CH99" i="6"/>
  <c r="CB118" i="6"/>
  <c r="CI115" i="6"/>
  <c r="CI106" i="6"/>
  <c r="CA102" i="6"/>
  <c r="CJ98" i="6"/>
  <c r="BZ98" i="6"/>
  <c r="CI95" i="6"/>
  <c r="BY95" i="6"/>
  <c r="CC92" i="6"/>
  <c r="CD123" i="6"/>
  <c r="CA115" i="6"/>
  <c r="CF112" i="6"/>
  <c r="CF110" i="6"/>
  <c r="CG106" i="6"/>
  <c r="CI105" i="6"/>
  <c r="BY102" i="6"/>
  <c r="CC101" i="6"/>
  <c r="CC100" i="6"/>
  <c r="CE99" i="6"/>
  <c r="CI98" i="6"/>
  <c r="BY98" i="6"/>
  <c r="CD97" i="6"/>
  <c r="CJ114" i="6"/>
  <c r="BY113" i="6"/>
  <c r="CC108" i="6"/>
  <c r="CA106" i="6"/>
  <c r="CC105" i="6"/>
  <c r="CJ102" i="6"/>
  <c r="CG98" i="6"/>
  <c r="CB114" i="6"/>
  <c r="CH111" i="6"/>
  <c r="BY106" i="6"/>
  <c r="CA105" i="6"/>
  <c r="CI102" i="6"/>
  <c r="CD98" i="6"/>
  <c r="CE95" i="6"/>
  <c r="CG92" i="6"/>
  <c r="CC97" i="6"/>
  <c r="CD93" i="6"/>
  <c r="CB92" i="6"/>
  <c r="CF88" i="6"/>
  <c r="CC86" i="6"/>
  <c r="CA111" i="6"/>
  <c r="CF108" i="6"/>
  <c r="CB93" i="6"/>
  <c r="CA92" i="6"/>
  <c r="CD88" i="6"/>
  <c r="CF84" i="6"/>
  <c r="CJ82" i="6"/>
  <c r="CB82" i="6"/>
  <c r="CI109" i="6"/>
  <c r="BY104" i="6"/>
  <c r="CJ95" i="6"/>
  <c r="BZ93" i="6"/>
  <c r="BY92" i="6"/>
  <c r="CC88" i="6"/>
  <c r="CB106" i="6"/>
  <c r="CJ99" i="6"/>
  <c r="CH95" i="6"/>
  <c r="BY93" i="6"/>
  <c r="CB88" i="6"/>
  <c r="CH86" i="6"/>
  <c r="BZ86" i="6"/>
  <c r="CD84" i="6"/>
  <c r="CI122" i="6"/>
  <c r="CA101" i="6"/>
  <c r="BY99" i="6"/>
  <c r="CH98" i="6"/>
  <c r="CB95" i="6"/>
  <c r="CJ93" i="6"/>
  <c r="CI92" i="6"/>
  <c r="CJ88" i="6"/>
  <c r="BY88" i="6"/>
  <c r="CC98" i="6"/>
  <c r="CJ97" i="6"/>
  <c r="BZ95" i="6"/>
  <c r="CH93" i="6"/>
  <c r="CF92" i="6"/>
  <c r="CI88" i="6"/>
  <c r="CI84" i="6"/>
  <c r="CA84" i="6"/>
  <c r="CI80" i="6"/>
  <c r="BY100" i="6"/>
  <c r="CG95" i="6"/>
  <c r="CI85" i="6"/>
  <c r="BZ84" i="6"/>
  <c r="CG82" i="6"/>
  <c r="CI81" i="6"/>
  <c r="BZ80" i="6"/>
  <c r="CH79" i="6"/>
  <c r="CJ77" i="6"/>
  <c r="CB77" i="6"/>
  <c r="CG93" i="6"/>
  <c r="BY84" i="6"/>
  <c r="CD82" i="6"/>
  <c r="CF81" i="6"/>
  <c r="BY80" i="6"/>
  <c r="CF79" i="6"/>
  <c r="CI77" i="6"/>
  <c r="CA77" i="6"/>
  <c r="CG74" i="6"/>
  <c r="BY74" i="6"/>
  <c r="CI73" i="6"/>
  <c r="CA73" i="6"/>
  <c r="CG70" i="6"/>
  <c r="BY70" i="6"/>
  <c r="CD105" i="6"/>
  <c r="CA98" i="6"/>
  <c r="CC82" i="6"/>
  <c r="CH80" i="6"/>
  <c r="CE79" i="6"/>
  <c r="CH77" i="6"/>
  <c r="BZ77" i="6"/>
  <c r="CH107" i="6"/>
  <c r="CJ92" i="6"/>
  <c r="CG86" i="6"/>
  <c r="BZ82" i="6"/>
  <c r="CG80" i="6"/>
  <c r="CC79" i="6"/>
  <c r="CG77" i="6"/>
  <c r="BY77" i="6"/>
  <c r="BY73" i="6"/>
  <c r="CG69" i="6"/>
  <c r="BY69" i="6"/>
  <c r="CB110" i="6"/>
  <c r="CF97" i="6"/>
  <c r="CF96" i="6"/>
  <c r="CD92" i="6"/>
  <c r="CG88" i="6"/>
  <c r="CD86" i="6"/>
  <c r="BY82" i="6"/>
  <c r="CB81" i="6"/>
  <c r="CF80" i="6"/>
  <c r="CB79" i="6"/>
  <c r="CF77" i="6"/>
  <c r="CG102" i="6"/>
  <c r="CB99" i="6"/>
  <c r="CA88" i="6"/>
  <c r="BY86" i="6"/>
  <c r="CH84" i="6"/>
  <c r="CD80" i="6"/>
  <c r="CG84" i="6"/>
  <c r="CC80" i="6"/>
  <c r="CJ79" i="6"/>
  <c r="BZ79" i="6"/>
  <c r="CD77" i="6"/>
  <c r="CI79" i="6"/>
  <c r="CF75" i="6"/>
  <c r="CB71" i="6"/>
  <c r="CI69" i="6"/>
  <c r="CF67" i="6"/>
  <c r="CI66" i="6"/>
  <c r="BY65" i="6"/>
  <c r="CJ64" i="6"/>
  <c r="CB64" i="6"/>
  <c r="CF62" i="6"/>
  <c r="CH61" i="6"/>
  <c r="BZ61" i="6"/>
  <c r="CJ60" i="6"/>
  <c r="CB60" i="6"/>
  <c r="CF58" i="6"/>
  <c r="CH82" i="6"/>
  <c r="CB75" i="6"/>
  <c r="CJ73" i="6"/>
  <c r="CH72" i="6"/>
  <c r="BY71" i="6"/>
  <c r="CF69" i="6"/>
  <c r="CE67" i="6"/>
  <c r="CJ65" i="6"/>
  <c r="CI64" i="6"/>
  <c r="CA64" i="6"/>
  <c r="CI60" i="6"/>
  <c r="CA60" i="6"/>
  <c r="CI56" i="6"/>
  <c r="CA56" i="6"/>
  <c r="CI52" i="6"/>
  <c r="CA52" i="6"/>
  <c r="CJ81" i="6"/>
  <c r="BY75" i="6"/>
  <c r="CF73" i="6"/>
  <c r="CI70" i="6"/>
  <c r="CC69" i="6"/>
  <c r="CI65" i="6"/>
  <c r="CC84" i="6"/>
  <c r="CA80" i="6"/>
  <c r="CI74" i="6"/>
  <c r="CC73" i="6"/>
  <c r="CD72" i="6"/>
  <c r="CH70" i="6"/>
  <c r="CB69" i="6"/>
  <c r="CB67" i="6"/>
  <c r="CG65" i="6"/>
  <c r="CG64" i="6"/>
  <c r="BY64" i="6"/>
  <c r="CC62" i="6"/>
  <c r="CG60" i="6"/>
  <c r="BY60" i="6"/>
  <c r="CC58" i="6"/>
  <c r="CG56" i="6"/>
  <c r="BY56" i="6"/>
  <c r="CC54" i="6"/>
  <c r="CH74" i="6"/>
  <c r="CB73" i="6"/>
  <c r="BZ72" i="6"/>
  <c r="CD70" i="6"/>
  <c r="CA69" i="6"/>
  <c r="CC68" i="6"/>
  <c r="BY67" i="6"/>
  <c r="CD66" i="6"/>
  <c r="CF65" i="6"/>
  <c r="CF64" i="6"/>
  <c r="CJ62" i="6"/>
  <c r="CB62" i="6"/>
  <c r="CD61" i="6"/>
  <c r="CF60" i="6"/>
  <c r="CE78" i="6"/>
  <c r="CC77" i="6"/>
  <c r="CD74" i="6"/>
  <c r="CJ71" i="6"/>
  <c r="CA70" i="6"/>
  <c r="CC65" i="6"/>
  <c r="CJ83" i="6"/>
  <c r="CJ75" i="6"/>
  <c r="CA74" i="6"/>
  <c r="CG71" i="6"/>
  <c r="BZ70" i="6"/>
  <c r="CB65" i="6"/>
  <c r="CJ69" i="6"/>
  <c r="CG58" i="6"/>
  <c r="CA57" i="6"/>
  <c r="CF54" i="6"/>
  <c r="CD53" i="6"/>
  <c r="CB52" i="6"/>
  <c r="CD51" i="6"/>
  <c r="CB50" i="6"/>
  <c r="CA49" i="6"/>
  <c r="CC48" i="6"/>
  <c r="CH47" i="6"/>
  <c r="CA45" i="6"/>
  <c r="CB40" i="6"/>
  <c r="CH39" i="6"/>
  <c r="CG37" i="6"/>
  <c r="BY37" i="6"/>
  <c r="CC35" i="6"/>
  <c r="BY66" i="6"/>
  <c r="CG62" i="6"/>
  <c r="CC60" i="6"/>
  <c r="CB58" i="6"/>
  <c r="BZ57" i="6"/>
  <c r="CB54" i="6"/>
  <c r="BY52" i="6"/>
  <c r="BY50" i="6"/>
  <c r="CB48" i="6"/>
  <c r="CE63" i="6"/>
  <c r="BY62" i="6"/>
  <c r="BY58" i="6"/>
  <c r="CJ56" i="6"/>
  <c r="BY54" i="6"/>
  <c r="CA48" i="6"/>
  <c r="BZ74" i="6"/>
  <c r="CF56" i="6"/>
  <c r="CI49" i="6"/>
  <c r="BY48" i="6"/>
  <c r="CC47" i="6"/>
  <c r="CI45" i="6"/>
  <c r="CI40" i="6"/>
  <c r="CD39" i="6"/>
  <c r="CD37" i="6"/>
  <c r="CH35" i="6"/>
  <c r="BZ35" i="6"/>
  <c r="CD33" i="6"/>
  <c r="CH31" i="6"/>
  <c r="BZ31" i="6"/>
  <c r="CC64" i="6"/>
  <c r="CC56" i="6"/>
  <c r="CJ52" i="6"/>
  <c r="CJ50" i="6"/>
  <c r="CH49" i="6"/>
  <c r="CJ48" i="6"/>
  <c r="CA47" i="6"/>
  <c r="CE46" i="6"/>
  <c r="CH45" i="6"/>
  <c r="BZ43" i="6"/>
  <c r="CF42" i="6"/>
  <c r="CG40" i="6"/>
  <c r="CC39" i="6"/>
  <c r="CI38" i="6"/>
  <c r="CA38" i="6"/>
  <c r="CC37" i="6"/>
  <c r="CG35" i="6"/>
  <c r="CG75" i="6"/>
  <c r="CF71" i="6"/>
  <c r="CI57" i="6"/>
  <c r="CB56" i="6"/>
  <c r="CG52" i="6"/>
  <c r="CG50" i="6"/>
  <c r="CG49" i="6"/>
  <c r="CI48" i="6"/>
  <c r="BZ47" i="6"/>
  <c r="CG45" i="6"/>
  <c r="CF40" i="6"/>
  <c r="CA39" i="6"/>
  <c r="CJ37" i="6"/>
  <c r="CB37" i="6"/>
  <c r="CF35" i="6"/>
  <c r="CJ33" i="6"/>
  <c r="CB33" i="6"/>
  <c r="CF31" i="6"/>
  <c r="CA65" i="6"/>
  <c r="CI61" i="6"/>
  <c r="CH57" i="6"/>
  <c r="CJ54" i="6"/>
  <c r="CF52" i="6"/>
  <c r="CF50" i="6"/>
  <c r="CG48" i="6"/>
  <c r="CE40" i="6"/>
  <c r="CI37" i="6"/>
  <c r="CA37" i="6"/>
  <c r="CI33" i="6"/>
  <c r="CA33" i="6"/>
  <c r="CA61" i="6"/>
  <c r="CE53" i="6"/>
  <c r="CE51" i="6"/>
  <c r="CD49" i="6"/>
  <c r="CF48" i="6"/>
  <c r="CC40" i="6"/>
  <c r="CJ36" i="6"/>
  <c r="CD35" i="6"/>
  <c r="CF34" i="6"/>
  <c r="CD31" i="6"/>
  <c r="CH29" i="6"/>
  <c r="CC27" i="6"/>
  <c r="CH26" i="6"/>
  <c r="CJ25" i="6"/>
  <c r="CA24" i="6"/>
  <c r="CD23" i="6"/>
  <c r="CI22" i="6"/>
  <c r="BY21" i="6"/>
  <c r="CB20" i="6"/>
  <c r="CG18" i="6"/>
  <c r="BY18" i="6"/>
  <c r="CC16" i="6"/>
  <c r="CG14" i="6"/>
  <c r="BY14" i="6"/>
  <c r="CC12" i="6"/>
  <c r="CD45" i="6"/>
  <c r="CF38" i="6"/>
  <c r="CB36" i="6"/>
  <c r="BY35" i="6"/>
  <c r="CA34" i="6"/>
  <c r="CC31" i="6"/>
  <c r="CG29" i="6"/>
  <c r="BZ27" i="6"/>
  <c r="CH25" i="6"/>
  <c r="CC23" i="6"/>
  <c r="CJ21" i="6"/>
  <c r="CF18" i="6"/>
  <c r="CJ16" i="6"/>
  <c r="CB16" i="6"/>
  <c r="CF14" i="6"/>
  <c r="CJ12" i="6"/>
  <c r="CB12" i="6"/>
  <c r="CF10" i="6"/>
  <c r="CJ8" i="6"/>
  <c r="CB8" i="6"/>
  <c r="CF6" i="6"/>
  <c r="CG67" i="6"/>
  <c r="CE59" i="6"/>
  <c r="CJ58" i="6"/>
  <c r="CD57" i="6"/>
  <c r="CI47" i="6"/>
  <c r="CH41" i="6"/>
  <c r="CH37" i="6"/>
  <c r="CH33" i="6"/>
  <c r="BY31" i="6"/>
  <c r="CD29" i="6"/>
  <c r="BY27" i="6"/>
  <c r="CG25" i="6"/>
  <c r="BZ23" i="6"/>
  <c r="CH21" i="6"/>
  <c r="BY46" i="6"/>
  <c r="CI39" i="6"/>
  <c r="BZ37" i="6"/>
  <c r="CG33" i="6"/>
  <c r="CC29" i="6"/>
  <c r="CF28" i="6"/>
  <c r="CB26" i="6"/>
  <c r="CD25" i="6"/>
  <c r="CI24" i="6"/>
  <c r="BY23" i="6"/>
  <c r="CG21" i="6"/>
  <c r="CI20" i="6"/>
  <c r="CD18" i="6"/>
  <c r="CH16" i="6"/>
  <c r="BZ16" i="6"/>
  <c r="CD14" i="6"/>
  <c r="CH12" i="6"/>
  <c r="BZ12" i="6"/>
  <c r="CD10" i="6"/>
  <c r="CH8" i="6"/>
  <c r="BZ8" i="6"/>
  <c r="CD6" i="6"/>
  <c r="CB42" i="6"/>
  <c r="BY39" i="6"/>
  <c r="CC33" i="6"/>
  <c r="BZ30" i="6"/>
  <c r="CB29" i="6"/>
  <c r="CE28" i="6"/>
  <c r="CH27" i="6"/>
  <c r="CA26" i="6"/>
  <c r="CC25" i="6"/>
  <c r="CF24" i="6"/>
  <c r="CB22" i="6"/>
  <c r="CD21" i="6"/>
  <c r="CG20" i="6"/>
  <c r="CC18" i="6"/>
  <c r="CG16" i="6"/>
  <c r="BY16" i="6"/>
  <c r="CC14" i="6"/>
  <c r="BZ33" i="6"/>
  <c r="BZ29" i="6"/>
  <c r="CG27" i="6"/>
  <c r="BZ26" i="6"/>
  <c r="CB25" i="6"/>
  <c r="CE24" i="6"/>
  <c r="CH23" i="6"/>
  <c r="CC21" i="6"/>
  <c r="CJ18" i="6"/>
  <c r="CB18" i="6"/>
  <c r="CF16" i="6"/>
  <c r="CJ14" i="6"/>
  <c r="CB14" i="6"/>
  <c r="CF12" i="6"/>
  <c r="CJ10" i="6"/>
  <c r="CB10" i="6"/>
  <c r="CF8" i="6"/>
  <c r="CJ6" i="6"/>
  <c r="CB6" i="6"/>
  <c r="CC52" i="6"/>
  <c r="CC50" i="6"/>
  <c r="CG43" i="6"/>
  <c r="BY33" i="6"/>
  <c r="BY29" i="6"/>
  <c r="CF27" i="6"/>
  <c r="BZ25" i="6"/>
  <c r="CG23" i="6"/>
  <c r="CB21" i="6"/>
  <c r="CJ29" i="6"/>
  <c r="BZ10" i="6"/>
  <c r="CI9" i="6"/>
  <c r="CE7" i="6"/>
  <c r="CB5" i="6"/>
  <c r="CC8" i="6"/>
  <c r="CF23" i="6"/>
  <c r="CH18" i="6"/>
  <c r="CJ17" i="6"/>
  <c r="CD16" i="6"/>
  <c r="BY10" i="6"/>
  <c r="CI7" i="6"/>
  <c r="CI5" i="6"/>
  <c r="CA28" i="6"/>
  <c r="CD27" i="6"/>
  <c r="BZ21" i="6"/>
  <c r="BZ18" i="6"/>
  <c r="CB17" i="6"/>
  <c r="CH14" i="6"/>
  <c r="CJ13" i="6"/>
  <c r="CG12" i="6"/>
  <c r="CB9" i="6"/>
  <c r="CG10" i="6"/>
  <c r="CG31" i="6"/>
  <c r="BZ14" i="6"/>
  <c r="CB13" i="6"/>
  <c r="CD12" i="6"/>
  <c r="CI11" i="6"/>
  <c r="CH6" i="6"/>
  <c r="CG54" i="6"/>
  <c r="CJ22" i="6"/>
  <c r="BY12" i="6"/>
  <c r="CF11" i="6"/>
  <c r="CG8" i="6"/>
  <c r="CG6" i="6"/>
  <c r="CI30" i="6"/>
  <c r="CI26" i="6"/>
  <c r="BY25" i="6"/>
  <c r="CD20" i="6"/>
  <c r="CA11" i="6"/>
  <c r="CH10" i="6"/>
  <c r="CD8" i="6"/>
  <c r="CC6" i="6"/>
  <c r="BZ6" i="6"/>
  <c r="CI34" i="6"/>
  <c r="CB24" i="6"/>
  <c r="CC10" i="6"/>
  <c r="BY8" i="6"/>
  <c r="BY6" i="6"/>
  <c r="CJ5" i="6"/>
  <c r="BY7" i="6"/>
  <c r="CC9" i="6"/>
  <c r="BY5" i="6"/>
  <c r="CA7" i="6"/>
  <c r="CE10" i="6"/>
  <c r="BY32" i="6"/>
  <c r="CI32" i="6"/>
  <c r="CI14" i="6"/>
  <c r="CI43" i="6"/>
  <c r="CJ42" i="6"/>
  <c r="CA55" i="6"/>
  <c r="CG22" i="6"/>
  <c r="BY17" i="6"/>
  <c r="BY20" i="6"/>
  <c r="CE26" i="6"/>
  <c r="BZ20" i="6"/>
  <c r="CH22" i="6"/>
  <c r="CH51" i="6"/>
  <c r="BY30" i="6"/>
  <c r="CC44" i="6"/>
  <c r="CE27" i="6"/>
  <c r="BY34" i="6"/>
  <c r="CF49" i="6"/>
  <c r="CB49" i="6"/>
  <c r="CE58" i="6"/>
  <c r="CH46" i="6"/>
  <c r="CF53" i="6"/>
  <c r="CB53" i="6"/>
  <c r="CB38" i="6"/>
  <c r="CF46" i="6"/>
  <c r="CE29" i="6"/>
  <c r="CC43" i="6"/>
  <c r="BY47" i="6"/>
  <c r="BY49" i="6"/>
  <c r="CI76" i="6"/>
  <c r="BZ36" i="6"/>
  <c r="CA51" i="6"/>
  <c r="CJ63" i="6"/>
  <c r="CH64" i="6"/>
  <c r="CA59" i="6"/>
  <c r="BZ50" i="6"/>
  <c r="CH58" i="6"/>
  <c r="BZ62" i="6"/>
  <c r="CA72" i="6"/>
  <c r="CE56" i="6"/>
  <c r="CF83" i="6"/>
  <c r="CE61" i="6"/>
  <c r="CJ66" i="6"/>
  <c r="BZ48" i="6"/>
  <c r="CD54" i="6"/>
  <c r="CG68" i="6"/>
  <c r="CH68" i="6"/>
  <c r="CJ74" i="6"/>
  <c r="CD85" i="6"/>
  <c r="CE73" i="6"/>
  <c r="CI90" i="6"/>
  <c r="CE90" i="6"/>
  <c r="BY90" i="6"/>
  <c r="CE74" i="6"/>
  <c r="CD87" i="6"/>
  <c r="CH103" i="6"/>
  <c r="CJ96" i="6"/>
  <c r="CC96" i="6"/>
  <c r="CD96" i="6"/>
  <c r="CE80" i="6"/>
  <c r="CD83" i="6"/>
  <c r="CE84" i="6"/>
  <c r="CG91" i="6"/>
  <c r="CC91" i="6"/>
  <c r="CE82" i="6"/>
  <c r="CJ117" i="6"/>
  <c r="CE93" i="6"/>
  <c r="CA97" i="6"/>
  <c r="CC104" i="6"/>
  <c r="CD99" i="6"/>
  <c r="CA100" i="6"/>
  <c r="CE100" i="6"/>
  <c r="CA104" i="6"/>
  <c r="CJ107" i="6"/>
  <c r="BY101" i="6"/>
  <c r="CE107" i="6"/>
  <c r="CB113" i="6"/>
  <c r="CF113" i="6"/>
  <c r="CE108" i="6"/>
  <c r="BY110" i="6"/>
  <c r="BZ108" i="6"/>
  <c r="CG105" i="6"/>
  <c r="BY109" i="6"/>
  <c r="CH114" i="6"/>
  <c r="CD118" i="6"/>
  <c r="BY124" i="6"/>
  <c r="BZ140" i="6"/>
  <c r="CF140" i="6"/>
  <c r="CA140" i="6"/>
  <c r="CI126" i="6"/>
  <c r="CC116" i="6"/>
  <c r="BY120" i="6"/>
  <c r="CG122" i="6"/>
  <c r="CH118" i="6"/>
  <c r="CC127" i="6"/>
  <c r="CJ136" i="6"/>
  <c r="BZ128" i="6"/>
  <c r="CI135" i="6"/>
  <c r="CH142" i="6"/>
  <c r="CE142" i="6"/>
  <c r="BZ146" i="6"/>
  <c r="BZ127" i="6"/>
  <c r="BZ131" i="6"/>
  <c r="CB139" i="6"/>
  <c r="CE133" i="6"/>
  <c r="BY137" i="6"/>
  <c r="CI139" i="6"/>
  <c r="CA143" i="6"/>
  <c r="CE5" i="6"/>
  <c r="CJ35" i="6"/>
  <c r="CJ7" i="6"/>
  <c r="CF9" i="6"/>
  <c r="CC5" i="6"/>
  <c r="CE9" i="6"/>
  <c r="CI16" i="6"/>
  <c r="CC32" i="6"/>
  <c r="CE32" i="6"/>
  <c r="CE8" i="6"/>
  <c r="CC17" i="6"/>
  <c r="CE20" i="6"/>
  <c r="CC24" i="6"/>
  <c r="CF20" i="6"/>
  <c r="CC28" i="6"/>
  <c r="CC55" i="6"/>
  <c r="BY22" i="6"/>
  <c r="CB46" i="6"/>
  <c r="CG17" i="6"/>
  <c r="CC26" i="6"/>
  <c r="CJ23" i="6"/>
  <c r="CH53" i="6"/>
  <c r="CC30" i="6"/>
  <c r="CD44" i="6"/>
  <c r="CG34" i="6"/>
  <c r="BY38" i="6"/>
  <c r="CH59" i="6"/>
  <c r="CD36" i="6"/>
  <c r="BY43" i="6"/>
  <c r="BZ46" i="6"/>
  <c r="CJ51" i="6"/>
  <c r="CB34" i="6"/>
  <c r="CJ38" i="6"/>
  <c r="CF43" i="6"/>
  <c r="CJ67" i="6"/>
  <c r="CC34" i="6"/>
  <c r="BY40" i="6"/>
  <c r="BY45" i="6"/>
  <c r="BZ51" i="6"/>
  <c r="CA76" i="6"/>
  <c r="CB27" i="6"/>
  <c r="CH36" i="6"/>
  <c r="CG39" i="6"/>
  <c r="CA40" i="6"/>
  <c r="BZ45" i="6"/>
  <c r="CA53" i="6"/>
  <c r="CB63" i="6"/>
  <c r="CG63" i="6"/>
  <c r="CB94" i="6"/>
  <c r="CG41" i="6"/>
  <c r="CA42" i="6"/>
  <c r="CC59" i="6"/>
  <c r="BZ59" i="6"/>
  <c r="CH50" i="6"/>
  <c r="CH62" i="6"/>
  <c r="CC72" i="6"/>
  <c r="CE60" i="6"/>
  <c r="CE75" i="6"/>
  <c r="CF66" i="6"/>
  <c r="CB66" i="6"/>
  <c r="CD58" i="6"/>
  <c r="CC67" i="6"/>
  <c r="BY57" i="6"/>
  <c r="CH66" i="6"/>
  <c r="BY68" i="6"/>
  <c r="CH69" i="6"/>
  <c r="CD65" i="6"/>
  <c r="BZ71" i="6"/>
  <c r="CH85" i="6"/>
  <c r="CA90" i="6"/>
  <c r="CE70" i="6"/>
  <c r="CD81" i="6"/>
  <c r="CA87" i="6"/>
  <c r="CJ103" i="6"/>
  <c r="CI103" i="6"/>
  <c r="CE81" i="6"/>
  <c r="CB96" i="6"/>
  <c r="BZ96" i="6"/>
  <c r="CJ94" i="6"/>
  <c r="CH94" i="6"/>
  <c r="CI82" i="6"/>
  <c r="CJ86" i="6"/>
  <c r="CA89" i="6"/>
  <c r="CH89" i="6"/>
  <c r="BY91" i="6"/>
  <c r="CH91" i="6"/>
  <c r="CB117" i="6"/>
  <c r="CG117" i="6"/>
  <c r="CA82" i="6"/>
  <c r="CB86" i="6"/>
  <c r="CH97" i="6"/>
  <c r="BZ99" i="6"/>
  <c r="BZ92" i="6"/>
  <c r="CF106" i="6"/>
  <c r="CF104" i="6"/>
  <c r="CB107" i="6"/>
  <c r="CF107" i="6"/>
  <c r="CI99" i="6"/>
  <c r="CD124" i="6"/>
  <c r="CB109" i="6"/>
  <c r="CI110" i="6"/>
  <c r="CD110" i="6"/>
  <c r="CE105" i="6"/>
  <c r="CJ110" i="6"/>
  <c r="CH108" i="6"/>
  <c r="CG109" i="6"/>
  <c r="BZ114" i="6"/>
  <c r="CB111" i="6"/>
  <c r="CH124" i="6"/>
  <c r="CA126" i="6"/>
  <c r="CI120" i="6"/>
  <c r="BY122" i="6"/>
  <c r="CE122" i="6"/>
  <c r="BY119" i="6"/>
  <c r="CA120" i="6"/>
  <c r="CC131" i="6"/>
  <c r="CE131" i="6"/>
  <c r="CE123" i="6"/>
  <c r="CG138" i="6"/>
  <c r="CA135" i="6"/>
  <c r="CD121" i="6"/>
  <c r="BZ142" i="6"/>
  <c r="CB142" i="6"/>
  <c r="BY127" i="6"/>
  <c r="CD127" i="6"/>
  <c r="CF129" i="6"/>
  <c r="BZ135" i="6"/>
  <c r="BY138" i="6"/>
  <c r="CH137" i="6"/>
  <c r="CD143" i="6"/>
  <c r="CH132" i="6"/>
  <c r="CA138" i="6"/>
  <c r="CA132" i="6"/>
  <c r="CB137" i="6"/>
  <c r="BZ148" i="6"/>
  <c r="CH147" i="6"/>
  <c r="BY146" i="6"/>
  <c r="CF141" i="6"/>
  <c r="BY148" i="6"/>
  <c r="CH148" i="6"/>
  <c r="CC152" i="6"/>
  <c r="CB150" i="6"/>
  <c r="CI158" i="6"/>
  <c r="CF7" i="6"/>
  <c r="CB7" i="6"/>
  <c r="CA9" i="6"/>
  <c r="CF5" i="6"/>
  <c r="CI13" i="6"/>
  <c r="CI17" i="6"/>
  <c r="CF32" i="6"/>
  <c r="CB32" i="6"/>
  <c r="CE12" i="6"/>
  <c r="BZ22" i="6"/>
  <c r="BZ11" i="6"/>
  <c r="CG55" i="6"/>
  <c r="CB11" i="6"/>
  <c r="CD22" i="6"/>
  <c r="CC11" i="6"/>
  <c r="CI28" i="6"/>
  <c r="CD11" i="6"/>
  <c r="BZ17" i="6"/>
  <c r="CC20" i="6"/>
  <c r="BZ76" i="6"/>
  <c r="CA17" i="6"/>
  <c r="CG44" i="6"/>
  <c r="CB44" i="6"/>
  <c r="CE23" i="6"/>
  <c r="CA29" i="6"/>
  <c r="CG38" i="6"/>
  <c r="BZ39" i="6"/>
  <c r="CH43" i="6"/>
  <c r="CJ45" i="6"/>
  <c r="CH60" i="6"/>
  <c r="CD46" i="6"/>
  <c r="CB51" i="6"/>
  <c r="CJ34" i="6"/>
  <c r="CE25" i="6"/>
  <c r="CA31" i="6"/>
  <c r="CE37" i="6"/>
  <c r="CF47" i="6"/>
  <c r="BZ53" i="6"/>
  <c r="CC76" i="6"/>
  <c r="CH40" i="6"/>
  <c r="CD63" i="6"/>
  <c r="BY63" i="6"/>
  <c r="CD42" i="6"/>
  <c r="CG59" i="6"/>
  <c r="CG61" i="6"/>
  <c r="CD56" i="6"/>
  <c r="CG72" i="6"/>
  <c r="CE52" i="6"/>
  <c r="CE64" i="6"/>
  <c r="CH78" i="6"/>
  <c r="BZ56" i="6"/>
  <c r="CD62" i="6"/>
  <c r="CI67" i="6"/>
  <c r="CJ68" i="6"/>
  <c r="CH73" i="6"/>
  <c r="CH71" i="6"/>
  <c r="BZ75" i="6"/>
  <c r="BZ85" i="6"/>
  <c r="CC70" i="6"/>
  <c r="BY78" i="6"/>
  <c r="CA79" i="6"/>
  <c r="CC90" i="6"/>
  <c r="CH90" i="6"/>
  <c r="CH81" i="6"/>
  <c r="CB83" i="6"/>
  <c r="CF87" i="6"/>
  <c r="CB103" i="6"/>
  <c r="CG103" i="6"/>
  <c r="BZ103" i="6"/>
  <c r="CH96" i="6"/>
  <c r="BY96" i="6"/>
  <c r="CE94" i="6"/>
  <c r="BZ94" i="6"/>
  <c r="CD94" i="6"/>
  <c r="CH83" i="6"/>
  <c r="CC89" i="6"/>
  <c r="CA91" i="6"/>
  <c r="BY117" i="6"/>
  <c r="CF86" i="6"/>
  <c r="CE92" i="6"/>
  <c r="BZ97" i="6"/>
  <c r="CH92" i="6"/>
  <c r="CB97" i="6"/>
  <c r="CH109" i="6"/>
  <c r="CH100" i="6"/>
  <c r="CH104" i="6"/>
  <c r="CD107" i="6"/>
  <c r="CF101" i="6"/>
  <c r="CI101" i="6"/>
  <c r="CJ109" i="6"/>
  <c r="CI113" i="6"/>
  <c r="CA110" i="6"/>
  <c r="CG111" i="6"/>
  <c r="CE98" i="6"/>
  <c r="CD114" i="6"/>
  <c r="CB108" i="6"/>
  <c r="CJ111" i="6"/>
  <c r="CG128" i="6"/>
  <c r="CF124" i="6"/>
  <c r="CE124" i="6"/>
  <c r="CI140" i="6"/>
  <c r="CE140" i="6"/>
  <c r="CC126" i="6"/>
  <c r="CC112" i="6"/>
  <c r="BY118" i="6"/>
  <c r="CC122" i="6"/>
  <c r="CF115" i="6"/>
  <c r="CF120" i="6"/>
  <c r="CF128" i="6"/>
  <c r="CF135" i="6"/>
  <c r="CJ129" i="6"/>
  <c r="CC135" i="6"/>
  <c r="CH127" i="6"/>
  <c r="CC142" i="6"/>
  <c r="CD128" i="6"/>
  <c r="CE136" i="6"/>
  <c r="CH138" i="6"/>
  <c r="BY136" i="6"/>
  <c r="CE143" i="6"/>
  <c r="CH143" i="6"/>
  <c r="CH144" i="6"/>
  <c r="BZ136" i="6"/>
  <c r="CJ138" i="6"/>
  <c r="CI132" i="6"/>
  <c r="CA136" i="6"/>
  <c r="CC139" i="6"/>
  <c r="BZ133" i="6"/>
  <c r="CD145" i="6"/>
  <c r="CA148" i="6"/>
  <c r="CI146" i="6"/>
  <c r="CJ144" i="6"/>
  <c r="CA144" i="6"/>
  <c r="BZ141" i="6"/>
  <c r="CF148" i="6"/>
  <c r="CD7" i="6"/>
  <c r="CH9" i="6"/>
  <c r="CI12" i="6"/>
  <c r="CE18" i="6"/>
  <c r="CJ20" i="6"/>
  <c r="CA32" i="6"/>
  <c r="CA10" i="6"/>
  <c r="CA18" i="6"/>
  <c r="CH24" i="6"/>
  <c r="CH11" i="6"/>
  <c r="CH28" i="6"/>
  <c r="CE13" i="6"/>
  <c r="BY55" i="6"/>
  <c r="CH55" i="6"/>
  <c r="CJ11" i="6"/>
  <c r="CF22" i="6"/>
  <c r="CF29" i="6"/>
  <c r="CH17" i="6"/>
  <c r="CF26" i="6"/>
  <c r="CH30" i="6"/>
  <c r="CI29" i="6"/>
  <c r="CJ39" i="6"/>
  <c r="CF45" i="6"/>
  <c r="CB45" i="6"/>
  <c r="CE49" i="6"/>
  <c r="CE62" i="6"/>
  <c r="BZ38" i="6"/>
  <c r="CI53" i="6"/>
  <c r="CJ41" i="6"/>
  <c r="CC41" i="6"/>
  <c r="CI31" i="6"/>
  <c r="CA35" i="6"/>
  <c r="CD41" i="6"/>
  <c r="CG46" i="6"/>
  <c r="CH56" i="6"/>
  <c r="CG76" i="6"/>
  <c r="BZ40" i="6"/>
  <c r="CE41" i="6"/>
  <c r="CJ46" i="6"/>
  <c r="CI63" i="6"/>
  <c r="CE43" i="6"/>
  <c r="BY59" i="6"/>
  <c r="CA66" i="6"/>
  <c r="CD60" i="6"/>
  <c r="BY72" i="6"/>
  <c r="CC57" i="6"/>
  <c r="CH65" i="6"/>
  <c r="CD50" i="6"/>
  <c r="BZ60" i="6"/>
  <c r="CA67" i="6"/>
  <c r="CE72" i="6"/>
  <c r="CB68" i="6"/>
  <c r="CF68" i="6"/>
  <c r="CF74" i="6"/>
  <c r="CH75" i="6"/>
  <c r="CC85" i="6"/>
  <c r="CC74" i="6"/>
  <c r="CG79" i="6"/>
  <c r="CD90" i="6"/>
  <c r="CC75" i="6"/>
  <c r="BZ81" i="6"/>
  <c r="CA85" i="6"/>
  <c r="CI87" i="6"/>
  <c r="CD103" i="6"/>
  <c r="CE83" i="6"/>
  <c r="CI96" i="6"/>
  <c r="CA94" i="6"/>
  <c r="BZ83" i="6"/>
  <c r="CC83" i="6"/>
  <c r="CJ89" i="6"/>
  <c r="CE89" i="6"/>
  <c r="CJ91" i="6"/>
  <c r="CE86" i="6"/>
  <c r="CI117" i="6"/>
  <c r="CE117" i="6"/>
  <c r="CF82" i="6"/>
  <c r="CC93" i="6"/>
  <c r="CC99" i="6"/>
  <c r="CG99" i="6"/>
  <c r="BZ100" i="6"/>
  <c r="CI118" i="6"/>
  <c r="BZ104" i="6"/>
  <c r="CI107" i="6"/>
  <c r="CA95" i="6"/>
  <c r="CG100" i="6"/>
  <c r="CF102" i="6"/>
  <c r="CB105" i="6"/>
  <c r="CA113" i="6"/>
  <c r="BY108" i="6"/>
  <c r="CE106" i="6"/>
  <c r="CG114" i="6"/>
  <c r="CE125" i="6"/>
  <c r="CG126" i="6"/>
  <c r="CI127" i="6"/>
  <c r="CG118" i="6"/>
  <c r="CF111" i="6"/>
  <c r="CJ124" i="6"/>
  <c r="BY115" i="6"/>
  <c r="CF122" i="6"/>
  <c r="CE137" i="6"/>
  <c r="CA125" i="6"/>
  <c r="CG127" i="6"/>
  <c r="BY128" i="6"/>
  <c r="CG135" i="6"/>
  <c r="BZ123" i="6"/>
  <c r="CF142" i="6"/>
  <c r="CC128" i="6"/>
  <c r="CH129" i="6"/>
  <c r="CG136" i="6"/>
  <c r="BY143" i="6"/>
  <c r="CE148" i="6"/>
  <c r="CH136" i="6"/>
  <c r="CJ9" i="6"/>
  <c r="CH7" i="6"/>
  <c r="BZ9" i="6"/>
  <c r="CA22" i="6"/>
  <c r="CH5" i="6"/>
  <c r="CH32" i="6"/>
  <c r="CI10" i="6"/>
  <c r="CI18" i="6"/>
  <c r="BZ24" i="6"/>
  <c r="CD17" i="6"/>
  <c r="BZ28" i="6"/>
  <c r="CJ55" i="6"/>
  <c r="CE22" i="6"/>
  <c r="CA12" i="6"/>
  <c r="CG26" i="6"/>
  <c r="BZ13" i="6"/>
  <c r="CJ30" i="6"/>
  <c r="CJ31" i="6"/>
  <c r="CJ44" i="6"/>
  <c r="CF44" i="6"/>
  <c r="CA25" i="6"/>
  <c r="CE35" i="6"/>
  <c r="CB39" i="6"/>
  <c r="BY41" i="6"/>
  <c r="CC49" i="6"/>
  <c r="CH38" i="6"/>
  <c r="CC46" i="6"/>
  <c r="CG51" i="6"/>
  <c r="CI51" i="6"/>
  <c r="CC53" i="6"/>
  <c r="CB41" i="6"/>
  <c r="CE21" i="6"/>
  <c r="CA27" i="6"/>
  <c r="CI35" i="6"/>
  <c r="CJ47" i="6"/>
  <c r="CG57" i="6"/>
  <c r="BY76" i="6"/>
  <c r="CB23" i="6"/>
  <c r="CD34" i="6"/>
  <c r="CA63" i="6"/>
  <c r="CF63" i="6"/>
  <c r="CJ59" i="6"/>
  <c r="CD52" i="6"/>
  <c r="CB57" i="6"/>
  <c r="CD64" i="6"/>
  <c r="CJ72" i="6"/>
  <c r="CE48" i="6"/>
  <c r="CA54" i="6"/>
  <c r="CC61" i="6"/>
  <c r="CE66" i="6"/>
  <c r="BZ64" i="6"/>
  <c r="BZ91" i="6"/>
  <c r="CD69" i="6"/>
  <c r="CG85" i="6"/>
  <c r="CE65" i="6"/>
  <c r="CA71" i="6"/>
  <c r="BY79" i="6"/>
  <c r="BZ78" i="6"/>
  <c r="CB90" i="6"/>
  <c r="CC71" i="6"/>
  <c r="CJ87" i="6"/>
  <c r="BZ87" i="6"/>
  <c r="CF103" i="6"/>
  <c r="CE103" i="6"/>
  <c r="CE85" i="6"/>
  <c r="CA96" i="6"/>
  <c r="CC78" i="6"/>
  <c r="CI94" i="6"/>
  <c r="BZ89" i="6"/>
  <c r="CB91" i="6"/>
  <c r="CF91" i="6"/>
  <c r="CD101" i="6"/>
  <c r="CA117" i="6"/>
  <c r="CF117" i="6"/>
  <c r="CD117" i="6"/>
  <c r="CA99" i="6"/>
  <c r="CE104" i="6"/>
  <c r="CG97" i="6"/>
  <c r="CE112" i="6"/>
  <c r="CA93" i="6"/>
  <c r="CJ100" i="6"/>
  <c r="CD100" i="6"/>
  <c r="CJ104" i="6"/>
  <c r="CA107" i="6"/>
  <c r="CD95" i="6"/>
  <c r="CH101" i="6"/>
  <c r="CJ105" i="6"/>
  <c r="CC113" i="6"/>
  <c r="CH110" i="6"/>
  <c r="CG108" i="6"/>
  <c r="CG113" i="6"/>
  <c r="BY114" i="6"/>
  <c r="BZ109" i="6"/>
  <c r="BZ112" i="6"/>
  <c r="CJ140" i="6"/>
  <c r="CD140" i="6"/>
  <c r="BY126" i="6"/>
  <c r="CH135" i="6"/>
  <c r="CD122" i="6"/>
  <c r="CF119" i="6"/>
  <c r="BZ126" i="6"/>
  <c r="BZ124" i="6"/>
  <c r="CI129" i="6"/>
  <c r="CJ131" i="6"/>
  <c r="CI125" i="6"/>
  <c r="CJ128" i="6"/>
  <c r="BY135" i="6"/>
  <c r="CH123" i="6"/>
  <c r="CJ127" i="6"/>
  <c r="BZ129" i="6"/>
  <c r="CE132" i="6"/>
  <c r="CG139" i="6"/>
  <c r="BY132" i="6"/>
  <c r="CF137" i="6"/>
  <c r="BZ138" i="6"/>
  <c r="CA139" i="6"/>
  <c r="BY133" i="6"/>
  <c r="CJ26" i="6"/>
  <c r="BZ7" i="6"/>
  <c r="CD9" i="6"/>
  <c r="CB28" i="6"/>
  <c r="BZ5" i="6"/>
  <c r="CE14" i="6"/>
  <c r="CE6" i="6"/>
  <c r="BZ32" i="6"/>
  <c r="CA6" i="6"/>
  <c r="CC13" i="6"/>
  <c r="CD24" i="6"/>
  <c r="CD28" i="6"/>
  <c r="CB55" i="6"/>
  <c r="CF55" i="6"/>
  <c r="CE55" i="6"/>
  <c r="CC22" i="6"/>
  <c r="CF25" i="6"/>
  <c r="CA8" i="6"/>
  <c r="CJ24" i="6"/>
  <c r="BY26" i="6"/>
  <c r="CE30" i="6"/>
  <c r="CH13" i="6"/>
  <c r="CJ28" i="6"/>
  <c r="CJ27" i="6"/>
  <c r="CB30" i="6"/>
  <c r="CF37" i="6"/>
  <c r="BY44" i="6"/>
  <c r="CI25" i="6"/>
  <c r="CI41" i="6"/>
  <c r="CH52" i="6"/>
  <c r="BZ34" i="6"/>
  <c r="CI46" i="6"/>
  <c r="CE50" i="6"/>
  <c r="BY51" i="6"/>
  <c r="CG53" i="6"/>
  <c r="CG42" i="6"/>
  <c r="CI27" i="6"/>
  <c r="CC38" i="6"/>
  <c r="CB47" i="6"/>
  <c r="CJ76" i="6"/>
  <c r="CH76" i="6"/>
  <c r="CD40" i="6"/>
  <c r="BY42" i="6"/>
  <c r="CE47" i="6"/>
  <c r="CC63" i="6"/>
  <c r="CA36" i="6"/>
  <c r="CH42" i="6"/>
  <c r="CH48" i="6"/>
  <c r="CB59" i="6"/>
  <c r="CF59" i="6"/>
  <c r="CJ57" i="6"/>
  <c r="CB61" i="6"/>
  <c r="CB72" i="6"/>
  <c r="CF72" i="6"/>
  <c r="CI54" i="6"/>
  <c r="CA58" i="6"/>
  <c r="BZ68" i="6"/>
  <c r="CE57" i="6"/>
  <c r="CC66" i="6"/>
  <c r="CD68" i="6"/>
  <c r="BZ52" i="6"/>
  <c r="CH67" i="6"/>
  <c r="BY61" i="6"/>
  <c r="CI68" i="6"/>
  <c r="CF70" i="6"/>
  <c r="CD73" i="6"/>
  <c r="BY85" i="6"/>
  <c r="CI71" i="6"/>
  <c r="CA75" i="6"/>
  <c r="CI78" i="6"/>
  <c r="CG90" i="6"/>
  <c r="CG73" i="6"/>
  <c r="CA78" i="6"/>
  <c r="CG81" i="6"/>
  <c r="CB87" i="6"/>
  <c r="CE87" i="6"/>
  <c r="BZ65" i="6"/>
  <c r="CD71" i="6"/>
  <c r="CD75" i="6"/>
  <c r="CG87" i="6"/>
  <c r="CG96" i="6"/>
  <c r="CG94" i="6"/>
  <c r="BY94" i="6"/>
  <c r="CG83" i="6"/>
  <c r="CF89" i="6"/>
  <c r="CD89" i="6"/>
  <c r="CD91" i="6"/>
  <c r="CC117" i="6"/>
  <c r="CB84" i="6"/>
  <c r="CJ108" i="6"/>
  <c r="CA86" i="6"/>
  <c r="CG115" i="6"/>
  <c r="BY97" i="6"/>
  <c r="CI93" i="6"/>
  <c r="CB100" i="6"/>
  <c r="CB104" i="6"/>
  <c r="CD104" i="6"/>
  <c r="CC107" i="6"/>
  <c r="BZ107" i="6"/>
  <c r="BZ101" i="6"/>
  <c r="CH113" i="6"/>
  <c r="CI123" i="6"/>
  <c r="BZ110" i="6"/>
  <c r="CE110" i="6"/>
  <c r="CF109" i="6"/>
  <c r="CE102" i="6"/>
  <c r="CA108" i="6"/>
  <c r="CI114" i="6"/>
  <c r="BZ105" i="6"/>
  <c r="CH112" i="6"/>
  <c r="CE118" i="6"/>
  <c r="CB140" i="6"/>
  <c r="CG140" i="6"/>
  <c r="CJ126" i="6"/>
  <c r="CE115" i="6"/>
  <c r="CJ122" i="6"/>
  <c r="CD116" i="6"/>
  <c r="CC129" i="6"/>
  <c r="CC120" i="6"/>
  <c r="CD126" i="6"/>
  <c r="CF130" i="6"/>
  <c r="CB131" i="6"/>
  <c r="CA121" i="6"/>
  <c r="CF131" i="6"/>
  <c r="CB128" i="6"/>
  <c r="CA129" i="6"/>
  <c r="CJ135" i="6"/>
  <c r="CA128" i="6"/>
  <c r="CI142" i="6"/>
  <c r="CJ142" i="6"/>
  <c r="CA123" i="6"/>
  <c r="BY131" i="6"/>
  <c r="CB127" i="6"/>
  <c r="CD138" i="6"/>
  <c r="CG132" i="6"/>
  <c r="CI138" i="6"/>
  <c r="CB143" i="6"/>
  <c r="CG143" i="6"/>
  <c r="CF133" i="6"/>
  <c r="CG133" i="6"/>
  <c r="CA137" i="6"/>
  <c r="CD139" i="6"/>
  <c r="CE141" i="6"/>
  <c r="CC159" i="6"/>
  <c r="CF144" i="6"/>
  <c r="CI145" i="6"/>
  <c r="CI152" i="6"/>
  <c r="CC150" i="6"/>
  <c r="BZ152" i="6"/>
  <c r="BY158" i="6"/>
  <c r="CH153" i="6"/>
  <c r="CE153" i="6"/>
  <c r="CI8" i="6"/>
  <c r="CC7" i="6"/>
  <c r="CG9" i="6"/>
  <c r="CF30" i="6"/>
  <c r="CD5" i="6"/>
  <c r="CE11" i="6"/>
  <c r="CD32" i="6"/>
  <c r="CJ32" i="6"/>
  <c r="CI6" i="6"/>
  <c r="BY11" i="6"/>
  <c r="CE16" i="6"/>
  <c r="CG24" i="6"/>
  <c r="CD13" i="6"/>
  <c r="CG28" i="6"/>
  <c r="CE17" i="6"/>
  <c r="CD55" i="6"/>
  <c r="CF17" i="6"/>
  <c r="CA30" i="6"/>
  <c r="BY13" i="6"/>
  <c r="CA16" i="6"/>
  <c r="CD26" i="6"/>
  <c r="CE34" i="6"/>
  <c r="CA20" i="6"/>
  <c r="CA13" i="6"/>
  <c r="CD30" i="6"/>
  <c r="CH44" i="6"/>
  <c r="CE44" i="6"/>
  <c r="CA21" i="6"/>
  <c r="CE31" i="6"/>
  <c r="CF39" i="6"/>
  <c r="CE45" i="6"/>
  <c r="CH34" i="6"/>
  <c r="CA46" i="6"/>
  <c r="CC51" i="6"/>
  <c r="BY53" i="6"/>
  <c r="CE36" i="6"/>
  <c r="CF36" i="6"/>
  <c r="CJ43" i="6"/>
  <c r="CA43" i="6"/>
  <c r="CA23" i="6"/>
  <c r="CE33" i="6"/>
  <c r="BY36" i="6"/>
  <c r="CI42" i="6"/>
  <c r="CE68" i="6"/>
  <c r="CB76" i="6"/>
  <c r="CF76" i="6"/>
  <c r="CE76" i="6"/>
  <c r="CB31" i="6"/>
  <c r="CB35" i="6"/>
  <c r="CH63" i="6"/>
  <c r="BZ42" i="6"/>
  <c r="CD59" i="6"/>
  <c r="CD48" i="6"/>
  <c r="BZ54" i="6"/>
  <c r="CJ61" i="6"/>
  <c r="BZ66" i="6"/>
  <c r="CA50" i="6"/>
  <c r="CI58" i="6"/>
  <c r="CA62" i="6"/>
  <c r="CE77" i="6"/>
  <c r="CE71" i="6"/>
  <c r="CF57" i="6"/>
  <c r="CG66" i="6"/>
  <c r="BZ67" i="6"/>
  <c r="CA68" i="6"/>
  <c r="BZ90" i="6"/>
  <c r="CB70" i="6"/>
  <c r="CG78" i="6"/>
  <c r="CJ85" i="6"/>
  <c r="CI75" i="6"/>
  <c r="CD79" i="6"/>
  <c r="CA83" i="6"/>
  <c r="CF90" i="6"/>
  <c r="CC110" i="6"/>
  <c r="CJ78" i="6"/>
  <c r="BY81" i="6"/>
  <c r="CH87" i="6"/>
  <c r="CC103" i="6"/>
  <c r="CA103" i="6"/>
  <c r="CE96" i="6"/>
  <c r="CF85" i="6"/>
  <c r="BY83" i="6"/>
  <c r="CI89" i="6"/>
  <c r="CI91" i="6"/>
  <c r="CE91" i="6"/>
  <c r="CH117" i="6"/>
  <c r="CB80" i="6"/>
  <c r="CJ84" i="6"/>
  <c r="CI86" i="6"/>
  <c r="BZ88" i="6"/>
  <c r="CF93" i="6"/>
  <c r="CJ120" i="6"/>
  <c r="CF99" i="6"/>
  <c r="CG107" i="6"/>
  <c r="CI97" i="6"/>
  <c r="CJ101" i="6"/>
  <c r="CG104" i="6"/>
  <c r="BZ113" i="6"/>
  <c r="CE116" i="6"/>
  <c r="CF105" i="6"/>
  <c r="CI108" i="6"/>
  <c r="CA114" i="6"/>
  <c r="CF114" i="6"/>
  <c r="CE121" i="6"/>
  <c r="CC124" i="6"/>
  <c r="CC140" i="6"/>
  <c r="CB126" i="6"/>
  <c r="CF126" i="6"/>
  <c r="CE119" i="6"/>
  <c r="CB122" i="6"/>
  <c r="CI124" i="6"/>
  <c r="CD112" i="6"/>
  <c r="BZ120" i="6"/>
  <c r="CJ132" i="6"/>
  <c r="CD131" i="6"/>
  <c r="CI121" i="6"/>
  <c r="CE127" i="6"/>
  <c r="CH133" i="6"/>
  <c r="CH131" i="6"/>
  <c r="CB135" i="6"/>
  <c r="CA142" i="6"/>
  <c r="CF134" i="6"/>
  <c r="CG129" i="6"/>
  <c r="CD129" i="6"/>
  <c r="CD130" i="6"/>
  <c r="BZ137" i="6"/>
  <c r="CJ137" i="6"/>
  <c r="CC143" i="6"/>
  <c r="CA145" i="6"/>
  <c r="CB145" i="6"/>
  <c r="CG7" i="6"/>
  <c r="BY9" i="6"/>
  <c r="CA44" i="6"/>
  <c r="CG5" i="6"/>
  <c r="CA5" i="6"/>
  <c r="CI36" i="6"/>
  <c r="CG32" i="6"/>
  <c r="CG11" i="6"/>
  <c r="CA14" i="6"/>
  <c r="BY24" i="6"/>
  <c r="BY28" i="6"/>
  <c r="CJ40" i="6"/>
  <c r="CF21" i="6"/>
  <c r="CI55" i="6"/>
  <c r="BZ55" i="6"/>
  <c r="CF13" i="6"/>
  <c r="CF33" i="6"/>
  <c r="CG13" i="6"/>
  <c r="CE38" i="6"/>
  <c r="CH20" i="6"/>
  <c r="BZ41" i="6"/>
  <c r="CG30" i="6"/>
  <c r="BZ44" i="6"/>
  <c r="CI44" i="6"/>
  <c r="CI21" i="6"/>
  <c r="CC36" i="6"/>
  <c r="CC42" i="6"/>
  <c r="CC45" i="6"/>
  <c r="CJ49" i="6"/>
  <c r="CE54" i="6"/>
  <c r="CE42" i="6"/>
  <c r="CF51" i="6"/>
  <c r="CJ53" i="6"/>
  <c r="CF41" i="6"/>
  <c r="CA41" i="6"/>
  <c r="CB43" i="6"/>
  <c r="CI23" i="6"/>
  <c r="CG36" i="6"/>
  <c r="CE39" i="6"/>
  <c r="CG47" i="6"/>
  <c r="CD47" i="6"/>
  <c r="CD76" i="6"/>
  <c r="CB89" i="6"/>
  <c r="CD38" i="6"/>
  <c r="CD43" i="6"/>
  <c r="BZ49" i="6"/>
  <c r="BZ63" i="6"/>
  <c r="CI59" i="6"/>
  <c r="CH54" i="6"/>
  <c r="BZ58" i="6"/>
  <c r="CI72" i="6"/>
  <c r="CI50" i="6"/>
  <c r="CI62" i="6"/>
  <c r="CA81" i="6"/>
  <c r="CF61" i="6"/>
  <c r="CD67" i="6"/>
  <c r="CJ70" i="6"/>
  <c r="CB74" i="6"/>
  <c r="CB85" i="6"/>
  <c r="CE69" i="6"/>
  <c r="CF78" i="6"/>
  <c r="CE88" i="6"/>
  <c r="CJ90" i="6"/>
  <c r="CC81" i="6"/>
  <c r="CC87" i="6"/>
  <c r="BY87" i="6"/>
  <c r="BY103" i="6"/>
  <c r="BZ69" i="6"/>
  <c r="BZ73" i="6"/>
  <c r="CB78" i="6"/>
  <c r="CF94" i="6"/>
  <c r="CC94" i="6"/>
  <c r="CD78" i="6"/>
  <c r="CI83" i="6"/>
  <c r="BY89" i="6"/>
  <c r="CG89" i="6"/>
  <c r="BZ117" i="6"/>
  <c r="CJ80" i="6"/>
  <c r="CF95" i="6"/>
  <c r="CH88" i="6"/>
  <c r="CE97" i="6"/>
  <c r="CI100" i="6"/>
  <c r="CI104" i="6"/>
  <c r="CB101" i="6"/>
  <c r="CH141" i="6"/>
  <c r="CH145" i="6"/>
  <c r="CB144" i="6"/>
  <c r="CC146" i="6"/>
  <c r="CI147" i="6"/>
  <c r="CF157" i="6"/>
  <c r="CB158" i="6"/>
  <c r="CJ159" i="6"/>
  <c r="BY153" i="6"/>
  <c r="CD153" i="6"/>
  <c r="CJ151" i="6"/>
  <c r="CA154" i="6"/>
  <c r="CH156" i="6"/>
  <c r="CJ161" i="6"/>
  <c r="CH160" i="6"/>
  <c r="CD163" i="6"/>
  <c r="CG163" i="6"/>
  <c r="CI167" i="6"/>
  <c r="CE166" i="6"/>
  <c r="BZ165" i="6"/>
  <c r="CD167" i="6"/>
  <c r="CJ113" i="6"/>
  <c r="CJ146" i="6"/>
  <c r="BZ153" i="6"/>
  <c r="CF161" i="6"/>
  <c r="CC95" i="6"/>
  <c r="CD108" i="6"/>
  <c r="CG124" i="6"/>
  <c r="CE134" i="6"/>
  <c r="BZ145" i="6"/>
  <c r="CE145" i="6"/>
  <c r="CG148" i="6"/>
  <c r="CF152" i="6"/>
  <c r="CD158" i="6"/>
  <c r="CI153" i="6"/>
  <c r="CF153" i="6"/>
  <c r="CB159" i="6"/>
  <c r="CG159" i="6"/>
  <c r="CJ155" i="6"/>
  <c r="BZ155" i="6"/>
  <c r="CF155" i="6"/>
  <c r="CH154" i="6"/>
  <c r="BZ156" i="6"/>
  <c r="CB161" i="6"/>
  <c r="CG161" i="6"/>
  <c r="BZ160" i="6"/>
  <c r="CD164" i="6"/>
  <c r="CJ162" i="6"/>
  <c r="CC165" i="6"/>
  <c r="CH165" i="6"/>
  <c r="BZ166" i="6"/>
  <c r="CG110" i="6"/>
  <c r="CH140" i="6"/>
  <c r="CF118" i="6"/>
  <c r="CD142" i="6"/>
  <c r="CF146" i="6"/>
  <c r="CA146" i="6"/>
  <c r="CB148" i="6"/>
  <c r="BY152" i="6"/>
  <c r="CA158" i="6"/>
  <c r="CF158" i="6"/>
  <c r="CA153" i="6"/>
  <c r="BY159" i="6"/>
  <c r="CD159" i="6"/>
  <c r="CD147" i="6"/>
  <c r="CB155" i="6"/>
  <c r="BZ154" i="6"/>
  <c r="CH155" i="6"/>
  <c r="CB156" i="6"/>
  <c r="CC161" i="6"/>
  <c r="CE157" i="6"/>
  <c r="CJ165" i="6"/>
  <c r="CE165" i="6"/>
  <c r="BZ164" i="6"/>
  <c r="CD166" i="6"/>
  <c r="CJ139" i="6"/>
  <c r="CC138" i="6"/>
  <c r="CI162" i="6"/>
  <c r="CG101" i="6"/>
  <c r="CE109" i="6"/>
  <c r="BY105" i="6"/>
  <c r="CH128" i="6"/>
  <c r="CB129" i="6"/>
  <c r="CJ143" i="6"/>
  <c r="CD134" i="6"/>
  <c r="CI136" i="6"/>
  <c r="CB136" i="6"/>
  <c r="CE158" i="6"/>
  <c r="CE152" i="6"/>
  <c r="CJ150" i="6"/>
  <c r="CI159" i="6"/>
  <c r="CE149" i="6"/>
  <c r="CE147" i="6"/>
  <c r="CG155" i="6"/>
  <c r="CG156" i="6"/>
  <c r="CH161" i="6"/>
  <c r="CA161" i="6"/>
  <c r="CD162" i="6"/>
  <c r="BY160" i="6"/>
  <c r="CJ163" i="6"/>
  <c r="CH163" i="6"/>
  <c r="CA166" i="6"/>
  <c r="CH164" i="6"/>
  <c r="CC167" i="6"/>
  <c r="CE167" i="6"/>
  <c r="BZ150" i="6"/>
  <c r="BY167" i="6"/>
  <c r="BY107" i="6"/>
  <c r="BZ118" i="6"/>
  <c r="CA118" i="6"/>
  <c r="CI131" i="6"/>
  <c r="CG142" i="6"/>
  <c r="BY129" i="6"/>
  <c r="CE130" i="6"/>
  <c r="CD148" i="6"/>
  <c r="CC158" i="6"/>
  <c r="BZ158" i="6"/>
  <c r="CG158" i="6"/>
  <c r="CC153" i="6"/>
  <c r="CA159" i="6"/>
  <c r="CC155" i="6"/>
  <c r="CF151" i="6"/>
  <c r="CD149" i="6"/>
  <c r="CG154" i="6"/>
  <c r="BY156" i="6"/>
  <c r="CC163" i="6"/>
  <c r="BZ161" i="6"/>
  <c r="BY161" i="6"/>
  <c r="CD160" i="6"/>
  <c r="CH162" i="6"/>
  <c r="CF163" i="6"/>
  <c r="CB163" i="6"/>
  <c r="CA160" i="6"/>
  <c r="CI166" i="6"/>
  <c r="CB167" i="6"/>
  <c r="CB138" i="6"/>
  <c r="CG153" i="6"/>
  <c r="CE151" i="6"/>
  <c r="CA155" i="6"/>
  <c r="BZ151" i="6"/>
  <c r="CH105" i="6"/>
  <c r="CG119" i="6"/>
  <c r="BY111" i="6"/>
  <c r="CD125" i="6"/>
  <c r="BZ132" i="6"/>
  <c r="CB132" i="6"/>
  <c r="CG146" i="6"/>
  <c r="CI148" i="6"/>
  <c r="CD152" i="6"/>
  <c r="CB152" i="6"/>
  <c r="CF150" i="6"/>
  <c r="CG150" i="6"/>
  <c r="BY154" i="6"/>
  <c r="CI155" i="6"/>
  <c r="BZ162" i="6"/>
  <c r="CC166" i="6"/>
  <c r="CJ167" i="6"/>
  <c r="CB164" i="6"/>
  <c r="CF166" i="6"/>
  <c r="CE161" i="6"/>
  <c r="CE164" i="6"/>
  <c r="CF98" i="6"/>
  <c r="CE111" i="6"/>
  <c r="CD135" i="6"/>
  <c r="CC133" i="6"/>
  <c r="BZ139" i="6"/>
  <c r="CI137" i="6"/>
  <c r="CE146" i="6"/>
  <c r="CF145" i="6"/>
  <c r="CB146" i="6"/>
  <c r="CA152" i="6"/>
  <c r="BZ147" i="6"/>
  <c r="CJ154" i="6"/>
  <c r="CJ158" i="6"/>
  <c r="CH158" i="6"/>
  <c r="CB153" i="6"/>
  <c r="BZ159" i="6"/>
  <c r="CF159" i="6"/>
  <c r="CE159" i="6"/>
  <c r="CD155" i="6"/>
  <c r="CI151" i="6"/>
  <c r="CA151" i="6"/>
  <c r="CF167" i="6"/>
  <c r="CA156" i="6"/>
  <c r="CH166" i="6"/>
  <c r="CI161" i="6"/>
  <c r="CB160" i="6"/>
  <c r="CF162" i="6"/>
  <c r="CE162" i="6"/>
  <c r="CE163" i="6"/>
  <c r="CC160" i="6"/>
  <c r="CG167" i="6"/>
  <c r="CA167" i="6"/>
  <c r="CF165" i="6"/>
  <c r="CB165" i="6"/>
  <c r="CJ153" i="6"/>
  <c r="CH159" i="6"/>
  <c r="CC156" i="6"/>
  <c r="CJ160" i="6"/>
  <c r="CJ164" i="6"/>
  <c r="CD7" i="4"/>
  <c r="CA7" i="4"/>
  <c r="CI7" i="4"/>
  <c r="CE7" i="4"/>
  <c r="BY7" i="4"/>
  <c r="CH7" i="4"/>
  <c r="CC7" i="4"/>
  <c r="EM8" i="4"/>
  <c r="D15" i="1"/>
  <c r="DS6" i="4"/>
  <c r="DF6" i="4"/>
  <c r="DR6" i="4" s="1"/>
  <c r="D7" i="4"/>
  <c r="CX6" i="4"/>
  <c r="DJ6" i="4" s="1"/>
  <c r="DH6" i="4"/>
  <c r="DT6" i="4" s="1"/>
  <c r="CW6" i="4"/>
  <c r="DI6" i="4" s="1"/>
  <c r="CZ6" i="4"/>
  <c r="DL6" i="4" s="1"/>
  <c r="CT8" i="4"/>
  <c r="DF8" i="4" s="1"/>
  <c r="DB6" i="4"/>
  <c r="DN6" i="4" s="1"/>
  <c r="CU8" i="4"/>
  <c r="DG8" i="4" s="1"/>
  <c r="CO8" i="4"/>
  <c r="DA8" i="4" s="1"/>
  <c r="D8" i="4"/>
  <c r="CP8" i="4"/>
  <c r="DB8" i="4" s="1"/>
  <c r="DN8" i="4" s="1"/>
  <c r="DZ8" i="4" s="1"/>
  <c r="DA6" i="4"/>
  <c r="DM6" i="4" s="1"/>
  <c r="DC6" i="4"/>
  <c r="DO6" i="4" s="1"/>
  <c r="CV8" i="4"/>
  <c r="DH8" i="4" s="1"/>
  <c r="CR8" i="4"/>
  <c r="DD8" i="4" s="1"/>
  <c r="DD6" i="4"/>
  <c r="DP6" i="4" s="1"/>
  <c r="CL8" i="4"/>
  <c r="CX8" i="4" s="1"/>
  <c r="DE6" i="4"/>
  <c r="DQ6" i="4" s="1"/>
  <c r="CM8" i="4"/>
  <c r="CY8" i="4" s="1"/>
  <c r="DE5" i="4"/>
  <c r="CW5" i="4"/>
  <c r="DD5" i="4"/>
  <c r="DC5" i="4"/>
  <c r="DB5" i="4"/>
  <c r="DA5" i="4"/>
  <c r="DH5" i="4"/>
  <c r="CY5" i="4"/>
  <c r="DG5" i="4"/>
  <c r="CX5" i="4"/>
  <c r="CZ5" i="4"/>
  <c r="DF5" i="4"/>
  <c r="CS8" i="4"/>
  <c r="DE8" i="4" s="1"/>
  <c r="CK8" i="4"/>
  <c r="CW8" i="4" s="1"/>
  <c r="CN8" i="4"/>
  <c r="CZ8" i="4" s="1"/>
  <c r="CY6" i="4"/>
  <c r="DK6" i="4" s="1"/>
  <c r="CE19" i="6" l="1"/>
  <c r="EL8" i="4"/>
  <c r="EB6" i="4"/>
  <c r="EN6" i="4" s="1"/>
  <c r="ED6" i="4"/>
  <c r="EP6" i="4" s="1"/>
  <c r="DZ6" i="4"/>
  <c r="EL6" i="4" s="1"/>
  <c r="EE6" i="4"/>
  <c r="EQ6" i="4" s="1"/>
  <c r="EA6" i="4"/>
  <c r="EM6" i="4" s="1"/>
  <c r="DX6" i="4"/>
  <c r="EJ6" i="4" s="1"/>
  <c r="DY6" i="4"/>
  <c r="EK6" i="4" s="1"/>
  <c r="DU6" i="4"/>
  <c r="EG6" i="4" s="1"/>
  <c r="DW6" i="4"/>
  <c r="EI6" i="4" s="1"/>
  <c r="EF6" i="4"/>
  <c r="ER6" i="4" s="1"/>
  <c r="EC6" i="4"/>
  <c r="EO6" i="4" s="1"/>
  <c r="DV6" i="4"/>
  <c r="EH6" i="4" s="1"/>
  <c r="DR5" i="4"/>
  <c r="ED5" i="4" s="1"/>
  <c r="DF7" i="4"/>
  <c r="DO5" i="4"/>
  <c r="EA5" i="4" s="1"/>
  <c r="DC7" i="4"/>
  <c r="DL5" i="4"/>
  <c r="DX5" i="4" s="1"/>
  <c r="CZ7" i="4"/>
  <c r="DP5" i="4"/>
  <c r="EB5" i="4" s="1"/>
  <c r="DD7" i="4"/>
  <c r="DJ5" i="4"/>
  <c r="DV5" i="4" s="1"/>
  <c r="CX7" i="4"/>
  <c r="DI5" i="4"/>
  <c r="DU5" i="4" s="1"/>
  <c r="CW7" i="4"/>
  <c r="DQ5" i="4"/>
  <c r="EC5" i="4" s="1"/>
  <c r="DE7" i="4"/>
  <c r="DK5" i="4"/>
  <c r="DW5" i="4" s="1"/>
  <c r="CY7" i="4"/>
  <c r="DT5" i="4"/>
  <c r="EF5" i="4" s="1"/>
  <c r="DH7" i="4"/>
  <c r="DS5" i="4"/>
  <c r="EE5" i="4" s="1"/>
  <c r="DG7" i="4"/>
  <c r="DM5" i="4"/>
  <c r="DY5" i="4" s="1"/>
  <c r="DA7" i="4"/>
  <c r="DN5" i="4"/>
  <c r="DZ5" i="4" s="1"/>
  <c r="DB7" i="4"/>
  <c r="DQ8" i="4"/>
  <c r="EC8" i="4" s="1"/>
  <c r="DL8" i="4"/>
  <c r="DX8" i="4" s="1"/>
  <c r="DI8" i="4"/>
  <c r="DU8" i="4" s="1"/>
  <c r="DM8" i="4"/>
  <c r="DY8" i="4" s="1"/>
  <c r="DK8" i="4"/>
  <c r="DW8" i="4" s="1"/>
  <c r="DJ8" i="4"/>
  <c r="DV8" i="4" s="1"/>
  <c r="DP8" i="4"/>
  <c r="EB8" i="4" s="1"/>
  <c r="DT8" i="4"/>
  <c r="EF8" i="4" s="1"/>
  <c r="DR8" i="4"/>
  <c r="ED8" i="4" s="1"/>
  <c r="DS8" i="4"/>
  <c r="EE8" i="4" s="1"/>
  <c r="AY3" i="1"/>
  <c r="AA3" i="1"/>
  <c r="O3" i="1"/>
  <c r="CD19" i="6" l="1"/>
  <c r="EG8" i="4"/>
  <c r="EQ8" i="4"/>
  <c r="EJ8" i="4"/>
  <c r="EP8" i="4"/>
  <c r="EO8" i="4"/>
  <c r="ER8" i="4"/>
  <c r="EN8" i="4"/>
  <c r="EH8" i="4"/>
  <c r="EI8" i="4"/>
  <c r="EK8" i="4"/>
  <c r="EO5" i="4"/>
  <c r="EJ5" i="4"/>
  <c r="DS7" i="4"/>
  <c r="EQ5" i="4"/>
  <c r="ER5" i="4"/>
  <c r="EH5" i="4"/>
  <c r="EP5" i="4"/>
  <c r="EL5" i="4"/>
  <c r="EI5" i="4"/>
  <c r="EN5" i="4"/>
  <c r="EK5" i="4"/>
  <c r="EM5" i="4"/>
  <c r="EG5" i="4"/>
  <c r="DT7" i="4"/>
  <c r="DR7" i="4"/>
  <c r="DI7" i="4"/>
  <c r="DM7" i="4"/>
  <c r="DQ7" i="4"/>
  <c r="DP7" i="4"/>
  <c r="DL7" i="4"/>
  <c r="DN7" i="4"/>
  <c r="DK7" i="4"/>
  <c r="DO7" i="4"/>
  <c r="DJ7" i="4"/>
  <c r="C163" i="1"/>
  <c r="C164" i="1"/>
  <c r="C165" i="1"/>
  <c r="C166" i="1"/>
  <c r="C167" i="1"/>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BA156" i="1"/>
  <c r="BB156" i="1"/>
  <c r="BC156" i="1"/>
  <c r="BD156" i="1"/>
  <c r="BE156" i="1"/>
  <c r="BF156" i="1"/>
  <c r="BG156" i="1"/>
  <c r="BH156" i="1"/>
  <c r="BI156" i="1"/>
  <c r="BJ156" i="1"/>
  <c r="BK156" i="1"/>
  <c r="BL156" i="1"/>
  <c r="BA157" i="1"/>
  <c r="BB157" i="1"/>
  <c r="BC157" i="1"/>
  <c r="BD157" i="1"/>
  <c r="BE157" i="1"/>
  <c r="BF157" i="1"/>
  <c r="BG157" i="1"/>
  <c r="BH157" i="1"/>
  <c r="BI157" i="1"/>
  <c r="BJ157" i="1"/>
  <c r="BK157" i="1"/>
  <c r="BL157" i="1"/>
  <c r="BA158" i="1"/>
  <c r="BB158" i="1"/>
  <c r="BC158" i="1"/>
  <c r="BD158" i="1"/>
  <c r="BE158" i="1"/>
  <c r="BF158" i="1"/>
  <c r="BG158" i="1"/>
  <c r="BH158" i="1"/>
  <c r="BI158" i="1"/>
  <c r="BJ158" i="1"/>
  <c r="BK158" i="1"/>
  <c r="BL158" i="1"/>
  <c r="BA159" i="1"/>
  <c r="BB159" i="1"/>
  <c r="BC159" i="1"/>
  <c r="BD159" i="1"/>
  <c r="BE159" i="1"/>
  <c r="BF159" i="1"/>
  <c r="BG159" i="1"/>
  <c r="BH159" i="1"/>
  <c r="BI159" i="1"/>
  <c r="BJ159" i="1"/>
  <c r="BK159" i="1"/>
  <c r="BL159" i="1"/>
  <c r="BA160" i="1"/>
  <c r="BB160" i="1"/>
  <c r="BC160" i="1"/>
  <c r="BD160" i="1"/>
  <c r="BE160" i="1"/>
  <c r="BF160" i="1"/>
  <c r="BG160" i="1"/>
  <c r="BH160" i="1"/>
  <c r="BI160" i="1"/>
  <c r="BJ160" i="1"/>
  <c r="BK160" i="1"/>
  <c r="BL160" i="1"/>
  <c r="BA161" i="1"/>
  <c r="BB161" i="1"/>
  <c r="BC161" i="1"/>
  <c r="BD161" i="1"/>
  <c r="BE161" i="1"/>
  <c r="BF161" i="1"/>
  <c r="BG161" i="1"/>
  <c r="BH161" i="1"/>
  <c r="BI161" i="1"/>
  <c r="BJ161" i="1"/>
  <c r="BK161" i="1"/>
  <c r="BL161" i="1"/>
  <c r="BA162" i="1"/>
  <c r="BB162" i="1"/>
  <c r="BC162" i="1"/>
  <c r="BD162" i="1"/>
  <c r="BE162" i="1"/>
  <c r="BF162" i="1"/>
  <c r="BG162" i="1"/>
  <c r="BH162" i="1"/>
  <c r="BI162" i="1"/>
  <c r="BJ162" i="1"/>
  <c r="BK162" i="1"/>
  <c r="BL162" i="1"/>
  <c r="BA163" i="1"/>
  <c r="BB163" i="1"/>
  <c r="BC163" i="1"/>
  <c r="BD163" i="1"/>
  <c r="BE163" i="1"/>
  <c r="BF163" i="1"/>
  <c r="BG163" i="1"/>
  <c r="BH163" i="1"/>
  <c r="BI163" i="1"/>
  <c r="BJ163" i="1"/>
  <c r="BK163" i="1"/>
  <c r="BL163" i="1"/>
  <c r="BA164" i="1"/>
  <c r="BB164" i="1"/>
  <c r="BC164" i="1"/>
  <c r="BD164" i="1"/>
  <c r="BE164" i="1"/>
  <c r="BF164" i="1"/>
  <c r="BG164" i="1"/>
  <c r="BH164" i="1"/>
  <c r="BI164" i="1"/>
  <c r="BJ164" i="1"/>
  <c r="BK164" i="1"/>
  <c r="BL164" i="1"/>
  <c r="BA165" i="1"/>
  <c r="BB165" i="1"/>
  <c r="BC165" i="1"/>
  <c r="BD165" i="1"/>
  <c r="BE165" i="1"/>
  <c r="BF165" i="1"/>
  <c r="BG165" i="1"/>
  <c r="BH165" i="1"/>
  <c r="BI165" i="1"/>
  <c r="BJ165" i="1"/>
  <c r="BK165" i="1"/>
  <c r="BL165" i="1"/>
  <c r="BA166" i="1"/>
  <c r="BB166" i="1"/>
  <c r="BC166" i="1"/>
  <c r="BD166" i="1"/>
  <c r="BE166" i="1"/>
  <c r="BF166" i="1"/>
  <c r="BG166" i="1"/>
  <c r="BH166" i="1"/>
  <c r="BI166" i="1"/>
  <c r="BJ166" i="1"/>
  <c r="BK166" i="1"/>
  <c r="BL166" i="1"/>
  <c r="BA167" i="1"/>
  <c r="BB167" i="1"/>
  <c r="BC167" i="1"/>
  <c r="BD167" i="1"/>
  <c r="BE167" i="1"/>
  <c r="BF167" i="1"/>
  <c r="BG167" i="1"/>
  <c r="BH167" i="1"/>
  <c r="BI167" i="1"/>
  <c r="BJ167" i="1"/>
  <c r="BK167" i="1"/>
  <c r="BL167" i="1"/>
  <c r="CG19" i="6" l="1"/>
  <c r="CH19" i="6"/>
  <c r="CB19" i="6"/>
  <c r="CC19" i="6"/>
  <c r="CI19" i="6"/>
  <c r="CA19" i="6"/>
  <c r="BY19" i="6"/>
  <c r="BZ19" i="6"/>
  <c r="CF19" i="6"/>
  <c r="CJ19" i="6"/>
  <c r="D163" i="1"/>
  <c r="DZ7" i="4"/>
  <c r="EL7" i="4"/>
  <c r="ED7" i="4"/>
  <c r="EP7" i="4"/>
  <c r="DV7" i="4"/>
  <c r="EH7" i="4"/>
  <c r="DU7" i="4"/>
  <c r="EG7" i="4"/>
  <c r="EF7" i="4"/>
  <c r="ER7" i="4"/>
  <c r="EA7" i="4"/>
  <c r="EM7" i="4"/>
  <c r="EE7" i="4"/>
  <c r="EQ7" i="4"/>
  <c r="DY7" i="4"/>
  <c r="EK7" i="4"/>
  <c r="EB7" i="4"/>
  <c r="EN7" i="4"/>
  <c r="DX7" i="4"/>
  <c r="EJ7" i="4"/>
  <c r="DW7" i="4"/>
  <c r="EI7" i="4"/>
  <c r="EC7" i="4"/>
  <c r="EO7" i="4"/>
  <c r="D166" i="1"/>
  <c r="D165" i="1"/>
  <c r="D167" i="1"/>
  <c r="D164" i="1"/>
  <c r="C17" i="1"/>
  <c r="C16" i="1"/>
  <c r="C14" i="1"/>
  <c r="C13" i="1"/>
  <c r="C12" i="1"/>
  <c r="C11" i="1"/>
  <c r="C10" i="1"/>
  <c r="C9" i="1"/>
  <c r="C8" i="1"/>
  <c r="C7" i="1"/>
  <c r="C6" i="1"/>
  <c r="C5" i="1"/>
  <c r="CA15" i="6" l="1"/>
  <c r="CI15" i="6"/>
  <c r="BZ15" i="6"/>
  <c r="CB15" i="6"/>
  <c r="CE15" i="6"/>
  <c r="CH15" i="6"/>
  <c r="CF15" i="6"/>
  <c r="CJ15" i="6"/>
  <c r="CD15" i="6"/>
  <c r="CG15" i="6"/>
  <c r="CC15" i="6"/>
  <c r="BY15" i="6"/>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152" i="1"/>
  <c r="C89" i="1"/>
  <c r="C88" i="1"/>
  <c r="C48" i="1"/>
  <c r="C47" i="1"/>
  <c r="C39" i="1"/>
  <c r="C27" i="1"/>
  <c r="BL5" i="1"/>
  <c r="BK5" i="1"/>
  <c r="BJ5" i="1"/>
  <c r="BI5" i="1"/>
  <c r="BH5" i="1"/>
  <c r="BG5" i="1"/>
  <c r="BF5" i="1"/>
  <c r="BE5" i="1"/>
  <c r="BD5" i="1"/>
  <c r="BC5" i="1"/>
  <c r="BB5" i="1"/>
  <c r="BA5" i="1"/>
  <c r="C162" i="1"/>
  <c r="C161" i="1"/>
  <c r="C160" i="1"/>
  <c r="C148" i="1"/>
  <c r="C146" i="1"/>
  <c r="C136" i="1"/>
  <c r="C134" i="1"/>
  <c r="C101" i="1"/>
  <c r="C30" i="1"/>
  <c r="C29" i="1"/>
  <c r="C77" i="1"/>
  <c r="C76" i="1"/>
  <c r="C75" i="1"/>
  <c r="C154" i="1"/>
  <c r="C125" i="1"/>
  <c r="C117" i="1"/>
  <c r="C92" i="1"/>
  <c r="C90" i="1"/>
  <c r="C87" i="1"/>
  <c r="C79" i="1"/>
  <c r="C40" i="1"/>
  <c r="C37" i="1"/>
  <c r="C32" i="1"/>
  <c r="C31" i="1"/>
  <c r="C28" i="1"/>
  <c r="C95" i="1"/>
  <c r="C131" i="1"/>
  <c r="C84" i="1"/>
  <c r="C159" i="1"/>
  <c r="C150" i="1"/>
  <c r="C132" i="1"/>
  <c r="C130" i="1"/>
  <c r="C129" i="1"/>
  <c r="C128" i="1"/>
  <c r="C127" i="1"/>
  <c r="C100" i="1"/>
  <c r="C123" i="1"/>
  <c r="C122" i="1"/>
  <c r="C120" i="1"/>
  <c r="C119" i="1"/>
  <c r="C78" i="1"/>
  <c r="C114" i="1"/>
  <c r="C112" i="1"/>
  <c r="C111" i="1"/>
  <c r="C110" i="1"/>
  <c r="C108" i="1"/>
  <c r="C157" i="1"/>
  <c r="C156" i="1"/>
  <c r="C155" i="1"/>
  <c r="C153" i="1"/>
  <c r="C105" i="1"/>
  <c r="C104" i="1"/>
  <c r="C103" i="1"/>
  <c r="C102" i="1"/>
  <c r="C86" i="1"/>
  <c r="C98" i="1"/>
  <c r="C97" i="1"/>
  <c r="C99" i="1"/>
  <c r="C96" i="1"/>
  <c r="C126" i="1"/>
  <c r="C43" i="1"/>
  <c r="C85" i="1"/>
  <c r="C106" i="1"/>
  <c r="C109" i="1"/>
  <c r="C91" i="1"/>
  <c r="C62" i="1"/>
  <c r="C144" i="1"/>
  <c r="C142" i="1"/>
  <c r="C82" i="1"/>
  <c r="C36" i="1"/>
  <c r="C63" i="1"/>
  <c r="C71" i="1"/>
  <c r="C67" i="1"/>
  <c r="C66" i="1"/>
  <c r="C65" i="1"/>
  <c r="C64" i="1"/>
  <c r="C44" i="1"/>
  <c r="C52" i="1"/>
  <c r="C51" i="1"/>
  <c r="C50" i="1"/>
  <c r="C70" i="1"/>
  <c r="C69" i="1"/>
  <c r="C68" i="1"/>
  <c r="C158" i="1"/>
  <c r="C94" i="1"/>
  <c r="C93" i="1"/>
  <c r="C24" i="1"/>
  <c r="C74" i="1"/>
  <c r="C73" i="1"/>
  <c r="C72" i="1"/>
  <c r="C60" i="1"/>
  <c r="C59" i="1"/>
  <c r="C116" i="1"/>
  <c r="C53" i="1"/>
  <c r="C124" i="1"/>
  <c r="C121" i="1"/>
  <c r="C115" i="1"/>
  <c r="C113" i="1"/>
  <c r="C49" i="1"/>
  <c r="C81" i="1"/>
  <c r="C80" i="1"/>
  <c r="C46" i="1"/>
  <c r="C45" i="1"/>
  <c r="C83" i="1"/>
  <c r="C151" i="1"/>
  <c r="C149" i="1"/>
  <c r="C58" i="1"/>
  <c r="C57" i="1"/>
  <c r="C56" i="1"/>
  <c r="C55" i="1"/>
  <c r="C54" i="1"/>
  <c r="C42" i="1"/>
  <c r="C41" i="1"/>
  <c r="C38" i="1"/>
  <c r="C61" i="1"/>
  <c r="C147" i="1"/>
  <c r="C145" i="1"/>
  <c r="C143" i="1"/>
  <c r="C141" i="1"/>
  <c r="C140" i="1"/>
  <c r="C138" i="1"/>
  <c r="C135" i="1"/>
  <c r="C133" i="1"/>
  <c r="C35" i="1"/>
  <c r="C139" i="1"/>
  <c r="C137" i="1"/>
  <c r="C107" i="1"/>
  <c r="C21" i="1"/>
  <c r="C20" i="1"/>
  <c r="C18" i="1"/>
  <c r="C23" i="1"/>
  <c r="C26" i="1"/>
  <c r="C22" i="1"/>
  <c r="C25" i="1"/>
  <c r="C34" i="1"/>
  <c r="C33" i="1"/>
  <c r="C118" i="1"/>
  <c r="CI3" i="6" l="1"/>
  <c r="CV3" i="6" s="1"/>
  <c r="BK2" i="1"/>
  <c r="D60" i="1"/>
  <c r="D29" i="1"/>
  <c r="D93" i="1"/>
  <c r="D80" i="1"/>
  <c r="D123" i="1"/>
  <c r="D119" i="1"/>
  <c r="D66" i="1"/>
  <c r="D162" i="1"/>
  <c r="D101" i="1"/>
  <c r="D157" i="1"/>
  <c r="D128" i="1"/>
  <c r="D79" i="1"/>
  <c r="D136" i="1"/>
  <c r="D160" i="1"/>
  <c r="D32" i="1"/>
  <c r="D83" i="1"/>
  <c r="D45" i="1"/>
  <c r="D24" i="1"/>
  <c r="D131" i="1"/>
  <c r="D31" i="1"/>
  <c r="D132" i="1"/>
  <c r="D86" i="1"/>
  <c r="D111" i="1"/>
  <c r="D81" i="1"/>
  <c r="D94" i="1"/>
  <c r="D159" i="1"/>
  <c r="D77" i="1"/>
  <c r="D57" i="1"/>
  <c r="D70" i="1"/>
  <c r="D89" i="1"/>
  <c r="D49" i="1"/>
  <c r="D38" i="1"/>
  <c r="D37" i="1"/>
  <c r="D109" i="1"/>
  <c r="D106" i="1"/>
  <c r="D127" i="1"/>
  <c r="D150" i="1"/>
  <c r="D104" i="1"/>
  <c r="D58" i="1"/>
  <c r="D116" i="1"/>
  <c r="D96" i="1"/>
  <c r="D98" i="1"/>
  <c r="D5" i="1"/>
  <c r="D73" i="1"/>
  <c r="D156" i="1"/>
  <c r="D120" i="1"/>
  <c r="D134" i="1"/>
  <c r="D10" i="1"/>
  <c r="D129" i="1"/>
  <c r="D95" i="1"/>
  <c r="D65" i="1"/>
  <c r="D76" i="1"/>
  <c r="D148" i="1"/>
  <c r="D161" i="1"/>
  <c r="D47" i="1"/>
  <c r="D30" i="1"/>
  <c r="D152" i="1"/>
  <c r="D52" i="1"/>
  <c r="D22" i="1"/>
  <c r="D33" i="1"/>
  <c r="D26" i="1"/>
  <c r="D43" i="1"/>
  <c r="D145" i="1"/>
  <c r="D138" i="1"/>
  <c r="D151" i="1"/>
  <c r="D139" i="1"/>
  <c r="D20" i="1"/>
  <c r="D137" i="1"/>
  <c r="D140" i="1"/>
  <c r="D53" i="1"/>
  <c r="D35" i="1"/>
  <c r="D21" i="1"/>
  <c r="D56" i="1"/>
  <c r="D149" i="1"/>
  <c r="D64" i="1"/>
  <c r="D147" i="1"/>
  <c r="D143"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144" i="1"/>
  <c r="D85" i="1"/>
  <c r="D155" i="1"/>
  <c r="D153" i="1"/>
  <c r="D63" i="1"/>
  <c r="D82" i="1"/>
  <c r="D126" i="1"/>
  <c r="D99" i="1"/>
  <c r="D108" i="1"/>
  <c r="D59" i="1"/>
  <c r="D74" i="1"/>
  <c r="D158" i="1"/>
  <c r="D62" i="1"/>
  <c r="D114" i="1"/>
  <c r="D130" i="1"/>
  <c r="D67" i="1"/>
  <c r="D78" i="1"/>
  <c r="D97" i="1"/>
  <c r="D102" i="1"/>
  <c r="D105" i="1"/>
  <c r="D142" i="1"/>
  <c r="D91" i="1"/>
  <c r="D112" i="1"/>
  <c r="D110" i="1"/>
  <c r="D122" i="1"/>
  <c r="D100" i="1"/>
  <c r="D154" i="1"/>
  <c r="D84" i="1"/>
  <c r="D87" i="1"/>
  <c r="D75" i="1"/>
  <c r="D90" i="1"/>
  <c r="D146" i="1"/>
  <c r="D28" i="1"/>
  <c r="D117" i="1"/>
  <c r="D92" i="1"/>
  <c r="D40" i="1"/>
  <c r="D125" i="1"/>
  <c r="D7" i="1"/>
  <c r="D11" i="1"/>
  <c r="D9" i="1"/>
  <c r="D8" i="1"/>
  <c r="D39" i="1"/>
  <c r="D6" i="1"/>
  <c r="D27" i="1"/>
  <c r="D48" i="1"/>
  <c r="D88" i="1"/>
  <c r="C176" i="2"/>
  <c r="D176" i="2" s="1"/>
  <c r="F176" i="2" s="1"/>
  <c r="CV167" i="6" l="1"/>
  <c r="DH167" i="6" s="1"/>
  <c r="P167" i="7" s="1"/>
  <c r="BL167" i="7" s="1"/>
  <c r="CN167" i="6"/>
  <c r="CZ167" i="6" s="1"/>
  <c r="H167" i="7" s="1"/>
  <c r="BD167" i="7" s="1"/>
  <c r="CP166" i="6"/>
  <c r="DB166" i="6" s="1"/>
  <c r="J166" i="7" s="1"/>
  <c r="BF166" i="7" s="1"/>
  <c r="CR165" i="6"/>
  <c r="DD165" i="6" s="1"/>
  <c r="L165" i="7" s="1"/>
  <c r="BH165" i="7" s="1"/>
  <c r="CT164" i="6"/>
  <c r="DF164" i="6" s="1"/>
  <c r="N164" i="7" s="1"/>
  <c r="BJ164" i="7" s="1"/>
  <c r="CL164" i="6"/>
  <c r="CX164" i="6" s="1"/>
  <c r="F164" i="7" s="1"/>
  <c r="BB164" i="7" s="1"/>
  <c r="CV163" i="6"/>
  <c r="DH163" i="6" s="1"/>
  <c r="P163" i="7" s="1"/>
  <c r="BL163" i="7" s="1"/>
  <c r="CN163" i="6"/>
  <c r="CZ163" i="6" s="1"/>
  <c r="H163" i="7" s="1"/>
  <c r="BD163" i="7" s="1"/>
  <c r="CP162" i="6"/>
  <c r="DB162" i="6" s="1"/>
  <c r="J162" i="7" s="1"/>
  <c r="BF162" i="7" s="1"/>
  <c r="CR161" i="6"/>
  <c r="DD161" i="6" s="1"/>
  <c r="L161" i="7" s="1"/>
  <c r="BH161" i="7" s="1"/>
  <c r="CT160" i="6"/>
  <c r="DF160" i="6" s="1"/>
  <c r="N160" i="7" s="1"/>
  <c r="BJ160" i="7" s="1"/>
  <c r="CL160" i="6"/>
  <c r="CX160" i="6" s="1"/>
  <c r="F160" i="7" s="1"/>
  <c r="BB160" i="7" s="1"/>
  <c r="CU167" i="6"/>
  <c r="DG167" i="6" s="1"/>
  <c r="O167" i="7" s="1"/>
  <c r="BK167" i="7" s="1"/>
  <c r="CM167" i="6"/>
  <c r="CY167" i="6" s="1"/>
  <c r="G167" i="7" s="1"/>
  <c r="BC167" i="7" s="1"/>
  <c r="CT167" i="6"/>
  <c r="DF167" i="6" s="1"/>
  <c r="N167" i="7" s="1"/>
  <c r="BJ167" i="7" s="1"/>
  <c r="CL167" i="6"/>
  <c r="CX167" i="6" s="1"/>
  <c r="F167" i="7" s="1"/>
  <c r="BB167" i="7" s="1"/>
  <c r="CV166" i="6"/>
  <c r="DH166" i="6" s="1"/>
  <c r="P166" i="7" s="1"/>
  <c r="BL166" i="7" s="1"/>
  <c r="CN166" i="6"/>
  <c r="CZ166" i="6" s="1"/>
  <c r="H166" i="7" s="1"/>
  <c r="BD166" i="7" s="1"/>
  <c r="CP165" i="6"/>
  <c r="DB165" i="6" s="1"/>
  <c r="J165" i="7" s="1"/>
  <c r="BF165" i="7" s="1"/>
  <c r="CR164" i="6"/>
  <c r="DD164" i="6" s="1"/>
  <c r="L164" i="7" s="1"/>
  <c r="BH164" i="7" s="1"/>
  <c r="CT163" i="6"/>
  <c r="DF163" i="6" s="1"/>
  <c r="N163" i="7" s="1"/>
  <c r="BJ163" i="7" s="1"/>
  <c r="CL163" i="6"/>
  <c r="CX163" i="6" s="1"/>
  <c r="F163" i="7" s="1"/>
  <c r="BB163" i="7" s="1"/>
  <c r="CV162" i="6"/>
  <c r="DH162" i="6" s="1"/>
  <c r="P162" i="7" s="1"/>
  <c r="BL162" i="7" s="1"/>
  <c r="CN162" i="6"/>
  <c r="CZ162" i="6" s="1"/>
  <c r="H162" i="7" s="1"/>
  <c r="BD162" i="7" s="1"/>
  <c r="CP161" i="6"/>
  <c r="DB161" i="6" s="1"/>
  <c r="J161" i="7" s="1"/>
  <c r="BF161" i="7" s="1"/>
  <c r="CR160" i="6"/>
  <c r="DD160" i="6" s="1"/>
  <c r="L160" i="7" s="1"/>
  <c r="BH160" i="7" s="1"/>
  <c r="CS167" i="6"/>
  <c r="DE167" i="6" s="1"/>
  <c r="M167" i="7" s="1"/>
  <c r="BI167" i="7" s="1"/>
  <c r="CK167" i="6"/>
  <c r="CW167" i="6" s="1"/>
  <c r="E167" i="7" s="1"/>
  <c r="BA167" i="7" s="1"/>
  <c r="CU166" i="6"/>
  <c r="DG166" i="6" s="1"/>
  <c r="O166" i="7" s="1"/>
  <c r="BK166" i="7" s="1"/>
  <c r="CM166" i="6"/>
  <c r="CY166" i="6" s="1"/>
  <c r="G166" i="7" s="1"/>
  <c r="BC166" i="7" s="1"/>
  <c r="CR167" i="6"/>
  <c r="DD167" i="6" s="1"/>
  <c r="L167" i="7" s="1"/>
  <c r="BH167" i="7" s="1"/>
  <c r="CT166" i="6"/>
  <c r="DF166" i="6" s="1"/>
  <c r="N166" i="7" s="1"/>
  <c r="BJ166" i="7" s="1"/>
  <c r="CL166" i="6"/>
  <c r="CX166" i="6" s="1"/>
  <c r="F166" i="7" s="1"/>
  <c r="BB166" i="7" s="1"/>
  <c r="CV165" i="6"/>
  <c r="DH165" i="6" s="1"/>
  <c r="P165" i="7" s="1"/>
  <c r="BL165" i="7" s="1"/>
  <c r="CN165" i="6"/>
  <c r="CZ165" i="6" s="1"/>
  <c r="H165" i="7" s="1"/>
  <c r="BD165" i="7" s="1"/>
  <c r="CP164" i="6"/>
  <c r="DB164" i="6" s="1"/>
  <c r="J164" i="7" s="1"/>
  <c r="BF164" i="7" s="1"/>
  <c r="CR163" i="6"/>
  <c r="DD163" i="6" s="1"/>
  <c r="L163" i="7" s="1"/>
  <c r="BH163" i="7" s="1"/>
  <c r="CT162" i="6"/>
  <c r="DF162" i="6" s="1"/>
  <c r="N162" i="7" s="1"/>
  <c r="BJ162" i="7" s="1"/>
  <c r="CL162" i="6"/>
  <c r="CX162" i="6" s="1"/>
  <c r="F162" i="7" s="1"/>
  <c r="BB162" i="7" s="1"/>
  <c r="CV161" i="6"/>
  <c r="DH161" i="6" s="1"/>
  <c r="P161" i="7" s="1"/>
  <c r="BL161" i="7" s="1"/>
  <c r="CN161" i="6"/>
  <c r="CZ161" i="6" s="1"/>
  <c r="H161" i="7" s="1"/>
  <c r="BD161" i="7" s="1"/>
  <c r="CP160" i="6"/>
  <c r="DB160" i="6" s="1"/>
  <c r="J160" i="7" s="1"/>
  <c r="BF160" i="7" s="1"/>
  <c r="CQ167" i="6"/>
  <c r="DC167" i="6" s="1"/>
  <c r="K167" i="7" s="1"/>
  <c r="BG167" i="7" s="1"/>
  <c r="CS166" i="6"/>
  <c r="DE166" i="6" s="1"/>
  <c r="M166" i="7" s="1"/>
  <c r="BI166" i="7" s="1"/>
  <c r="CK166" i="6"/>
  <c r="CW166" i="6" s="1"/>
  <c r="E166" i="7" s="1"/>
  <c r="BA166" i="7" s="1"/>
  <c r="CU165" i="6"/>
  <c r="DG165" i="6" s="1"/>
  <c r="O165" i="7" s="1"/>
  <c r="BK165" i="7" s="1"/>
  <c r="CM165" i="6"/>
  <c r="CY165" i="6" s="1"/>
  <c r="G165" i="7" s="1"/>
  <c r="BC165" i="7" s="1"/>
  <c r="CO167" i="6"/>
  <c r="DA167" i="6" s="1"/>
  <c r="I167" i="7" s="1"/>
  <c r="BE167" i="7" s="1"/>
  <c r="CQ166" i="6"/>
  <c r="DC166" i="6" s="1"/>
  <c r="K166" i="7" s="1"/>
  <c r="BG166" i="7" s="1"/>
  <c r="CS165" i="6"/>
  <c r="DE165" i="6" s="1"/>
  <c r="M165" i="7" s="1"/>
  <c r="BI165" i="7" s="1"/>
  <c r="CK165" i="6"/>
  <c r="CW165" i="6" s="1"/>
  <c r="E165" i="7" s="1"/>
  <c r="BA165" i="7" s="1"/>
  <c r="CU164" i="6"/>
  <c r="DG164" i="6" s="1"/>
  <c r="O164" i="7" s="1"/>
  <c r="BK164" i="7" s="1"/>
  <c r="CM164" i="6"/>
  <c r="CY164" i="6" s="1"/>
  <c r="G164" i="7" s="1"/>
  <c r="BC164" i="7" s="1"/>
  <c r="CN164" i="6"/>
  <c r="CZ164" i="6" s="1"/>
  <c r="H164" i="7" s="1"/>
  <c r="BD164" i="7" s="1"/>
  <c r="CK163" i="6"/>
  <c r="CW163" i="6" s="1"/>
  <c r="E163" i="7" s="1"/>
  <c r="BA163" i="7" s="1"/>
  <c r="CM162" i="6"/>
  <c r="CY162" i="6" s="1"/>
  <c r="G162" i="7" s="1"/>
  <c r="BC162" i="7" s="1"/>
  <c r="CO161" i="6"/>
  <c r="DA161" i="6" s="1"/>
  <c r="I161" i="7" s="1"/>
  <c r="BE161" i="7" s="1"/>
  <c r="CS160" i="6"/>
  <c r="DE160" i="6" s="1"/>
  <c r="M160" i="7" s="1"/>
  <c r="BI160" i="7" s="1"/>
  <c r="CK164" i="6"/>
  <c r="CW164" i="6" s="1"/>
  <c r="E164" i="7" s="1"/>
  <c r="BA164" i="7" s="1"/>
  <c r="CT165" i="6"/>
  <c r="DF165" i="6" s="1"/>
  <c r="N165" i="7" s="1"/>
  <c r="BJ165" i="7" s="1"/>
  <c r="CU163" i="6"/>
  <c r="DG163" i="6" s="1"/>
  <c r="O163" i="7" s="1"/>
  <c r="BK163" i="7" s="1"/>
  <c r="CL161" i="6"/>
  <c r="CX161" i="6" s="1"/>
  <c r="F161" i="7" s="1"/>
  <c r="BB161" i="7" s="1"/>
  <c r="CO160" i="6"/>
  <c r="DA160" i="6" s="1"/>
  <c r="I160" i="7" s="1"/>
  <c r="BE160" i="7" s="1"/>
  <c r="CR159" i="6"/>
  <c r="DD159" i="6" s="1"/>
  <c r="L159" i="7" s="1"/>
  <c r="BH159" i="7" s="1"/>
  <c r="CT158" i="6"/>
  <c r="DF158" i="6" s="1"/>
  <c r="N158" i="7" s="1"/>
  <c r="BJ158" i="7" s="1"/>
  <c r="CL158" i="6"/>
  <c r="CX158" i="6" s="1"/>
  <c r="F158" i="7" s="1"/>
  <c r="BB158" i="7" s="1"/>
  <c r="CV157" i="6"/>
  <c r="DH157" i="6" s="1"/>
  <c r="P157" i="7" s="1"/>
  <c r="BL157" i="7" s="1"/>
  <c r="CN157" i="6"/>
  <c r="CZ157" i="6" s="1"/>
  <c r="H157" i="7" s="1"/>
  <c r="BD157" i="7" s="1"/>
  <c r="CP156" i="6"/>
  <c r="DB156" i="6" s="1"/>
  <c r="J156" i="7" s="1"/>
  <c r="BF156" i="7" s="1"/>
  <c r="CR155" i="6"/>
  <c r="DD155" i="6" s="1"/>
  <c r="L155" i="7" s="1"/>
  <c r="BH155" i="7" s="1"/>
  <c r="CR166" i="6"/>
  <c r="DD166" i="6" s="1"/>
  <c r="L166" i="7" s="1"/>
  <c r="BH166" i="7" s="1"/>
  <c r="CQ165" i="6"/>
  <c r="DC165" i="6" s="1"/>
  <c r="K165" i="7" s="1"/>
  <c r="BG165" i="7" s="1"/>
  <c r="CS163" i="6"/>
  <c r="DE163" i="6" s="1"/>
  <c r="M163" i="7" s="1"/>
  <c r="BI163" i="7" s="1"/>
  <c r="CU162" i="6"/>
  <c r="DG162" i="6" s="1"/>
  <c r="O162" i="7" s="1"/>
  <c r="BK162" i="7" s="1"/>
  <c r="CK161" i="6"/>
  <c r="CW161" i="6" s="1"/>
  <c r="E161" i="7" s="1"/>
  <c r="BA161" i="7" s="1"/>
  <c r="CN160" i="6"/>
  <c r="CZ160" i="6" s="1"/>
  <c r="H160" i="7" s="1"/>
  <c r="BD160" i="7" s="1"/>
  <c r="CQ159" i="6"/>
  <c r="DC159" i="6" s="1"/>
  <c r="K159" i="7" s="1"/>
  <c r="BG159" i="7" s="1"/>
  <c r="CS158" i="6"/>
  <c r="DE158" i="6" s="1"/>
  <c r="M158" i="7" s="1"/>
  <c r="BI158" i="7" s="1"/>
  <c r="CK158" i="6"/>
  <c r="CW158" i="6" s="1"/>
  <c r="E158" i="7" s="1"/>
  <c r="BA158" i="7" s="1"/>
  <c r="CU157" i="6"/>
  <c r="DG157" i="6" s="1"/>
  <c r="O157" i="7" s="1"/>
  <c r="BK157" i="7" s="1"/>
  <c r="CM157" i="6"/>
  <c r="CY157" i="6" s="1"/>
  <c r="G157" i="7" s="1"/>
  <c r="BC157" i="7" s="1"/>
  <c r="CO156" i="6"/>
  <c r="DA156" i="6" s="1"/>
  <c r="I156" i="7" s="1"/>
  <c r="BE156" i="7" s="1"/>
  <c r="CO166" i="6"/>
  <c r="DA166" i="6" s="1"/>
  <c r="I166" i="7" s="1"/>
  <c r="BE166" i="7" s="1"/>
  <c r="CO165" i="6"/>
  <c r="DA165" i="6" s="1"/>
  <c r="I165" i="7" s="1"/>
  <c r="BE165" i="7" s="1"/>
  <c r="CV164" i="6"/>
  <c r="DH164" i="6" s="1"/>
  <c r="P164" i="7" s="1"/>
  <c r="BL164" i="7" s="1"/>
  <c r="CQ163" i="6"/>
  <c r="DC163" i="6" s="1"/>
  <c r="K163" i="7" s="1"/>
  <c r="BG163" i="7" s="1"/>
  <c r="CS162" i="6"/>
  <c r="DE162" i="6" s="1"/>
  <c r="M162" i="7" s="1"/>
  <c r="BI162" i="7" s="1"/>
  <c r="CU161" i="6"/>
  <c r="DG161" i="6" s="1"/>
  <c r="O161" i="7" s="1"/>
  <c r="BK161" i="7" s="1"/>
  <c r="CM160" i="6"/>
  <c r="CY160" i="6" s="1"/>
  <c r="G160" i="7" s="1"/>
  <c r="BC160" i="7" s="1"/>
  <c r="CP159" i="6"/>
  <c r="DB159" i="6" s="1"/>
  <c r="J159" i="7" s="1"/>
  <c r="BF159" i="7" s="1"/>
  <c r="CR158" i="6"/>
  <c r="DD158" i="6" s="1"/>
  <c r="L158" i="7" s="1"/>
  <c r="BH158" i="7" s="1"/>
  <c r="CT157" i="6"/>
  <c r="DF157" i="6" s="1"/>
  <c r="N157" i="7" s="1"/>
  <c r="BJ157" i="7" s="1"/>
  <c r="CL157" i="6"/>
  <c r="CX157" i="6" s="1"/>
  <c r="F157" i="7" s="1"/>
  <c r="BB157" i="7" s="1"/>
  <c r="CL165" i="6"/>
  <c r="CX165" i="6" s="1"/>
  <c r="F165" i="7" s="1"/>
  <c r="BB165" i="7" s="1"/>
  <c r="CS164" i="6"/>
  <c r="DE164" i="6" s="1"/>
  <c r="M164" i="7" s="1"/>
  <c r="BI164" i="7" s="1"/>
  <c r="CP163" i="6"/>
  <c r="DB163" i="6" s="1"/>
  <c r="J163" i="7" s="1"/>
  <c r="BF163" i="7" s="1"/>
  <c r="CR162" i="6"/>
  <c r="DD162" i="6" s="1"/>
  <c r="L162" i="7" s="1"/>
  <c r="BH162" i="7" s="1"/>
  <c r="CT161" i="6"/>
  <c r="DF161" i="6" s="1"/>
  <c r="N161" i="7" s="1"/>
  <c r="BJ161" i="7" s="1"/>
  <c r="CK160" i="6"/>
  <c r="CW160" i="6" s="1"/>
  <c r="E160" i="7" s="1"/>
  <c r="BA160" i="7" s="1"/>
  <c r="CO159" i="6"/>
  <c r="DA159" i="6" s="1"/>
  <c r="I159" i="7" s="1"/>
  <c r="BE159" i="7" s="1"/>
  <c r="CQ158" i="6"/>
  <c r="DC158" i="6" s="1"/>
  <c r="K158" i="7" s="1"/>
  <c r="BG158" i="7" s="1"/>
  <c r="CS157" i="6"/>
  <c r="DE157" i="6" s="1"/>
  <c r="M157" i="7" s="1"/>
  <c r="BI157" i="7" s="1"/>
  <c r="CK157" i="6"/>
  <c r="CW157" i="6" s="1"/>
  <c r="E157" i="7" s="1"/>
  <c r="BA157" i="7" s="1"/>
  <c r="CP167" i="6"/>
  <c r="DB167" i="6" s="1"/>
  <c r="J167" i="7" s="1"/>
  <c r="BF167" i="7" s="1"/>
  <c r="CQ164" i="6"/>
  <c r="DC164" i="6" s="1"/>
  <c r="K164" i="7" s="1"/>
  <c r="BG164" i="7" s="1"/>
  <c r="CO163" i="6"/>
  <c r="DA163" i="6" s="1"/>
  <c r="I163" i="7" s="1"/>
  <c r="BE163" i="7" s="1"/>
  <c r="CQ162" i="6"/>
  <c r="DC162" i="6" s="1"/>
  <c r="K162" i="7" s="1"/>
  <c r="BG162" i="7" s="1"/>
  <c r="CN159" i="6"/>
  <c r="CZ159" i="6" s="1"/>
  <c r="H159" i="7" s="1"/>
  <c r="BD159" i="7" s="1"/>
  <c r="CP158" i="6"/>
  <c r="DB158" i="6" s="1"/>
  <c r="J158" i="7" s="1"/>
  <c r="BF158" i="7" s="1"/>
  <c r="CP157" i="6"/>
  <c r="DB157" i="6" s="1"/>
  <c r="J157" i="7" s="1"/>
  <c r="BF157" i="7" s="1"/>
  <c r="CK162" i="6"/>
  <c r="CW162" i="6" s="1"/>
  <c r="E162" i="7" s="1"/>
  <c r="BA162" i="7" s="1"/>
  <c r="CL159" i="6"/>
  <c r="CX159" i="6" s="1"/>
  <c r="F159" i="7" s="1"/>
  <c r="BB159" i="7" s="1"/>
  <c r="CN158" i="6"/>
  <c r="CZ158" i="6" s="1"/>
  <c r="H158" i="7" s="1"/>
  <c r="BD158" i="7" s="1"/>
  <c r="CM156" i="6"/>
  <c r="CY156" i="6" s="1"/>
  <c r="G156" i="7" s="1"/>
  <c r="BC156" i="7" s="1"/>
  <c r="CU155" i="6"/>
  <c r="DG155" i="6" s="1"/>
  <c r="O155" i="7" s="1"/>
  <c r="BK155" i="7" s="1"/>
  <c r="CL155" i="6"/>
  <c r="CX155" i="6" s="1"/>
  <c r="F155" i="7" s="1"/>
  <c r="BB155" i="7" s="1"/>
  <c r="CP154" i="6"/>
  <c r="DB154" i="6" s="1"/>
  <c r="J154" i="7" s="1"/>
  <c r="BF154" i="7" s="1"/>
  <c r="CR153" i="6"/>
  <c r="DD153" i="6" s="1"/>
  <c r="L153" i="7" s="1"/>
  <c r="BH153" i="7" s="1"/>
  <c r="CT152" i="6"/>
  <c r="DF152" i="6" s="1"/>
  <c r="N152" i="7" s="1"/>
  <c r="BJ152" i="7" s="1"/>
  <c r="CL152" i="6"/>
  <c r="CX152" i="6" s="1"/>
  <c r="F152" i="7" s="1"/>
  <c r="BB152" i="7" s="1"/>
  <c r="CS161" i="6"/>
  <c r="DE161" i="6" s="1"/>
  <c r="M161" i="7" s="1"/>
  <c r="BI161" i="7" s="1"/>
  <c r="CV160" i="6"/>
  <c r="DH160" i="6" s="1"/>
  <c r="P160" i="7" s="1"/>
  <c r="BL160" i="7" s="1"/>
  <c r="CK159" i="6"/>
  <c r="CW159" i="6" s="1"/>
  <c r="E159" i="7" s="1"/>
  <c r="BA159" i="7" s="1"/>
  <c r="CM158" i="6"/>
  <c r="CY158" i="6" s="1"/>
  <c r="G158" i="7" s="1"/>
  <c r="BC158" i="7" s="1"/>
  <c r="CV156" i="6"/>
  <c r="DH156" i="6" s="1"/>
  <c r="P156" i="7" s="1"/>
  <c r="BL156" i="7" s="1"/>
  <c r="CL156" i="6"/>
  <c r="CX156" i="6" s="1"/>
  <c r="F156" i="7" s="1"/>
  <c r="BB156" i="7" s="1"/>
  <c r="CT155" i="6"/>
  <c r="DF155" i="6" s="1"/>
  <c r="N155" i="7" s="1"/>
  <c r="BJ155" i="7" s="1"/>
  <c r="CK155" i="6"/>
  <c r="CW155" i="6" s="1"/>
  <c r="E155" i="7" s="1"/>
  <c r="BA155" i="7" s="1"/>
  <c r="CO154" i="6"/>
  <c r="DA154" i="6" s="1"/>
  <c r="I154" i="7" s="1"/>
  <c r="BE154" i="7" s="1"/>
  <c r="CQ153" i="6"/>
  <c r="DC153" i="6" s="1"/>
  <c r="K153" i="7" s="1"/>
  <c r="BG153" i="7" s="1"/>
  <c r="CS152" i="6"/>
  <c r="DE152" i="6" s="1"/>
  <c r="M152" i="7" s="1"/>
  <c r="BI152" i="7" s="1"/>
  <c r="CK152" i="6"/>
  <c r="CW152" i="6" s="1"/>
  <c r="E152" i="7" s="1"/>
  <c r="BA152" i="7" s="1"/>
  <c r="CU151" i="6"/>
  <c r="DG151" i="6" s="1"/>
  <c r="O151" i="7" s="1"/>
  <c r="BK151" i="7" s="1"/>
  <c r="CM151" i="6"/>
  <c r="CY151" i="6" s="1"/>
  <c r="G151" i="7" s="1"/>
  <c r="BC151" i="7" s="1"/>
  <c r="CQ161" i="6"/>
  <c r="DC161" i="6" s="1"/>
  <c r="K161" i="7" s="1"/>
  <c r="BG161" i="7" s="1"/>
  <c r="CU160" i="6"/>
  <c r="DG160" i="6" s="1"/>
  <c r="O160" i="7" s="1"/>
  <c r="BK160" i="7" s="1"/>
  <c r="CV159" i="6"/>
  <c r="DH159" i="6" s="1"/>
  <c r="P159" i="7" s="1"/>
  <c r="BL159" i="7" s="1"/>
  <c r="CU156" i="6"/>
  <c r="DG156" i="6" s="1"/>
  <c r="O156" i="7" s="1"/>
  <c r="BK156" i="7" s="1"/>
  <c r="CK156" i="6"/>
  <c r="CW156" i="6" s="1"/>
  <c r="E156" i="7" s="1"/>
  <c r="BA156" i="7" s="1"/>
  <c r="CT159" i="6"/>
  <c r="DF159" i="6" s="1"/>
  <c r="N159" i="7" s="1"/>
  <c r="BJ159" i="7" s="1"/>
  <c r="CV158" i="6"/>
  <c r="DH158" i="6" s="1"/>
  <c r="P158" i="7" s="1"/>
  <c r="BL158" i="7" s="1"/>
  <c r="CR157" i="6"/>
  <c r="DD157" i="6" s="1"/>
  <c r="L157" i="7" s="1"/>
  <c r="BH157" i="7" s="1"/>
  <c r="CS156" i="6"/>
  <c r="DE156" i="6" s="1"/>
  <c r="M156" i="7" s="1"/>
  <c r="BI156" i="7" s="1"/>
  <c r="CV154" i="6"/>
  <c r="DH154" i="6" s="1"/>
  <c r="P154" i="7" s="1"/>
  <c r="BL154" i="7" s="1"/>
  <c r="CL154" i="6"/>
  <c r="CX154" i="6" s="1"/>
  <c r="F154" i="7" s="1"/>
  <c r="BB154" i="7" s="1"/>
  <c r="CT153" i="6"/>
  <c r="DF153" i="6" s="1"/>
  <c r="N153" i="7" s="1"/>
  <c r="BJ153" i="7" s="1"/>
  <c r="CP152" i="6"/>
  <c r="DB152" i="6" s="1"/>
  <c r="J152" i="7" s="1"/>
  <c r="BF152" i="7" s="1"/>
  <c r="CO162" i="6"/>
  <c r="DA162" i="6" s="1"/>
  <c r="I162" i="7" s="1"/>
  <c r="BE162" i="7" s="1"/>
  <c r="CM161" i="6"/>
  <c r="CY161" i="6" s="1"/>
  <c r="G161" i="7" s="1"/>
  <c r="BC161" i="7" s="1"/>
  <c r="CU158" i="6"/>
  <c r="DG158" i="6" s="1"/>
  <c r="O158" i="7" s="1"/>
  <c r="BK158" i="7" s="1"/>
  <c r="CR156" i="6"/>
  <c r="DD156" i="6" s="1"/>
  <c r="L156" i="7" s="1"/>
  <c r="BH156" i="7" s="1"/>
  <c r="CV155" i="6"/>
  <c r="DH155" i="6" s="1"/>
  <c r="P155" i="7" s="1"/>
  <c r="BL155" i="7" s="1"/>
  <c r="CU154" i="6"/>
  <c r="DG154" i="6" s="1"/>
  <c r="O154" i="7" s="1"/>
  <c r="BK154" i="7" s="1"/>
  <c r="CK154" i="6"/>
  <c r="CW154" i="6" s="1"/>
  <c r="E154" i="7" s="1"/>
  <c r="BA154" i="7" s="1"/>
  <c r="CS153" i="6"/>
  <c r="DE153" i="6" s="1"/>
  <c r="M153" i="7" s="1"/>
  <c r="BI153" i="7" s="1"/>
  <c r="CO152" i="6"/>
  <c r="DA152" i="6" s="1"/>
  <c r="I152" i="7" s="1"/>
  <c r="BE152" i="7" s="1"/>
  <c r="CS151" i="6"/>
  <c r="DE151" i="6" s="1"/>
  <c r="M151" i="7" s="1"/>
  <c r="BI151" i="7" s="1"/>
  <c r="CS150" i="6"/>
  <c r="DE150" i="6" s="1"/>
  <c r="M150" i="7" s="1"/>
  <c r="BI150" i="7" s="1"/>
  <c r="CK150" i="6"/>
  <c r="CW150" i="6" s="1"/>
  <c r="E150" i="7" s="1"/>
  <c r="BA150" i="7" s="1"/>
  <c r="CU149" i="6"/>
  <c r="DG149" i="6" s="1"/>
  <c r="O149" i="7" s="1"/>
  <c r="BK149" i="7" s="1"/>
  <c r="CM149" i="6"/>
  <c r="CY149" i="6" s="1"/>
  <c r="G149" i="7" s="1"/>
  <c r="BC149" i="7" s="1"/>
  <c r="CO148" i="6"/>
  <c r="DA148" i="6" s="1"/>
  <c r="I148" i="7" s="1"/>
  <c r="BE148" i="7" s="1"/>
  <c r="CO158" i="6"/>
  <c r="DA158" i="6" s="1"/>
  <c r="I158" i="7" s="1"/>
  <c r="BE158" i="7" s="1"/>
  <c r="CQ156" i="6"/>
  <c r="DC156" i="6" s="1"/>
  <c r="K156" i="7" s="1"/>
  <c r="BG156" i="7" s="1"/>
  <c r="CS155" i="6"/>
  <c r="DE155" i="6" s="1"/>
  <c r="M155" i="7" s="1"/>
  <c r="BI155" i="7" s="1"/>
  <c r="CT154" i="6"/>
  <c r="DF154" i="6" s="1"/>
  <c r="N154" i="7" s="1"/>
  <c r="BJ154" i="7" s="1"/>
  <c r="CP153" i="6"/>
  <c r="DB153" i="6" s="1"/>
  <c r="J153" i="7" s="1"/>
  <c r="BF153" i="7" s="1"/>
  <c r="CN152" i="6"/>
  <c r="CZ152" i="6" s="1"/>
  <c r="H152" i="7" s="1"/>
  <c r="BD152" i="7" s="1"/>
  <c r="CR151" i="6"/>
  <c r="DD151" i="6" s="1"/>
  <c r="L151" i="7" s="1"/>
  <c r="BH151" i="7" s="1"/>
  <c r="CR150" i="6"/>
  <c r="DD150" i="6" s="1"/>
  <c r="L150" i="7" s="1"/>
  <c r="BH150" i="7" s="1"/>
  <c r="CT149" i="6"/>
  <c r="DF149" i="6" s="1"/>
  <c r="N149" i="7" s="1"/>
  <c r="BJ149" i="7" s="1"/>
  <c r="CL149" i="6"/>
  <c r="CX149" i="6" s="1"/>
  <c r="F149" i="7" s="1"/>
  <c r="BB149" i="7" s="1"/>
  <c r="CV148" i="6"/>
  <c r="DH148" i="6" s="1"/>
  <c r="P148" i="7" s="1"/>
  <c r="BL148" i="7" s="1"/>
  <c r="CN148" i="6"/>
  <c r="CZ148" i="6" s="1"/>
  <c r="H148" i="7" s="1"/>
  <c r="BD148" i="7" s="1"/>
  <c r="CP147" i="6"/>
  <c r="DB147" i="6" s="1"/>
  <c r="J147" i="7" s="1"/>
  <c r="BF147" i="7" s="1"/>
  <c r="CO164" i="6"/>
  <c r="DA164" i="6" s="1"/>
  <c r="I164" i="7" s="1"/>
  <c r="BE164" i="7" s="1"/>
  <c r="CM163" i="6"/>
  <c r="CY163" i="6" s="1"/>
  <c r="G163" i="7" s="1"/>
  <c r="BC163" i="7" s="1"/>
  <c r="CU159" i="6"/>
  <c r="DG159" i="6" s="1"/>
  <c r="O159" i="7" s="1"/>
  <c r="BK159" i="7" s="1"/>
  <c r="CN156" i="6"/>
  <c r="CZ156" i="6" s="1"/>
  <c r="H156" i="7" s="1"/>
  <c r="BD156" i="7" s="1"/>
  <c r="CQ155" i="6"/>
  <c r="DC155" i="6" s="1"/>
  <c r="K155" i="7" s="1"/>
  <c r="BG155" i="7" s="1"/>
  <c r="CS154" i="6"/>
  <c r="DE154" i="6" s="1"/>
  <c r="M154" i="7" s="1"/>
  <c r="BI154" i="7" s="1"/>
  <c r="CO153" i="6"/>
  <c r="DA153" i="6" s="1"/>
  <c r="I153" i="7" s="1"/>
  <c r="BE153" i="7" s="1"/>
  <c r="CM152" i="6"/>
  <c r="CY152" i="6" s="1"/>
  <c r="G152" i="7" s="1"/>
  <c r="BC152" i="7" s="1"/>
  <c r="CQ160" i="6"/>
  <c r="DC160" i="6" s="1"/>
  <c r="K160" i="7" s="1"/>
  <c r="BG160" i="7" s="1"/>
  <c r="CM159" i="6"/>
  <c r="CY159" i="6" s="1"/>
  <c r="G159" i="7" s="1"/>
  <c r="BC159" i="7" s="1"/>
  <c r="CO155" i="6"/>
  <c r="DA155" i="6" s="1"/>
  <c r="I155" i="7" s="1"/>
  <c r="BE155" i="7" s="1"/>
  <c r="CQ154" i="6"/>
  <c r="DC154" i="6" s="1"/>
  <c r="K154" i="7" s="1"/>
  <c r="BG154" i="7" s="1"/>
  <c r="CM153" i="6"/>
  <c r="CY153" i="6" s="1"/>
  <c r="G153" i="7" s="1"/>
  <c r="BC153" i="7" s="1"/>
  <c r="CU152" i="6"/>
  <c r="DG152" i="6" s="1"/>
  <c r="O152" i="7" s="1"/>
  <c r="BK152" i="7" s="1"/>
  <c r="CO151" i="6"/>
  <c r="DA151" i="6" s="1"/>
  <c r="I151" i="7" s="1"/>
  <c r="BE151" i="7" s="1"/>
  <c r="CQ157" i="6"/>
  <c r="DC157" i="6" s="1"/>
  <c r="K157" i="7" s="1"/>
  <c r="BG157" i="7" s="1"/>
  <c r="CN155" i="6"/>
  <c r="CZ155" i="6" s="1"/>
  <c r="H155" i="7" s="1"/>
  <c r="BD155" i="7" s="1"/>
  <c r="CN154" i="6"/>
  <c r="CZ154" i="6" s="1"/>
  <c r="H154" i="7" s="1"/>
  <c r="BD154" i="7" s="1"/>
  <c r="CV153" i="6"/>
  <c r="DH153" i="6" s="1"/>
  <c r="P153" i="7" s="1"/>
  <c r="BL153" i="7" s="1"/>
  <c r="CL153" i="6"/>
  <c r="CX153" i="6" s="1"/>
  <c r="F153" i="7" s="1"/>
  <c r="BB153" i="7" s="1"/>
  <c r="CM155" i="6"/>
  <c r="CY155" i="6" s="1"/>
  <c r="G155" i="7" s="1"/>
  <c r="BC155" i="7" s="1"/>
  <c r="CR152" i="6"/>
  <c r="DD152" i="6" s="1"/>
  <c r="L152" i="7" s="1"/>
  <c r="BH152" i="7" s="1"/>
  <c r="CQ151" i="6"/>
  <c r="DC151" i="6" s="1"/>
  <c r="K151" i="7" s="1"/>
  <c r="BG151" i="7" s="1"/>
  <c r="CQ150" i="6"/>
  <c r="DC150" i="6" s="1"/>
  <c r="K150" i="7" s="1"/>
  <c r="BG150" i="7" s="1"/>
  <c r="CN149" i="6"/>
  <c r="CZ149" i="6" s="1"/>
  <c r="H149" i="7" s="1"/>
  <c r="BD149" i="7" s="1"/>
  <c r="CS148" i="6"/>
  <c r="DE148" i="6" s="1"/>
  <c r="M148" i="7" s="1"/>
  <c r="BI148" i="7" s="1"/>
  <c r="CN147" i="6"/>
  <c r="CZ147" i="6" s="1"/>
  <c r="H147" i="7" s="1"/>
  <c r="BD147" i="7" s="1"/>
  <c r="CT156" i="6"/>
  <c r="DF156" i="6" s="1"/>
  <c r="N156" i="7" s="1"/>
  <c r="BJ156" i="7" s="1"/>
  <c r="CQ152" i="6"/>
  <c r="DC152" i="6" s="1"/>
  <c r="K152" i="7" s="1"/>
  <c r="BG152" i="7" s="1"/>
  <c r="CP151" i="6"/>
  <c r="DB151" i="6" s="1"/>
  <c r="J151" i="7" s="1"/>
  <c r="BF151" i="7" s="1"/>
  <c r="CP150" i="6"/>
  <c r="DB150" i="6" s="1"/>
  <c r="J150" i="7" s="1"/>
  <c r="BF150" i="7" s="1"/>
  <c r="CK149" i="6"/>
  <c r="CW149" i="6" s="1"/>
  <c r="E149" i="7" s="1"/>
  <c r="BA149" i="7" s="1"/>
  <c r="CR148" i="6"/>
  <c r="DD148" i="6" s="1"/>
  <c r="L148" i="7" s="1"/>
  <c r="BH148" i="7" s="1"/>
  <c r="CV147" i="6"/>
  <c r="DH147" i="6" s="1"/>
  <c r="P147" i="7" s="1"/>
  <c r="BL147" i="7" s="1"/>
  <c r="CM147" i="6"/>
  <c r="CY147" i="6" s="1"/>
  <c r="G147" i="7" s="1"/>
  <c r="BC147" i="7" s="1"/>
  <c r="CV146" i="6"/>
  <c r="DH146" i="6" s="1"/>
  <c r="P146" i="7" s="1"/>
  <c r="BL146" i="7" s="1"/>
  <c r="CN146" i="6"/>
  <c r="CZ146" i="6" s="1"/>
  <c r="H146" i="7" s="1"/>
  <c r="BD146" i="7" s="1"/>
  <c r="CP145" i="6"/>
  <c r="DB145" i="6" s="1"/>
  <c r="J145" i="7" s="1"/>
  <c r="BF145" i="7" s="1"/>
  <c r="CR144" i="6"/>
  <c r="DD144" i="6" s="1"/>
  <c r="L144" i="7" s="1"/>
  <c r="BH144" i="7" s="1"/>
  <c r="CT143" i="6"/>
  <c r="DF143" i="6" s="1"/>
  <c r="N143" i="7" s="1"/>
  <c r="BJ143" i="7" s="1"/>
  <c r="CL143" i="6"/>
  <c r="CX143" i="6" s="1"/>
  <c r="F143" i="7" s="1"/>
  <c r="BB143" i="7" s="1"/>
  <c r="CN151" i="6"/>
  <c r="CZ151" i="6" s="1"/>
  <c r="H151" i="7" s="1"/>
  <c r="BD151" i="7" s="1"/>
  <c r="CO150" i="6"/>
  <c r="DA150" i="6" s="1"/>
  <c r="I150" i="7" s="1"/>
  <c r="BE150" i="7" s="1"/>
  <c r="CR154" i="6"/>
  <c r="DD154" i="6" s="1"/>
  <c r="L154" i="7" s="1"/>
  <c r="BH154" i="7" s="1"/>
  <c r="CL151" i="6"/>
  <c r="CX151" i="6" s="1"/>
  <c r="F151" i="7" s="1"/>
  <c r="BB151" i="7" s="1"/>
  <c r="CN150" i="6"/>
  <c r="CZ150" i="6" s="1"/>
  <c r="H150" i="7" s="1"/>
  <c r="BD150" i="7" s="1"/>
  <c r="CS149" i="6"/>
  <c r="DE149" i="6" s="1"/>
  <c r="M149" i="7" s="1"/>
  <c r="BI149" i="7" s="1"/>
  <c r="CU153" i="6"/>
  <c r="DG153" i="6" s="1"/>
  <c r="O153" i="7" s="1"/>
  <c r="BK153" i="7" s="1"/>
  <c r="CV150" i="6"/>
  <c r="DH150" i="6" s="1"/>
  <c r="P150" i="7" s="1"/>
  <c r="BL150" i="7" s="1"/>
  <c r="CL150" i="6"/>
  <c r="CX150" i="6" s="1"/>
  <c r="F150" i="7" s="1"/>
  <c r="BB150" i="7" s="1"/>
  <c r="CQ149" i="6"/>
  <c r="DC149" i="6" s="1"/>
  <c r="K149" i="7" s="1"/>
  <c r="BG149" i="7" s="1"/>
  <c r="CL148" i="6"/>
  <c r="CX148" i="6" s="1"/>
  <c r="F148" i="7" s="1"/>
  <c r="BB148" i="7" s="1"/>
  <c r="CR147" i="6"/>
  <c r="DD147" i="6" s="1"/>
  <c r="L147" i="7" s="1"/>
  <c r="BH147" i="7" s="1"/>
  <c r="CR146" i="6"/>
  <c r="DD146" i="6" s="1"/>
  <c r="L146" i="7" s="1"/>
  <c r="BH146" i="7" s="1"/>
  <c r="CT145" i="6"/>
  <c r="DF145" i="6" s="1"/>
  <c r="N145" i="7" s="1"/>
  <c r="BJ145" i="7" s="1"/>
  <c r="CL145" i="6"/>
  <c r="CX145" i="6" s="1"/>
  <c r="F145" i="7" s="1"/>
  <c r="BB145" i="7" s="1"/>
  <c r="CV144" i="6"/>
  <c r="DH144" i="6" s="1"/>
  <c r="P144" i="7" s="1"/>
  <c r="BL144" i="7" s="1"/>
  <c r="CN144" i="6"/>
  <c r="CZ144" i="6" s="1"/>
  <c r="H144" i="7" s="1"/>
  <c r="BD144" i="7" s="1"/>
  <c r="CO157" i="6"/>
  <c r="DA157" i="6" s="1"/>
  <c r="I157" i="7" s="1"/>
  <c r="BE157" i="7" s="1"/>
  <c r="CN153" i="6"/>
  <c r="CZ153" i="6" s="1"/>
  <c r="H153" i="7" s="1"/>
  <c r="BD153" i="7" s="1"/>
  <c r="CV151" i="6"/>
  <c r="DH151" i="6" s="1"/>
  <c r="P151" i="7" s="1"/>
  <c r="BL151" i="7" s="1"/>
  <c r="CU150" i="6"/>
  <c r="DG150" i="6" s="1"/>
  <c r="O150" i="7" s="1"/>
  <c r="BK150" i="7" s="1"/>
  <c r="CO149" i="6"/>
  <c r="DA149" i="6" s="1"/>
  <c r="I149" i="7" s="1"/>
  <c r="BE149" i="7" s="1"/>
  <c r="CK148" i="6"/>
  <c r="CW148" i="6" s="1"/>
  <c r="E148" i="7" s="1"/>
  <c r="BA148" i="7" s="1"/>
  <c r="CL147" i="6"/>
  <c r="CX147" i="6" s="1"/>
  <c r="F147" i="7" s="1"/>
  <c r="BB147" i="7" s="1"/>
  <c r="CM146" i="6"/>
  <c r="CY146" i="6" s="1"/>
  <c r="G146" i="7" s="1"/>
  <c r="BC146" i="7" s="1"/>
  <c r="CS145" i="6"/>
  <c r="DE145" i="6" s="1"/>
  <c r="M145" i="7" s="1"/>
  <c r="BI145" i="7" s="1"/>
  <c r="CO144" i="6"/>
  <c r="DA144" i="6" s="1"/>
  <c r="I144" i="7" s="1"/>
  <c r="BE144" i="7" s="1"/>
  <c r="CN143" i="6"/>
  <c r="CZ143" i="6" s="1"/>
  <c r="H143" i="7" s="1"/>
  <c r="BD143" i="7" s="1"/>
  <c r="CV142" i="6"/>
  <c r="DH142" i="6" s="1"/>
  <c r="P142" i="7" s="1"/>
  <c r="BL142" i="7" s="1"/>
  <c r="CN142" i="6"/>
  <c r="CZ142" i="6" s="1"/>
  <c r="H142" i="7" s="1"/>
  <c r="BD142" i="7" s="1"/>
  <c r="CP141" i="6"/>
  <c r="DB141" i="6" s="1"/>
  <c r="J141" i="7" s="1"/>
  <c r="BF141" i="7" s="1"/>
  <c r="CR140" i="6"/>
  <c r="DD140" i="6" s="1"/>
  <c r="L140" i="7" s="1"/>
  <c r="BH140" i="7" s="1"/>
  <c r="CM154" i="6"/>
  <c r="CY154" i="6" s="1"/>
  <c r="G154" i="7" s="1"/>
  <c r="BC154" i="7" s="1"/>
  <c r="CT150" i="6"/>
  <c r="DF150" i="6" s="1"/>
  <c r="N150" i="7" s="1"/>
  <c r="BJ150" i="7" s="1"/>
  <c r="CK147" i="6"/>
  <c r="CW147" i="6" s="1"/>
  <c r="E147" i="7" s="1"/>
  <c r="BA147" i="7" s="1"/>
  <c r="CL146" i="6"/>
  <c r="CX146" i="6" s="1"/>
  <c r="F146" i="7" s="1"/>
  <c r="BB146" i="7" s="1"/>
  <c r="CK153" i="6"/>
  <c r="CW153" i="6" s="1"/>
  <c r="E153" i="7" s="1"/>
  <c r="BA153" i="7" s="1"/>
  <c r="CT151" i="6"/>
  <c r="DF151" i="6" s="1"/>
  <c r="N151" i="7" s="1"/>
  <c r="BJ151" i="7" s="1"/>
  <c r="CM150" i="6"/>
  <c r="CY150" i="6" s="1"/>
  <c r="G150" i="7" s="1"/>
  <c r="BC150" i="7" s="1"/>
  <c r="CU146" i="6"/>
  <c r="DG146" i="6" s="1"/>
  <c r="O146" i="7" s="1"/>
  <c r="BK146" i="7" s="1"/>
  <c r="CK146" i="6"/>
  <c r="CW146" i="6" s="1"/>
  <c r="E146" i="7" s="1"/>
  <c r="BA146" i="7" s="1"/>
  <c r="CQ145" i="6"/>
  <c r="DC145" i="6" s="1"/>
  <c r="K145" i="7" s="1"/>
  <c r="BG145" i="7" s="1"/>
  <c r="CL144" i="6"/>
  <c r="CX144" i="6" s="1"/>
  <c r="F144" i="7" s="1"/>
  <c r="BB144" i="7" s="1"/>
  <c r="CU143" i="6"/>
  <c r="DG143" i="6" s="1"/>
  <c r="O143" i="7" s="1"/>
  <c r="BK143" i="7" s="1"/>
  <c r="CK143" i="6"/>
  <c r="CW143" i="6" s="1"/>
  <c r="E143" i="7" s="1"/>
  <c r="BA143" i="7" s="1"/>
  <c r="CT142" i="6"/>
  <c r="DF142" i="6" s="1"/>
  <c r="N142" i="7" s="1"/>
  <c r="BJ142" i="7" s="1"/>
  <c r="CL142" i="6"/>
  <c r="CX142" i="6" s="1"/>
  <c r="F142" i="7" s="1"/>
  <c r="BB142" i="7" s="1"/>
  <c r="CV141" i="6"/>
  <c r="DH141" i="6" s="1"/>
  <c r="P141" i="7" s="1"/>
  <c r="BL141" i="7" s="1"/>
  <c r="CN141" i="6"/>
  <c r="CZ141" i="6" s="1"/>
  <c r="H141" i="7" s="1"/>
  <c r="BD141" i="7" s="1"/>
  <c r="CP140" i="6"/>
  <c r="DB140" i="6" s="1"/>
  <c r="J140" i="7" s="1"/>
  <c r="BF140" i="7" s="1"/>
  <c r="CR139" i="6"/>
  <c r="DD139" i="6" s="1"/>
  <c r="L139" i="7" s="1"/>
  <c r="BH139" i="7" s="1"/>
  <c r="CT138" i="6"/>
  <c r="DF138" i="6" s="1"/>
  <c r="N138" i="7" s="1"/>
  <c r="BJ138" i="7" s="1"/>
  <c r="CL138" i="6"/>
  <c r="CX138" i="6" s="1"/>
  <c r="F138" i="7" s="1"/>
  <c r="BB138" i="7" s="1"/>
  <c r="CV137" i="6"/>
  <c r="DH137" i="6" s="1"/>
  <c r="P137" i="7" s="1"/>
  <c r="BL137" i="7" s="1"/>
  <c r="CN137" i="6"/>
  <c r="CZ137" i="6" s="1"/>
  <c r="H137" i="7" s="1"/>
  <c r="BD137" i="7" s="1"/>
  <c r="CK151" i="6"/>
  <c r="CW151" i="6" s="1"/>
  <c r="E151" i="7" s="1"/>
  <c r="BA151" i="7" s="1"/>
  <c r="CU148" i="6"/>
  <c r="DG148" i="6" s="1"/>
  <c r="O148" i="7" s="1"/>
  <c r="BK148" i="7" s="1"/>
  <c r="CU147" i="6"/>
  <c r="DG147" i="6" s="1"/>
  <c r="O147" i="7" s="1"/>
  <c r="BK147" i="7" s="1"/>
  <c r="CT146" i="6"/>
  <c r="DF146" i="6" s="1"/>
  <c r="N146" i="7" s="1"/>
  <c r="BJ146" i="7" s="1"/>
  <c r="CO145" i="6"/>
  <c r="DA145" i="6" s="1"/>
  <c r="I145" i="7" s="1"/>
  <c r="BE145" i="7" s="1"/>
  <c r="CU144" i="6"/>
  <c r="DG144" i="6" s="1"/>
  <c r="O144" i="7" s="1"/>
  <c r="BK144" i="7" s="1"/>
  <c r="CK144" i="6"/>
  <c r="CW144" i="6" s="1"/>
  <c r="E144" i="7" s="1"/>
  <c r="BA144" i="7" s="1"/>
  <c r="CS143" i="6"/>
  <c r="DE143" i="6" s="1"/>
  <c r="M143" i="7" s="1"/>
  <c r="BI143" i="7" s="1"/>
  <c r="CS142" i="6"/>
  <c r="DE142" i="6" s="1"/>
  <c r="M142" i="7" s="1"/>
  <c r="BI142" i="7" s="1"/>
  <c r="CK142" i="6"/>
  <c r="CW142" i="6" s="1"/>
  <c r="E142" i="7" s="1"/>
  <c r="BA142" i="7" s="1"/>
  <c r="CU141" i="6"/>
  <c r="DG141" i="6" s="1"/>
  <c r="O141" i="7" s="1"/>
  <c r="BK141" i="7" s="1"/>
  <c r="CM141" i="6"/>
  <c r="CY141" i="6" s="1"/>
  <c r="G141" i="7" s="1"/>
  <c r="BC141" i="7" s="1"/>
  <c r="CV149" i="6"/>
  <c r="DH149" i="6" s="1"/>
  <c r="P149" i="7" s="1"/>
  <c r="BL149" i="7" s="1"/>
  <c r="CQ148" i="6"/>
  <c r="DC148" i="6" s="1"/>
  <c r="K148" i="7" s="1"/>
  <c r="BG148" i="7" s="1"/>
  <c r="CS147" i="6"/>
  <c r="DE147" i="6" s="1"/>
  <c r="M147" i="7" s="1"/>
  <c r="BI147" i="7" s="1"/>
  <c r="CQ146" i="6"/>
  <c r="DC146" i="6" s="1"/>
  <c r="K146" i="7" s="1"/>
  <c r="BG146" i="7" s="1"/>
  <c r="CM145" i="6"/>
  <c r="CY145" i="6" s="1"/>
  <c r="G145" i="7" s="1"/>
  <c r="BC145" i="7" s="1"/>
  <c r="CS144" i="6"/>
  <c r="DE144" i="6" s="1"/>
  <c r="M144" i="7" s="1"/>
  <c r="BI144" i="7" s="1"/>
  <c r="CQ143" i="6"/>
  <c r="DC143" i="6" s="1"/>
  <c r="K143" i="7" s="1"/>
  <c r="BG143" i="7" s="1"/>
  <c r="CQ142" i="6"/>
  <c r="DC142" i="6" s="1"/>
  <c r="K142" i="7" s="1"/>
  <c r="BG142" i="7" s="1"/>
  <c r="CS159" i="6"/>
  <c r="DE159" i="6" s="1"/>
  <c r="M159" i="7" s="1"/>
  <c r="BI159" i="7" s="1"/>
  <c r="CR149" i="6"/>
  <c r="DD149" i="6" s="1"/>
  <c r="L149" i="7" s="1"/>
  <c r="BH149" i="7" s="1"/>
  <c r="CP148" i="6"/>
  <c r="DB148" i="6" s="1"/>
  <c r="J148" i="7" s="1"/>
  <c r="BF148" i="7" s="1"/>
  <c r="CQ147" i="6"/>
  <c r="DC147" i="6" s="1"/>
  <c r="K147" i="7" s="1"/>
  <c r="BG147" i="7" s="1"/>
  <c r="CP146" i="6"/>
  <c r="DB146" i="6" s="1"/>
  <c r="J146" i="7" s="1"/>
  <c r="BF146" i="7" s="1"/>
  <c r="CV145" i="6"/>
  <c r="DH145" i="6" s="1"/>
  <c r="P145" i="7" s="1"/>
  <c r="BL145" i="7" s="1"/>
  <c r="CK145" i="6"/>
  <c r="CW145" i="6" s="1"/>
  <c r="E145" i="7" s="1"/>
  <c r="BA145" i="7" s="1"/>
  <c r="CQ144" i="6"/>
  <c r="DC144" i="6" s="1"/>
  <c r="K144" i="7" s="1"/>
  <c r="BG144" i="7" s="1"/>
  <c r="CP143" i="6"/>
  <c r="DB143" i="6" s="1"/>
  <c r="J143" i="7" s="1"/>
  <c r="BF143" i="7" s="1"/>
  <c r="CP142" i="6"/>
  <c r="DB142" i="6" s="1"/>
  <c r="J142" i="7" s="1"/>
  <c r="BF142" i="7" s="1"/>
  <c r="CO142" i="6"/>
  <c r="DA142" i="6" s="1"/>
  <c r="I142" i="7" s="1"/>
  <c r="BE142" i="7" s="1"/>
  <c r="CS141" i="6"/>
  <c r="DE141" i="6" s="1"/>
  <c r="M141" i="7" s="1"/>
  <c r="BI141" i="7" s="1"/>
  <c r="CT140" i="6"/>
  <c r="DF140" i="6" s="1"/>
  <c r="N140" i="7" s="1"/>
  <c r="BJ140" i="7" s="1"/>
  <c r="CV139" i="6"/>
  <c r="DH139" i="6" s="1"/>
  <c r="P139" i="7" s="1"/>
  <c r="BL139" i="7" s="1"/>
  <c r="CM139" i="6"/>
  <c r="CY139" i="6" s="1"/>
  <c r="G139" i="7" s="1"/>
  <c r="BC139" i="7" s="1"/>
  <c r="CV138" i="6"/>
  <c r="DH138" i="6" s="1"/>
  <c r="P138" i="7" s="1"/>
  <c r="BL138" i="7" s="1"/>
  <c r="CM138" i="6"/>
  <c r="CY138" i="6" s="1"/>
  <c r="G138" i="7" s="1"/>
  <c r="BC138" i="7" s="1"/>
  <c r="CT137" i="6"/>
  <c r="DF137" i="6" s="1"/>
  <c r="N137" i="7" s="1"/>
  <c r="BJ137" i="7" s="1"/>
  <c r="CK137" i="6"/>
  <c r="CW137" i="6" s="1"/>
  <c r="E137" i="7" s="1"/>
  <c r="BA137" i="7" s="1"/>
  <c r="CR136" i="6"/>
  <c r="DD136" i="6" s="1"/>
  <c r="L136" i="7" s="1"/>
  <c r="BH136" i="7" s="1"/>
  <c r="CT135" i="6"/>
  <c r="DF135" i="6" s="1"/>
  <c r="N135" i="7" s="1"/>
  <c r="BJ135" i="7" s="1"/>
  <c r="CL135" i="6"/>
  <c r="CX135" i="6" s="1"/>
  <c r="F135" i="7" s="1"/>
  <c r="BB135" i="7" s="1"/>
  <c r="CV134" i="6"/>
  <c r="DH134" i="6" s="1"/>
  <c r="P134" i="7" s="1"/>
  <c r="BL134" i="7" s="1"/>
  <c r="CN134" i="6"/>
  <c r="CZ134" i="6" s="1"/>
  <c r="H134" i="7" s="1"/>
  <c r="BD134" i="7" s="1"/>
  <c r="CP133" i="6"/>
  <c r="DB133" i="6" s="1"/>
  <c r="J133" i="7" s="1"/>
  <c r="BF133" i="7" s="1"/>
  <c r="CR132" i="6"/>
  <c r="DD132" i="6" s="1"/>
  <c r="L132" i="7" s="1"/>
  <c r="BH132" i="7" s="1"/>
  <c r="CT131" i="6"/>
  <c r="DF131" i="6" s="1"/>
  <c r="N131" i="7" s="1"/>
  <c r="BJ131" i="7" s="1"/>
  <c r="CL131" i="6"/>
  <c r="CX131" i="6" s="1"/>
  <c r="F131" i="7" s="1"/>
  <c r="BB131" i="7" s="1"/>
  <c r="CV130" i="6"/>
  <c r="DH130" i="6" s="1"/>
  <c r="P130" i="7" s="1"/>
  <c r="BL130" i="7" s="1"/>
  <c r="CN130" i="6"/>
  <c r="CZ130" i="6" s="1"/>
  <c r="H130" i="7" s="1"/>
  <c r="BD130" i="7" s="1"/>
  <c r="CP129" i="6"/>
  <c r="DB129" i="6" s="1"/>
  <c r="J129" i="7" s="1"/>
  <c r="BF129" i="7" s="1"/>
  <c r="CR128" i="6"/>
  <c r="DD128" i="6" s="1"/>
  <c r="L128" i="7" s="1"/>
  <c r="BH128" i="7" s="1"/>
  <c r="CT127" i="6"/>
  <c r="DF127" i="6" s="1"/>
  <c r="N127" i="7" s="1"/>
  <c r="BJ127" i="7" s="1"/>
  <c r="CL127" i="6"/>
  <c r="CX127" i="6" s="1"/>
  <c r="F127" i="7" s="1"/>
  <c r="BB127" i="7" s="1"/>
  <c r="CP155" i="6"/>
  <c r="DB155" i="6" s="1"/>
  <c r="J155" i="7" s="1"/>
  <c r="BF155" i="7" s="1"/>
  <c r="CM142" i="6"/>
  <c r="CY142" i="6" s="1"/>
  <c r="G142" i="7" s="1"/>
  <c r="BC142" i="7" s="1"/>
  <c r="CR141" i="6"/>
  <c r="DD141" i="6" s="1"/>
  <c r="L141" i="7" s="1"/>
  <c r="BH141" i="7" s="1"/>
  <c r="CS140" i="6"/>
  <c r="DE140" i="6" s="1"/>
  <c r="M140" i="7" s="1"/>
  <c r="BI140" i="7" s="1"/>
  <c r="CU139" i="6"/>
  <c r="DG139" i="6" s="1"/>
  <c r="O139" i="7" s="1"/>
  <c r="BK139" i="7" s="1"/>
  <c r="CL139" i="6"/>
  <c r="CX139" i="6" s="1"/>
  <c r="F139" i="7" s="1"/>
  <c r="BB139" i="7" s="1"/>
  <c r="CU138" i="6"/>
  <c r="DG138" i="6" s="1"/>
  <c r="O138" i="7" s="1"/>
  <c r="BK138" i="7" s="1"/>
  <c r="CK138" i="6"/>
  <c r="CW138" i="6" s="1"/>
  <c r="E138" i="7" s="1"/>
  <c r="BA138" i="7" s="1"/>
  <c r="CS137" i="6"/>
  <c r="DE137" i="6" s="1"/>
  <c r="M137" i="7" s="1"/>
  <c r="BI137" i="7" s="1"/>
  <c r="CQ136" i="6"/>
  <c r="DC136" i="6" s="1"/>
  <c r="K136" i="7" s="1"/>
  <c r="BG136" i="7" s="1"/>
  <c r="CS135" i="6"/>
  <c r="DE135" i="6" s="1"/>
  <c r="M135" i="7" s="1"/>
  <c r="BI135" i="7" s="1"/>
  <c r="CK135" i="6"/>
  <c r="CW135" i="6" s="1"/>
  <c r="E135" i="7" s="1"/>
  <c r="BA135" i="7" s="1"/>
  <c r="CU134" i="6"/>
  <c r="DG134" i="6" s="1"/>
  <c r="O134" i="7" s="1"/>
  <c r="BK134" i="7" s="1"/>
  <c r="CM134" i="6"/>
  <c r="CY134" i="6" s="1"/>
  <c r="G134" i="7" s="1"/>
  <c r="BC134" i="7" s="1"/>
  <c r="CO133" i="6"/>
  <c r="DA133" i="6" s="1"/>
  <c r="I133" i="7" s="1"/>
  <c r="BE133" i="7" s="1"/>
  <c r="CQ132" i="6"/>
  <c r="DC132" i="6" s="1"/>
  <c r="K132" i="7" s="1"/>
  <c r="BG132" i="7" s="1"/>
  <c r="CS131" i="6"/>
  <c r="DE131" i="6" s="1"/>
  <c r="M131" i="7" s="1"/>
  <c r="BI131" i="7" s="1"/>
  <c r="CK131" i="6"/>
  <c r="CW131" i="6" s="1"/>
  <c r="E131" i="7" s="1"/>
  <c r="BA131" i="7" s="1"/>
  <c r="CU130" i="6"/>
  <c r="DG130" i="6" s="1"/>
  <c r="O130" i="7" s="1"/>
  <c r="BK130" i="7" s="1"/>
  <c r="CM130" i="6"/>
  <c r="CY130" i="6" s="1"/>
  <c r="G130" i="7" s="1"/>
  <c r="BC130" i="7" s="1"/>
  <c r="CO129" i="6"/>
  <c r="DA129" i="6" s="1"/>
  <c r="I129" i="7" s="1"/>
  <c r="BE129" i="7" s="1"/>
  <c r="CT148" i="6"/>
  <c r="DF148" i="6" s="1"/>
  <c r="N148" i="7" s="1"/>
  <c r="BJ148" i="7" s="1"/>
  <c r="CT147" i="6"/>
  <c r="DF147" i="6" s="1"/>
  <c r="N147" i="7" s="1"/>
  <c r="BJ147" i="7" s="1"/>
  <c r="CT144" i="6"/>
  <c r="DF144" i="6" s="1"/>
  <c r="N144" i="7" s="1"/>
  <c r="BJ144" i="7" s="1"/>
  <c r="CV143" i="6"/>
  <c r="DH143" i="6" s="1"/>
  <c r="P143" i="7" s="1"/>
  <c r="BL143" i="7" s="1"/>
  <c r="CQ141" i="6"/>
  <c r="DC141" i="6" s="1"/>
  <c r="K141" i="7" s="1"/>
  <c r="BG141" i="7" s="1"/>
  <c r="CQ140" i="6"/>
  <c r="DC140" i="6" s="1"/>
  <c r="K140" i="7" s="1"/>
  <c r="BG140" i="7" s="1"/>
  <c r="CT139" i="6"/>
  <c r="DF139" i="6" s="1"/>
  <c r="N139" i="7" s="1"/>
  <c r="BJ139" i="7" s="1"/>
  <c r="CK139" i="6"/>
  <c r="CW139" i="6" s="1"/>
  <c r="E139" i="7" s="1"/>
  <c r="BA139" i="7" s="1"/>
  <c r="CS138" i="6"/>
  <c r="DE138" i="6" s="1"/>
  <c r="M138" i="7" s="1"/>
  <c r="BI138" i="7" s="1"/>
  <c r="CR137" i="6"/>
  <c r="DD137" i="6" s="1"/>
  <c r="L137" i="7" s="1"/>
  <c r="BH137" i="7" s="1"/>
  <c r="CP136" i="6"/>
  <c r="DB136" i="6" s="1"/>
  <c r="J136" i="7" s="1"/>
  <c r="BF136" i="7" s="1"/>
  <c r="CR135" i="6"/>
  <c r="DD135" i="6" s="1"/>
  <c r="L135" i="7" s="1"/>
  <c r="BH135" i="7" s="1"/>
  <c r="CT134" i="6"/>
  <c r="DF134" i="6" s="1"/>
  <c r="N134" i="7" s="1"/>
  <c r="BJ134" i="7" s="1"/>
  <c r="CL134" i="6"/>
  <c r="CX134" i="6" s="1"/>
  <c r="F134" i="7" s="1"/>
  <c r="BB134" i="7" s="1"/>
  <c r="CV133" i="6"/>
  <c r="DH133" i="6" s="1"/>
  <c r="P133" i="7" s="1"/>
  <c r="BL133" i="7" s="1"/>
  <c r="CN133" i="6"/>
  <c r="CZ133" i="6" s="1"/>
  <c r="H133" i="7" s="1"/>
  <c r="BD133" i="7" s="1"/>
  <c r="CP132" i="6"/>
  <c r="DB132" i="6" s="1"/>
  <c r="J132" i="7" s="1"/>
  <c r="BF132" i="7" s="1"/>
  <c r="CR131" i="6"/>
  <c r="DD131" i="6" s="1"/>
  <c r="L131" i="7" s="1"/>
  <c r="BH131" i="7" s="1"/>
  <c r="CT130" i="6"/>
  <c r="DF130" i="6" s="1"/>
  <c r="N130" i="7" s="1"/>
  <c r="BJ130" i="7" s="1"/>
  <c r="CL130" i="6"/>
  <c r="CX130" i="6" s="1"/>
  <c r="F130" i="7" s="1"/>
  <c r="BB130" i="7" s="1"/>
  <c r="CV129" i="6"/>
  <c r="DH129" i="6" s="1"/>
  <c r="P129" i="7" s="1"/>
  <c r="BL129" i="7" s="1"/>
  <c r="CN129" i="6"/>
  <c r="CZ129" i="6" s="1"/>
  <c r="H129" i="7" s="1"/>
  <c r="BD129" i="7" s="1"/>
  <c r="CP128" i="6"/>
  <c r="DB128" i="6" s="1"/>
  <c r="J128" i="7" s="1"/>
  <c r="BF128" i="7" s="1"/>
  <c r="CR127" i="6"/>
  <c r="DD127" i="6" s="1"/>
  <c r="L127" i="7" s="1"/>
  <c r="BH127" i="7" s="1"/>
  <c r="CM148" i="6"/>
  <c r="CY148" i="6" s="1"/>
  <c r="G148" i="7" s="1"/>
  <c r="BC148" i="7" s="1"/>
  <c r="CO147" i="6"/>
  <c r="DA147" i="6" s="1"/>
  <c r="I147" i="7" s="1"/>
  <c r="BE147" i="7" s="1"/>
  <c r="CP144" i="6"/>
  <c r="DB144" i="6" s="1"/>
  <c r="J144" i="7" s="1"/>
  <c r="BF144" i="7" s="1"/>
  <c r="CR143" i="6"/>
  <c r="DD143" i="6" s="1"/>
  <c r="L143" i="7" s="1"/>
  <c r="BH143" i="7" s="1"/>
  <c r="CO141" i="6"/>
  <c r="DA141" i="6" s="1"/>
  <c r="I141" i="7" s="1"/>
  <c r="BE141" i="7" s="1"/>
  <c r="CO140" i="6"/>
  <c r="DA140" i="6" s="1"/>
  <c r="I140" i="7" s="1"/>
  <c r="BE140" i="7" s="1"/>
  <c r="CS139" i="6"/>
  <c r="DE139" i="6" s="1"/>
  <c r="M139" i="7" s="1"/>
  <c r="BI139" i="7" s="1"/>
  <c r="CR138" i="6"/>
  <c r="DD138" i="6" s="1"/>
  <c r="L138" i="7" s="1"/>
  <c r="BH138" i="7" s="1"/>
  <c r="CQ137" i="6"/>
  <c r="DC137" i="6" s="1"/>
  <c r="K137" i="7" s="1"/>
  <c r="BG137" i="7" s="1"/>
  <c r="CO136" i="6"/>
  <c r="DA136" i="6" s="1"/>
  <c r="I136" i="7" s="1"/>
  <c r="BE136" i="7" s="1"/>
  <c r="CQ135" i="6"/>
  <c r="DC135" i="6" s="1"/>
  <c r="K135" i="7" s="1"/>
  <c r="BG135" i="7" s="1"/>
  <c r="CS134" i="6"/>
  <c r="DE134" i="6" s="1"/>
  <c r="M134" i="7" s="1"/>
  <c r="BI134" i="7" s="1"/>
  <c r="CK134" i="6"/>
  <c r="CW134" i="6" s="1"/>
  <c r="E134" i="7" s="1"/>
  <c r="BA134" i="7" s="1"/>
  <c r="CU133" i="6"/>
  <c r="DG133" i="6" s="1"/>
  <c r="O133" i="7" s="1"/>
  <c r="BK133" i="7" s="1"/>
  <c r="CM133" i="6"/>
  <c r="CY133" i="6" s="1"/>
  <c r="G133" i="7" s="1"/>
  <c r="BC133" i="7" s="1"/>
  <c r="CO132" i="6"/>
  <c r="DA132" i="6" s="1"/>
  <c r="I132" i="7" s="1"/>
  <c r="BE132" i="7" s="1"/>
  <c r="CQ131" i="6"/>
  <c r="DC131" i="6" s="1"/>
  <c r="K131" i="7" s="1"/>
  <c r="BG131" i="7" s="1"/>
  <c r="CP149" i="6"/>
  <c r="DB149" i="6" s="1"/>
  <c r="J149" i="7" s="1"/>
  <c r="BF149" i="7" s="1"/>
  <c r="CS146" i="6"/>
  <c r="DE146" i="6" s="1"/>
  <c r="M146" i="7" s="1"/>
  <c r="BI146" i="7" s="1"/>
  <c r="CM144" i="6"/>
  <c r="CY144" i="6" s="1"/>
  <c r="G144" i="7" s="1"/>
  <c r="BC144" i="7" s="1"/>
  <c r="CO143" i="6"/>
  <c r="DA143" i="6" s="1"/>
  <c r="I143" i="7" s="1"/>
  <c r="BE143" i="7" s="1"/>
  <c r="CL141" i="6"/>
  <c r="CX141" i="6" s="1"/>
  <c r="F141" i="7" s="1"/>
  <c r="BB141" i="7" s="1"/>
  <c r="CN140" i="6"/>
  <c r="CZ140" i="6" s="1"/>
  <c r="H140" i="7" s="1"/>
  <c r="BD140" i="7" s="1"/>
  <c r="CQ139" i="6"/>
  <c r="DC139" i="6" s="1"/>
  <c r="K139" i="7" s="1"/>
  <c r="BG139" i="7" s="1"/>
  <c r="CQ138" i="6"/>
  <c r="DC138" i="6" s="1"/>
  <c r="K138" i="7" s="1"/>
  <c r="BG138" i="7" s="1"/>
  <c r="CP137" i="6"/>
  <c r="DB137" i="6" s="1"/>
  <c r="J137" i="7" s="1"/>
  <c r="BF137" i="7" s="1"/>
  <c r="CO146" i="6"/>
  <c r="DA146" i="6" s="1"/>
  <c r="I146" i="7" s="1"/>
  <c r="BE146" i="7" s="1"/>
  <c r="CU145" i="6"/>
  <c r="DG145" i="6" s="1"/>
  <c r="O145" i="7" s="1"/>
  <c r="BK145" i="7" s="1"/>
  <c r="CM143" i="6"/>
  <c r="CY143" i="6" s="1"/>
  <c r="G143" i="7" s="1"/>
  <c r="BC143" i="7" s="1"/>
  <c r="CK141" i="6"/>
  <c r="CW141" i="6" s="1"/>
  <c r="E141" i="7" s="1"/>
  <c r="BA141" i="7" s="1"/>
  <c r="CM140" i="6"/>
  <c r="CY140" i="6" s="1"/>
  <c r="G140" i="7" s="1"/>
  <c r="BC140" i="7" s="1"/>
  <c r="CP139" i="6"/>
  <c r="DB139" i="6" s="1"/>
  <c r="J139" i="7" s="1"/>
  <c r="BF139" i="7" s="1"/>
  <c r="CP138" i="6"/>
  <c r="DB138" i="6" s="1"/>
  <c r="J138" i="7" s="1"/>
  <c r="BF138" i="7" s="1"/>
  <c r="CO137" i="6"/>
  <c r="DA137" i="6" s="1"/>
  <c r="I137" i="7" s="1"/>
  <c r="BE137" i="7" s="1"/>
  <c r="CU136" i="6"/>
  <c r="DG136" i="6" s="1"/>
  <c r="O136" i="7" s="1"/>
  <c r="BK136" i="7" s="1"/>
  <c r="CM136" i="6"/>
  <c r="CY136" i="6" s="1"/>
  <c r="G136" i="7" s="1"/>
  <c r="BC136" i="7" s="1"/>
  <c r="CO135" i="6"/>
  <c r="DA135" i="6" s="1"/>
  <c r="I135" i="7" s="1"/>
  <c r="BE135" i="7" s="1"/>
  <c r="CQ134" i="6"/>
  <c r="DC134" i="6" s="1"/>
  <c r="K134" i="7" s="1"/>
  <c r="BG134" i="7" s="1"/>
  <c r="CS133" i="6"/>
  <c r="DE133" i="6" s="1"/>
  <c r="M133" i="7" s="1"/>
  <c r="BI133" i="7" s="1"/>
  <c r="CK133" i="6"/>
  <c r="CW133" i="6" s="1"/>
  <c r="E133" i="7" s="1"/>
  <c r="BA133" i="7" s="1"/>
  <c r="CU132" i="6"/>
  <c r="DG132" i="6" s="1"/>
  <c r="O132" i="7" s="1"/>
  <c r="BK132" i="7" s="1"/>
  <c r="CM132" i="6"/>
  <c r="CY132" i="6" s="1"/>
  <c r="G132" i="7" s="1"/>
  <c r="BC132" i="7" s="1"/>
  <c r="CT141" i="6"/>
  <c r="DF141" i="6" s="1"/>
  <c r="N141" i="7" s="1"/>
  <c r="BJ141" i="7" s="1"/>
  <c r="CU140" i="6"/>
  <c r="DG140" i="6" s="1"/>
  <c r="O140" i="7" s="1"/>
  <c r="BK140" i="7" s="1"/>
  <c r="CN139" i="6"/>
  <c r="CZ139" i="6" s="1"/>
  <c r="H139" i="7" s="1"/>
  <c r="BD139" i="7" s="1"/>
  <c r="CV135" i="6"/>
  <c r="DH135" i="6" s="1"/>
  <c r="P135" i="7" s="1"/>
  <c r="BL135" i="7" s="1"/>
  <c r="CO134" i="6"/>
  <c r="DA134" i="6" s="1"/>
  <c r="I134" i="7" s="1"/>
  <c r="BE134" i="7" s="1"/>
  <c r="CV132" i="6"/>
  <c r="DH132" i="6" s="1"/>
  <c r="P132" i="7" s="1"/>
  <c r="BL132" i="7" s="1"/>
  <c r="CO131" i="6"/>
  <c r="DA131" i="6" s="1"/>
  <c r="I131" i="7" s="1"/>
  <c r="BE131" i="7" s="1"/>
  <c r="CP130" i="6"/>
  <c r="DB130" i="6" s="1"/>
  <c r="J130" i="7" s="1"/>
  <c r="BF130" i="7" s="1"/>
  <c r="CR129" i="6"/>
  <c r="DD129" i="6" s="1"/>
  <c r="L129" i="7" s="1"/>
  <c r="BH129" i="7" s="1"/>
  <c r="CN128" i="6"/>
  <c r="CZ128" i="6" s="1"/>
  <c r="H128" i="7" s="1"/>
  <c r="BD128" i="7" s="1"/>
  <c r="CV127" i="6"/>
  <c r="DH127" i="6" s="1"/>
  <c r="P127" i="7" s="1"/>
  <c r="BL127" i="7" s="1"/>
  <c r="CK127" i="6"/>
  <c r="CW127" i="6" s="1"/>
  <c r="E127" i="7" s="1"/>
  <c r="BA127" i="7" s="1"/>
  <c r="CL140" i="6"/>
  <c r="CX140" i="6" s="1"/>
  <c r="F140" i="7" s="1"/>
  <c r="BB140" i="7" s="1"/>
  <c r="CU137" i="6"/>
  <c r="DG137" i="6" s="1"/>
  <c r="O137" i="7" s="1"/>
  <c r="BK137" i="7" s="1"/>
  <c r="CV136" i="6"/>
  <c r="DH136" i="6" s="1"/>
  <c r="P136" i="7" s="1"/>
  <c r="BL136" i="7" s="1"/>
  <c r="CU135" i="6"/>
  <c r="DG135" i="6" s="1"/>
  <c r="O135" i="7" s="1"/>
  <c r="BK135" i="7" s="1"/>
  <c r="CT132" i="6"/>
  <c r="DF132" i="6" s="1"/>
  <c r="N132" i="7" s="1"/>
  <c r="BJ132" i="7" s="1"/>
  <c r="CN131" i="6"/>
  <c r="CZ131" i="6" s="1"/>
  <c r="H131" i="7" s="1"/>
  <c r="BD131" i="7" s="1"/>
  <c r="CO130" i="6"/>
  <c r="DA130" i="6" s="1"/>
  <c r="I130" i="7" s="1"/>
  <c r="BE130" i="7" s="1"/>
  <c r="CQ129" i="6"/>
  <c r="DC129" i="6" s="1"/>
  <c r="K129" i="7" s="1"/>
  <c r="BG129" i="7" s="1"/>
  <c r="CM128" i="6"/>
  <c r="CY128" i="6" s="1"/>
  <c r="G128" i="7" s="1"/>
  <c r="BC128" i="7" s="1"/>
  <c r="CU127" i="6"/>
  <c r="DG127" i="6" s="1"/>
  <c r="O127" i="7" s="1"/>
  <c r="BK127" i="7" s="1"/>
  <c r="CS126" i="6"/>
  <c r="DE126" i="6" s="1"/>
  <c r="M126" i="7" s="1"/>
  <c r="BI126" i="7" s="1"/>
  <c r="CK126" i="6"/>
  <c r="CW126" i="6" s="1"/>
  <c r="E126" i="7" s="1"/>
  <c r="BA126" i="7" s="1"/>
  <c r="CU125" i="6"/>
  <c r="DG125" i="6" s="1"/>
  <c r="O125" i="7" s="1"/>
  <c r="BK125" i="7" s="1"/>
  <c r="CM125" i="6"/>
  <c r="CY125" i="6" s="1"/>
  <c r="G125" i="7" s="1"/>
  <c r="BC125" i="7" s="1"/>
  <c r="CO124" i="6"/>
  <c r="DA124" i="6" s="1"/>
  <c r="I124" i="7" s="1"/>
  <c r="BE124" i="7" s="1"/>
  <c r="CQ123" i="6"/>
  <c r="DC123" i="6" s="1"/>
  <c r="K123" i="7" s="1"/>
  <c r="BG123" i="7" s="1"/>
  <c r="CS122" i="6"/>
  <c r="DE122" i="6" s="1"/>
  <c r="M122" i="7" s="1"/>
  <c r="BI122" i="7" s="1"/>
  <c r="CK122" i="6"/>
  <c r="CW122" i="6" s="1"/>
  <c r="E122" i="7" s="1"/>
  <c r="BA122" i="7" s="1"/>
  <c r="CU121" i="6"/>
  <c r="DG121" i="6" s="1"/>
  <c r="O121" i="7" s="1"/>
  <c r="BK121" i="7" s="1"/>
  <c r="CM121" i="6"/>
  <c r="CY121" i="6" s="1"/>
  <c r="G121" i="7" s="1"/>
  <c r="BC121" i="7" s="1"/>
  <c r="CV152" i="6"/>
  <c r="DH152" i="6" s="1"/>
  <c r="P152" i="7" s="1"/>
  <c r="BL152" i="7" s="1"/>
  <c r="CU142" i="6"/>
  <c r="DG142" i="6" s="1"/>
  <c r="O142" i="7" s="1"/>
  <c r="BK142" i="7" s="1"/>
  <c r="CK140" i="6"/>
  <c r="CW140" i="6" s="1"/>
  <c r="E140" i="7" s="1"/>
  <c r="BA140" i="7" s="1"/>
  <c r="CO138" i="6"/>
  <c r="DA138" i="6" s="1"/>
  <c r="I138" i="7" s="1"/>
  <c r="BE138" i="7" s="1"/>
  <c r="CM137" i="6"/>
  <c r="CY137" i="6" s="1"/>
  <c r="G137" i="7" s="1"/>
  <c r="BC137" i="7" s="1"/>
  <c r="CT136" i="6"/>
  <c r="DF136" i="6" s="1"/>
  <c r="N136" i="7" s="1"/>
  <c r="BJ136" i="7" s="1"/>
  <c r="CP135" i="6"/>
  <c r="DB135" i="6" s="1"/>
  <c r="J135" i="7" s="1"/>
  <c r="BF135" i="7" s="1"/>
  <c r="CS132" i="6"/>
  <c r="DE132" i="6" s="1"/>
  <c r="M132" i="7" s="1"/>
  <c r="BI132" i="7" s="1"/>
  <c r="CM131" i="6"/>
  <c r="CY131" i="6" s="1"/>
  <c r="G131" i="7" s="1"/>
  <c r="BC131" i="7" s="1"/>
  <c r="CK130" i="6"/>
  <c r="CW130" i="6" s="1"/>
  <c r="E130" i="7" s="1"/>
  <c r="BA130" i="7" s="1"/>
  <c r="CM129" i="6"/>
  <c r="CY129" i="6" s="1"/>
  <c r="G129" i="7" s="1"/>
  <c r="BC129" i="7" s="1"/>
  <c r="CV128" i="6"/>
  <c r="DH128" i="6" s="1"/>
  <c r="P128" i="7" s="1"/>
  <c r="BL128" i="7" s="1"/>
  <c r="CL128" i="6"/>
  <c r="CX128" i="6" s="1"/>
  <c r="F128" i="7" s="1"/>
  <c r="BB128" i="7" s="1"/>
  <c r="CS127" i="6"/>
  <c r="DE127" i="6" s="1"/>
  <c r="M127" i="7" s="1"/>
  <c r="BI127" i="7" s="1"/>
  <c r="CR126" i="6"/>
  <c r="DD126" i="6" s="1"/>
  <c r="L126" i="7" s="1"/>
  <c r="BH126" i="7" s="1"/>
  <c r="CT125" i="6"/>
  <c r="DF125" i="6" s="1"/>
  <c r="N125" i="7" s="1"/>
  <c r="BJ125" i="7" s="1"/>
  <c r="CL125" i="6"/>
  <c r="CX125" i="6" s="1"/>
  <c r="F125" i="7" s="1"/>
  <c r="BB125" i="7" s="1"/>
  <c r="CV124" i="6"/>
  <c r="DH124" i="6" s="1"/>
  <c r="P124" i="7" s="1"/>
  <c r="BL124" i="7" s="1"/>
  <c r="CN124" i="6"/>
  <c r="CZ124" i="6" s="1"/>
  <c r="H124" i="7" s="1"/>
  <c r="BD124" i="7" s="1"/>
  <c r="CP123" i="6"/>
  <c r="DB123" i="6" s="1"/>
  <c r="J123" i="7" s="1"/>
  <c r="BF123" i="7" s="1"/>
  <c r="CR122" i="6"/>
  <c r="DD122" i="6" s="1"/>
  <c r="L122" i="7" s="1"/>
  <c r="BH122" i="7" s="1"/>
  <c r="CT121" i="6"/>
  <c r="DF121" i="6" s="1"/>
  <c r="N121" i="7" s="1"/>
  <c r="BJ121" i="7" s="1"/>
  <c r="CL121" i="6"/>
  <c r="CX121" i="6" s="1"/>
  <c r="F121" i="7" s="1"/>
  <c r="BB121" i="7" s="1"/>
  <c r="CV120" i="6"/>
  <c r="DH120" i="6" s="1"/>
  <c r="P120" i="7" s="1"/>
  <c r="BL120" i="7" s="1"/>
  <c r="CN120" i="6"/>
  <c r="CZ120" i="6" s="1"/>
  <c r="H120" i="7" s="1"/>
  <c r="BD120" i="7" s="1"/>
  <c r="CR142" i="6"/>
  <c r="DD142" i="6" s="1"/>
  <c r="L142" i="7" s="1"/>
  <c r="BH142" i="7" s="1"/>
  <c r="CN138" i="6"/>
  <c r="CZ138" i="6" s="1"/>
  <c r="H138" i="7" s="1"/>
  <c r="BD138" i="7" s="1"/>
  <c r="CL137" i="6"/>
  <c r="CX137" i="6" s="1"/>
  <c r="F137" i="7" s="1"/>
  <c r="BB137" i="7" s="1"/>
  <c r="CS136" i="6"/>
  <c r="DE136" i="6" s="1"/>
  <c r="M136" i="7" s="1"/>
  <c r="BI136" i="7" s="1"/>
  <c r="CN135" i="6"/>
  <c r="CZ135" i="6" s="1"/>
  <c r="H135" i="7" s="1"/>
  <c r="BD135" i="7" s="1"/>
  <c r="CN132" i="6"/>
  <c r="CZ132" i="6" s="1"/>
  <c r="H132" i="7" s="1"/>
  <c r="BD132" i="7" s="1"/>
  <c r="CL129" i="6"/>
  <c r="CX129" i="6" s="1"/>
  <c r="F129" i="7" s="1"/>
  <c r="BB129" i="7" s="1"/>
  <c r="CU128" i="6"/>
  <c r="DG128" i="6" s="1"/>
  <c r="O128" i="7" s="1"/>
  <c r="BK128" i="7" s="1"/>
  <c r="CK128" i="6"/>
  <c r="CW128" i="6" s="1"/>
  <c r="E128" i="7" s="1"/>
  <c r="BA128" i="7" s="1"/>
  <c r="CQ127" i="6"/>
  <c r="DC127" i="6" s="1"/>
  <c r="K127" i="7" s="1"/>
  <c r="BG127" i="7" s="1"/>
  <c r="CQ126" i="6"/>
  <c r="DC126" i="6" s="1"/>
  <c r="K126" i="7" s="1"/>
  <c r="BG126" i="7" s="1"/>
  <c r="CN145" i="6"/>
  <c r="CZ145" i="6" s="1"/>
  <c r="H145" i="7" s="1"/>
  <c r="BD145" i="7" s="1"/>
  <c r="CL136" i="6"/>
  <c r="CX136" i="6" s="1"/>
  <c r="F136" i="7" s="1"/>
  <c r="BB136" i="7" s="1"/>
  <c r="CR133" i="6"/>
  <c r="DD133" i="6" s="1"/>
  <c r="L133" i="7" s="1"/>
  <c r="BH133" i="7" s="1"/>
  <c r="CK132" i="6"/>
  <c r="CW132" i="6" s="1"/>
  <c r="E132" i="7" s="1"/>
  <c r="BA132" i="7" s="1"/>
  <c r="CV131" i="6"/>
  <c r="DH131" i="6" s="1"/>
  <c r="P131" i="7" s="1"/>
  <c r="BL131" i="7" s="1"/>
  <c r="CS130" i="6"/>
  <c r="DE130" i="6" s="1"/>
  <c r="M130" i="7" s="1"/>
  <c r="BI130" i="7" s="1"/>
  <c r="CU129" i="6"/>
  <c r="DG129" i="6" s="1"/>
  <c r="O129" i="7" s="1"/>
  <c r="BK129" i="7" s="1"/>
  <c r="CS128" i="6"/>
  <c r="DE128" i="6" s="1"/>
  <c r="M128" i="7" s="1"/>
  <c r="BI128" i="7" s="1"/>
  <c r="CO127" i="6"/>
  <c r="DA127" i="6" s="1"/>
  <c r="I127" i="7" s="1"/>
  <c r="BE127" i="7" s="1"/>
  <c r="CO126" i="6"/>
  <c r="DA126" i="6" s="1"/>
  <c r="I126" i="7" s="1"/>
  <c r="BE126" i="7" s="1"/>
  <c r="CQ125" i="6"/>
  <c r="DC125" i="6" s="1"/>
  <c r="K125" i="7" s="1"/>
  <c r="BG125" i="7" s="1"/>
  <c r="CS124" i="6"/>
  <c r="DE124" i="6" s="1"/>
  <c r="M124" i="7" s="1"/>
  <c r="BI124" i="7" s="1"/>
  <c r="CK124" i="6"/>
  <c r="CW124" i="6" s="1"/>
  <c r="E124" i="7" s="1"/>
  <c r="BA124" i="7" s="1"/>
  <c r="CU123" i="6"/>
  <c r="DG123" i="6" s="1"/>
  <c r="O123" i="7" s="1"/>
  <c r="BK123" i="7" s="1"/>
  <c r="CM123" i="6"/>
  <c r="CY123" i="6" s="1"/>
  <c r="G123" i="7" s="1"/>
  <c r="BC123" i="7" s="1"/>
  <c r="CO122" i="6"/>
  <c r="DA122" i="6" s="1"/>
  <c r="I122" i="7" s="1"/>
  <c r="BE122" i="7" s="1"/>
  <c r="CQ121" i="6"/>
  <c r="DC121" i="6" s="1"/>
  <c r="K121" i="7" s="1"/>
  <c r="BG121" i="7" s="1"/>
  <c r="CS120" i="6"/>
  <c r="DE120" i="6" s="1"/>
  <c r="M120" i="7" s="1"/>
  <c r="BI120" i="7" s="1"/>
  <c r="CK120" i="6"/>
  <c r="CW120" i="6" s="1"/>
  <c r="E120" i="7" s="1"/>
  <c r="BA120" i="7" s="1"/>
  <c r="CK136" i="6"/>
  <c r="CW136" i="6" s="1"/>
  <c r="E136" i="7" s="1"/>
  <c r="BA136" i="7" s="1"/>
  <c r="CR134" i="6"/>
  <c r="DD134" i="6" s="1"/>
  <c r="L134" i="7" s="1"/>
  <c r="BH134" i="7" s="1"/>
  <c r="CQ133" i="6"/>
  <c r="DC133" i="6" s="1"/>
  <c r="K133" i="7" s="1"/>
  <c r="BG133" i="7" s="1"/>
  <c r="CU131" i="6"/>
  <c r="DG131" i="6" s="1"/>
  <c r="O131" i="7" s="1"/>
  <c r="BK131" i="7" s="1"/>
  <c r="CR130" i="6"/>
  <c r="DD130" i="6" s="1"/>
  <c r="L130" i="7" s="1"/>
  <c r="BH130" i="7" s="1"/>
  <c r="CT129" i="6"/>
  <c r="DF129" i="6" s="1"/>
  <c r="N129" i="7" s="1"/>
  <c r="BJ129" i="7" s="1"/>
  <c r="CQ128" i="6"/>
  <c r="DC128" i="6" s="1"/>
  <c r="K128" i="7" s="1"/>
  <c r="BG128" i="7" s="1"/>
  <c r="CN127" i="6"/>
  <c r="CZ127" i="6" s="1"/>
  <c r="H127" i="7" s="1"/>
  <c r="BD127" i="7" s="1"/>
  <c r="CV126" i="6"/>
  <c r="DH126" i="6" s="1"/>
  <c r="P126" i="7" s="1"/>
  <c r="BL126" i="7" s="1"/>
  <c r="CN126" i="6"/>
  <c r="CZ126" i="6" s="1"/>
  <c r="H126" i="7" s="1"/>
  <c r="BD126" i="7" s="1"/>
  <c r="CP125" i="6"/>
  <c r="DB125" i="6" s="1"/>
  <c r="J125" i="7" s="1"/>
  <c r="BF125" i="7" s="1"/>
  <c r="CS129" i="6"/>
  <c r="DE129" i="6" s="1"/>
  <c r="M129" i="7" s="1"/>
  <c r="BI129" i="7" s="1"/>
  <c r="CP127" i="6"/>
  <c r="DB127" i="6" s="1"/>
  <c r="J127" i="7" s="1"/>
  <c r="BF127" i="7" s="1"/>
  <c r="CN125" i="6"/>
  <c r="CZ125" i="6" s="1"/>
  <c r="H125" i="7" s="1"/>
  <c r="BD125" i="7" s="1"/>
  <c r="CL124" i="6"/>
  <c r="CX124" i="6" s="1"/>
  <c r="F124" i="7" s="1"/>
  <c r="BB124" i="7" s="1"/>
  <c r="CN123" i="6"/>
  <c r="CZ123" i="6" s="1"/>
  <c r="H123" i="7" s="1"/>
  <c r="BD123" i="7" s="1"/>
  <c r="CT122" i="6"/>
  <c r="DF122" i="6" s="1"/>
  <c r="N122" i="7" s="1"/>
  <c r="BJ122" i="7" s="1"/>
  <c r="CL120" i="6"/>
  <c r="CX120" i="6" s="1"/>
  <c r="F120" i="7" s="1"/>
  <c r="BB120" i="7" s="1"/>
  <c r="CO119" i="6"/>
  <c r="DA119" i="6" s="1"/>
  <c r="I119" i="7" s="1"/>
  <c r="BE119" i="7" s="1"/>
  <c r="CQ118" i="6"/>
  <c r="DC118" i="6" s="1"/>
  <c r="K118" i="7" s="1"/>
  <c r="BG118" i="7" s="1"/>
  <c r="CS117" i="6"/>
  <c r="DE117" i="6" s="1"/>
  <c r="M117" i="7" s="1"/>
  <c r="BI117" i="7" s="1"/>
  <c r="CK117" i="6"/>
  <c r="CW117" i="6" s="1"/>
  <c r="E117" i="7" s="1"/>
  <c r="BA117" i="7" s="1"/>
  <c r="CU116" i="6"/>
  <c r="DG116" i="6" s="1"/>
  <c r="O116" i="7" s="1"/>
  <c r="BK116" i="7" s="1"/>
  <c r="CM116" i="6"/>
  <c r="CY116" i="6" s="1"/>
  <c r="G116" i="7" s="1"/>
  <c r="BC116" i="7" s="1"/>
  <c r="CO115" i="6"/>
  <c r="DA115" i="6" s="1"/>
  <c r="I115" i="7" s="1"/>
  <c r="BE115" i="7" s="1"/>
  <c r="CQ114" i="6"/>
  <c r="DC114" i="6" s="1"/>
  <c r="K114" i="7" s="1"/>
  <c r="BG114" i="7" s="1"/>
  <c r="CS113" i="6"/>
  <c r="DE113" i="6" s="1"/>
  <c r="M113" i="7" s="1"/>
  <c r="BI113" i="7" s="1"/>
  <c r="CK113" i="6"/>
  <c r="CW113" i="6" s="1"/>
  <c r="E113" i="7" s="1"/>
  <c r="BA113" i="7" s="1"/>
  <c r="CU112" i="6"/>
  <c r="DG112" i="6" s="1"/>
  <c r="O112" i="7" s="1"/>
  <c r="BK112" i="7" s="1"/>
  <c r="CM112" i="6"/>
  <c r="CY112" i="6" s="1"/>
  <c r="G112" i="7" s="1"/>
  <c r="BC112" i="7" s="1"/>
  <c r="CO111" i="6"/>
  <c r="DA111" i="6" s="1"/>
  <c r="I111" i="7" s="1"/>
  <c r="BE111" i="7" s="1"/>
  <c r="CQ110" i="6"/>
  <c r="DC110" i="6" s="1"/>
  <c r="K110" i="7" s="1"/>
  <c r="BG110" i="7" s="1"/>
  <c r="CS109" i="6"/>
  <c r="DE109" i="6" s="1"/>
  <c r="M109" i="7" s="1"/>
  <c r="BI109" i="7" s="1"/>
  <c r="CN136" i="6"/>
  <c r="CZ136" i="6" s="1"/>
  <c r="H136" i="7" s="1"/>
  <c r="BD136" i="7" s="1"/>
  <c r="CP134" i="6"/>
  <c r="DB134" i="6" s="1"/>
  <c r="J134" i="7" s="1"/>
  <c r="BF134" i="7" s="1"/>
  <c r="CK129" i="6"/>
  <c r="CW129" i="6" s="1"/>
  <c r="E129" i="7" s="1"/>
  <c r="BA129" i="7" s="1"/>
  <c r="CM127" i="6"/>
  <c r="CY127" i="6" s="1"/>
  <c r="G127" i="7" s="1"/>
  <c r="BC127" i="7" s="1"/>
  <c r="CU126" i="6"/>
  <c r="DG126" i="6" s="1"/>
  <c r="O126" i="7" s="1"/>
  <c r="BK126" i="7" s="1"/>
  <c r="CK125" i="6"/>
  <c r="CW125" i="6" s="1"/>
  <c r="E125" i="7" s="1"/>
  <c r="BA125" i="7" s="1"/>
  <c r="CL123" i="6"/>
  <c r="CX123" i="6" s="1"/>
  <c r="F123" i="7" s="1"/>
  <c r="BB123" i="7" s="1"/>
  <c r="CQ122" i="6"/>
  <c r="DC122" i="6" s="1"/>
  <c r="K122" i="7" s="1"/>
  <c r="BG122" i="7" s="1"/>
  <c r="CV121" i="6"/>
  <c r="DH121" i="6" s="1"/>
  <c r="P121" i="7" s="1"/>
  <c r="BL121" i="7" s="1"/>
  <c r="CU120" i="6"/>
  <c r="DG120" i="6" s="1"/>
  <c r="O120" i="7" s="1"/>
  <c r="BK120" i="7" s="1"/>
  <c r="CV119" i="6"/>
  <c r="DH119" i="6" s="1"/>
  <c r="P119" i="7" s="1"/>
  <c r="BL119" i="7" s="1"/>
  <c r="CN119" i="6"/>
  <c r="CZ119" i="6" s="1"/>
  <c r="H119" i="7" s="1"/>
  <c r="BD119" i="7" s="1"/>
  <c r="CP118" i="6"/>
  <c r="DB118" i="6" s="1"/>
  <c r="J118" i="7" s="1"/>
  <c r="BF118" i="7" s="1"/>
  <c r="CR117" i="6"/>
  <c r="DD117" i="6" s="1"/>
  <c r="L117" i="7" s="1"/>
  <c r="BH117" i="7" s="1"/>
  <c r="CT116" i="6"/>
  <c r="DF116" i="6" s="1"/>
  <c r="N116" i="7" s="1"/>
  <c r="BJ116" i="7" s="1"/>
  <c r="CL116" i="6"/>
  <c r="CX116" i="6" s="1"/>
  <c r="F116" i="7" s="1"/>
  <c r="BB116" i="7" s="1"/>
  <c r="CV115" i="6"/>
  <c r="DH115" i="6" s="1"/>
  <c r="P115" i="7" s="1"/>
  <c r="BL115" i="7" s="1"/>
  <c r="CN115" i="6"/>
  <c r="CZ115" i="6" s="1"/>
  <c r="H115" i="7" s="1"/>
  <c r="BD115" i="7" s="1"/>
  <c r="CP114" i="6"/>
  <c r="DB114" i="6" s="1"/>
  <c r="J114" i="7" s="1"/>
  <c r="BF114" i="7" s="1"/>
  <c r="CR113" i="6"/>
  <c r="DD113" i="6" s="1"/>
  <c r="L113" i="7" s="1"/>
  <c r="BH113" i="7" s="1"/>
  <c r="CT112" i="6"/>
  <c r="DF112" i="6" s="1"/>
  <c r="N112" i="7" s="1"/>
  <c r="BJ112" i="7" s="1"/>
  <c r="CL112" i="6"/>
  <c r="CX112" i="6" s="1"/>
  <c r="F112" i="7" s="1"/>
  <c r="BB112" i="7" s="1"/>
  <c r="CV111" i="6"/>
  <c r="DH111" i="6" s="1"/>
  <c r="P111" i="7" s="1"/>
  <c r="BL111" i="7" s="1"/>
  <c r="CN111" i="6"/>
  <c r="CZ111" i="6" s="1"/>
  <c r="H111" i="7" s="1"/>
  <c r="BD111" i="7" s="1"/>
  <c r="CP110" i="6"/>
  <c r="DB110" i="6" s="1"/>
  <c r="J110" i="7" s="1"/>
  <c r="BF110" i="7" s="1"/>
  <c r="CT133" i="6"/>
  <c r="DF133" i="6" s="1"/>
  <c r="N133" i="7" s="1"/>
  <c r="BJ133" i="7" s="1"/>
  <c r="CQ130" i="6"/>
  <c r="DC130" i="6" s="1"/>
  <c r="K130" i="7" s="1"/>
  <c r="BG130" i="7" s="1"/>
  <c r="CT128" i="6"/>
  <c r="DF128" i="6" s="1"/>
  <c r="N128" i="7" s="1"/>
  <c r="BJ128" i="7" s="1"/>
  <c r="CT126" i="6"/>
  <c r="DF126" i="6" s="1"/>
  <c r="N126" i="7" s="1"/>
  <c r="BJ126" i="7" s="1"/>
  <c r="CU124" i="6"/>
  <c r="DG124" i="6" s="1"/>
  <c r="O124" i="7" s="1"/>
  <c r="BK124" i="7" s="1"/>
  <c r="CK123" i="6"/>
  <c r="CW123" i="6" s="1"/>
  <c r="E123" i="7" s="1"/>
  <c r="BA123" i="7" s="1"/>
  <c r="CP122" i="6"/>
  <c r="DB122" i="6" s="1"/>
  <c r="J122" i="7" s="1"/>
  <c r="BF122" i="7" s="1"/>
  <c r="CS121" i="6"/>
  <c r="DE121" i="6" s="1"/>
  <c r="M121" i="7" s="1"/>
  <c r="BI121" i="7" s="1"/>
  <c r="CT120" i="6"/>
  <c r="DF120" i="6" s="1"/>
  <c r="N120" i="7" s="1"/>
  <c r="BJ120" i="7" s="1"/>
  <c r="CU119" i="6"/>
  <c r="DG119" i="6" s="1"/>
  <c r="O119" i="7" s="1"/>
  <c r="BK119" i="7" s="1"/>
  <c r="CM119" i="6"/>
  <c r="CY119" i="6" s="1"/>
  <c r="G119" i="7" s="1"/>
  <c r="BC119" i="7" s="1"/>
  <c r="CO118" i="6"/>
  <c r="DA118" i="6" s="1"/>
  <c r="I118" i="7" s="1"/>
  <c r="BE118" i="7" s="1"/>
  <c r="CQ117" i="6"/>
  <c r="DC117" i="6" s="1"/>
  <c r="K117" i="7" s="1"/>
  <c r="BG117" i="7" s="1"/>
  <c r="CS116" i="6"/>
  <c r="DE116" i="6" s="1"/>
  <c r="M116" i="7" s="1"/>
  <c r="BI116" i="7" s="1"/>
  <c r="CK116" i="6"/>
  <c r="CW116" i="6" s="1"/>
  <c r="E116" i="7" s="1"/>
  <c r="BA116" i="7" s="1"/>
  <c r="CU115" i="6"/>
  <c r="DG115" i="6" s="1"/>
  <c r="O115" i="7" s="1"/>
  <c r="BK115" i="7" s="1"/>
  <c r="CM115" i="6"/>
  <c r="CY115" i="6" s="1"/>
  <c r="G115" i="7" s="1"/>
  <c r="BC115" i="7" s="1"/>
  <c r="CO114" i="6"/>
  <c r="DA114" i="6" s="1"/>
  <c r="I114" i="7" s="1"/>
  <c r="BE114" i="7" s="1"/>
  <c r="CQ113" i="6"/>
  <c r="DC113" i="6" s="1"/>
  <c r="K113" i="7" s="1"/>
  <c r="BG113" i="7" s="1"/>
  <c r="CS112" i="6"/>
  <c r="DE112" i="6" s="1"/>
  <c r="M112" i="7" s="1"/>
  <c r="BI112" i="7" s="1"/>
  <c r="CK112" i="6"/>
  <c r="CW112" i="6" s="1"/>
  <c r="E112" i="7" s="1"/>
  <c r="BA112" i="7" s="1"/>
  <c r="CU111" i="6"/>
  <c r="DG111" i="6" s="1"/>
  <c r="O111" i="7" s="1"/>
  <c r="BK111" i="7" s="1"/>
  <c r="CM111" i="6"/>
  <c r="CY111" i="6" s="1"/>
  <c r="G111" i="7" s="1"/>
  <c r="BC111" i="7" s="1"/>
  <c r="CO110" i="6"/>
  <c r="DA110" i="6" s="1"/>
  <c r="I110" i="7" s="1"/>
  <c r="BE110" i="7" s="1"/>
  <c r="CL133" i="6"/>
  <c r="CX133" i="6" s="1"/>
  <c r="F133" i="7" s="1"/>
  <c r="BB133" i="7" s="1"/>
  <c r="CL132" i="6"/>
  <c r="CX132" i="6" s="1"/>
  <c r="F132" i="7" s="1"/>
  <c r="BB132" i="7" s="1"/>
  <c r="CO128" i="6"/>
  <c r="DA128" i="6" s="1"/>
  <c r="I128" i="7" s="1"/>
  <c r="BE128" i="7" s="1"/>
  <c r="CP126" i="6"/>
  <c r="DB126" i="6" s="1"/>
  <c r="J126" i="7" s="1"/>
  <c r="BF126" i="7" s="1"/>
  <c r="CT124" i="6"/>
  <c r="DF124" i="6" s="1"/>
  <c r="N124" i="7" s="1"/>
  <c r="BJ124" i="7" s="1"/>
  <c r="CV123" i="6"/>
  <c r="DH123" i="6" s="1"/>
  <c r="P123" i="7" s="1"/>
  <c r="BL123" i="7" s="1"/>
  <c r="CN122" i="6"/>
  <c r="CZ122" i="6" s="1"/>
  <c r="H122" i="7" s="1"/>
  <c r="BD122" i="7" s="1"/>
  <c r="CR121" i="6"/>
  <c r="DD121" i="6" s="1"/>
  <c r="L121" i="7" s="1"/>
  <c r="BH121" i="7" s="1"/>
  <c r="CR120" i="6"/>
  <c r="DD120" i="6" s="1"/>
  <c r="L120" i="7" s="1"/>
  <c r="BH120" i="7" s="1"/>
  <c r="CT119" i="6"/>
  <c r="DF119" i="6" s="1"/>
  <c r="N119" i="7" s="1"/>
  <c r="BJ119" i="7" s="1"/>
  <c r="CL119" i="6"/>
  <c r="CX119" i="6" s="1"/>
  <c r="F119" i="7" s="1"/>
  <c r="BB119" i="7" s="1"/>
  <c r="CV118" i="6"/>
  <c r="DH118" i="6" s="1"/>
  <c r="P118" i="7" s="1"/>
  <c r="BL118" i="7" s="1"/>
  <c r="CN118" i="6"/>
  <c r="CZ118" i="6" s="1"/>
  <c r="H118" i="7" s="1"/>
  <c r="BD118" i="7" s="1"/>
  <c r="CP117" i="6"/>
  <c r="DB117" i="6" s="1"/>
  <c r="J117" i="7" s="1"/>
  <c r="BF117" i="7" s="1"/>
  <c r="CR116" i="6"/>
  <c r="DD116" i="6" s="1"/>
  <c r="L116" i="7" s="1"/>
  <c r="BH116" i="7" s="1"/>
  <c r="CT115" i="6"/>
  <c r="DF115" i="6" s="1"/>
  <c r="N115" i="7" s="1"/>
  <c r="BJ115" i="7" s="1"/>
  <c r="CL115" i="6"/>
  <c r="CX115" i="6" s="1"/>
  <c r="F115" i="7" s="1"/>
  <c r="BB115" i="7" s="1"/>
  <c r="CV114" i="6"/>
  <c r="DH114" i="6" s="1"/>
  <c r="P114" i="7" s="1"/>
  <c r="BL114" i="7" s="1"/>
  <c r="CN114" i="6"/>
  <c r="CZ114" i="6" s="1"/>
  <c r="H114" i="7" s="1"/>
  <c r="BD114" i="7" s="1"/>
  <c r="CP113" i="6"/>
  <c r="DB113" i="6" s="1"/>
  <c r="J113" i="7" s="1"/>
  <c r="BF113" i="7" s="1"/>
  <c r="CR112" i="6"/>
  <c r="DD112" i="6" s="1"/>
  <c r="L112" i="7" s="1"/>
  <c r="BH112" i="7" s="1"/>
  <c r="CM135" i="6"/>
  <c r="CY135" i="6" s="1"/>
  <c r="G135" i="7" s="1"/>
  <c r="BC135" i="7" s="1"/>
  <c r="CM126" i="6"/>
  <c r="CY126" i="6" s="1"/>
  <c r="G126" i="7" s="1"/>
  <c r="BC126" i="7" s="1"/>
  <c r="CV125" i="6"/>
  <c r="DH125" i="6" s="1"/>
  <c r="P125" i="7" s="1"/>
  <c r="BL125" i="7" s="1"/>
  <c r="CR124" i="6"/>
  <c r="DD124" i="6" s="1"/>
  <c r="L124" i="7" s="1"/>
  <c r="BH124" i="7" s="1"/>
  <c r="CT123" i="6"/>
  <c r="DF123" i="6" s="1"/>
  <c r="N123" i="7" s="1"/>
  <c r="BJ123" i="7" s="1"/>
  <c r="CM122" i="6"/>
  <c r="CY122" i="6" s="1"/>
  <c r="G122" i="7" s="1"/>
  <c r="BC122" i="7" s="1"/>
  <c r="CP121" i="6"/>
  <c r="DB121" i="6" s="1"/>
  <c r="J121" i="7" s="1"/>
  <c r="BF121" i="7" s="1"/>
  <c r="CQ120" i="6"/>
  <c r="DC120" i="6" s="1"/>
  <c r="K120" i="7" s="1"/>
  <c r="BG120" i="7" s="1"/>
  <c r="CS119" i="6"/>
  <c r="DE119" i="6" s="1"/>
  <c r="M119" i="7" s="1"/>
  <c r="BI119" i="7" s="1"/>
  <c r="CK119" i="6"/>
  <c r="CW119" i="6" s="1"/>
  <c r="E119" i="7" s="1"/>
  <c r="BA119" i="7" s="1"/>
  <c r="CU118" i="6"/>
  <c r="DG118" i="6" s="1"/>
  <c r="O118" i="7" s="1"/>
  <c r="BK118" i="7" s="1"/>
  <c r="CM118" i="6"/>
  <c r="CY118" i="6" s="1"/>
  <c r="G118" i="7" s="1"/>
  <c r="BC118" i="7" s="1"/>
  <c r="CO117" i="6"/>
  <c r="DA117" i="6" s="1"/>
  <c r="I117" i="7" s="1"/>
  <c r="BE117" i="7" s="1"/>
  <c r="CQ116" i="6"/>
  <c r="DC116" i="6" s="1"/>
  <c r="K116" i="7" s="1"/>
  <c r="BG116" i="7" s="1"/>
  <c r="CL126" i="6"/>
  <c r="CX126" i="6" s="1"/>
  <c r="F126" i="7" s="1"/>
  <c r="BB126" i="7" s="1"/>
  <c r="CS125" i="6"/>
  <c r="DE125" i="6" s="1"/>
  <c r="M125" i="7" s="1"/>
  <c r="BI125" i="7" s="1"/>
  <c r="CQ124" i="6"/>
  <c r="DC124" i="6" s="1"/>
  <c r="K124" i="7" s="1"/>
  <c r="BG124" i="7" s="1"/>
  <c r="CS123" i="6"/>
  <c r="DE123" i="6" s="1"/>
  <c r="M123" i="7" s="1"/>
  <c r="BI123" i="7" s="1"/>
  <c r="CL122" i="6"/>
  <c r="CX122" i="6" s="1"/>
  <c r="F122" i="7" s="1"/>
  <c r="BB122" i="7" s="1"/>
  <c r="CO121" i="6"/>
  <c r="DA121" i="6" s="1"/>
  <c r="I121" i="7" s="1"/>
  <c r="BE121" i="7" s="1"/>
  <c r="CP120" i="6"/>
  <c r="DB120" i="6" s="1"/>
  <c r="J120" i="7" s="1"/>
  <c r="BF120" i="7" s="1"/>
  <c r="CR119" i="6"/>
  <c r="DD119" i="6" s="1"/>
  <c r="L119" i="7" s="1"/>
  <c r="BH119" i="7" s="1"/>
  <c r="CT118" i="6"/>
  <c r="DF118" i="6" s="1"/>
  <c r="N118" i="7" s="1"/>
  <c r="BJ118" i="7" s="1"/>
  <c r="CL118" i="6"/>
  <c r="CX118" i="6" s="1"/>
  <c r="F118" i="7" s="1"/>
  <c r="BB118" i="7" s="1"/>
  <c r="CV117" i="6"/>
  <c r="DH117" i="6" s="1"/>
  <c r="P117" i="7" s="1"/>
  <c r="BL117" i="7" s="1"/>
  <c r="CN117" i="6"/>
  <c r="CZ117" i="6" s="1"/>
  <c r="H117" i="7" s="1"/>
  <c r="BD117" i="7" s="1"/>
  <c r="CP116" i="6"/>
  <c r="DB116" i="6" s="1"/>
  <c r="J116" i="7" s="1"/>
  <c r="BF116" i="7" s="1"/>
  <c r="CR115" i="6"/>
  <c r="DD115" i="6" s="1"/>
  <c r="L115" i="7" s="1"/>
  <c r="BH115" i="7" s="1"/>
  <c r="CT114" i="6"/>
  <c r="DF114" i="6" s="1"/>
  <c r="N114" i="7" s="1"/>
  <c r="BJ114" i="7" s="1"/>
  <c r="CL114" i="6"/>
  <c r="CX114" i="6" s="1"/>
  <c r="F114" i="7" s="1"/>
  <c r="BB114" i="7" s="1"/>
  <c r="CV113" i="6"/>
  <c r="DH113" i="6" s="1"/>
  <c r="P113" i="7" s="1"/>
  <c r="BL113" i="7" s="1"/>
  <c r="CN113" i="6"/>
  <c r="CZ113" i="6" s="1"/>
  <c r="H113" i="7" s="1"/>
  <c r="BD113" i="7" s="1"/>
  <c r="CP112" i="6"/>
  <c r="DB112" i="6" s="1"/>
  <c r="J112" i="7" s="1"/>
  <c r="BF112" i="7" s="1"/>
  <c r="CR111" i="6"/>
  <c r="DD111" i="6" s="1"/>
  <c r="L111" i="7" s="1"/>
  <c r="BH111" i="7" s="1"/>
  <c r="CT110" i="6"/>
  <c r="DF110" i="6" s="1"/>
  <c r="N110" i="7" s="1"/>
  <c r="BJ110" i="7" s="1"/>
  <c r="CL110" i="6"/>
  <c r="CX110" i="6" s="1"/>
  <c r="F110" i="7" s="1"/>
  <c r="BB110" i="7" s="1"/>
  <c r="CV109" i="6"/>
  <c r="DH109" i="6" s="1"/>
  <c r="P109" i="7" s="1"/>
  <c r="BL109" i="7" s="1"/>
  <c r="CP131" i="6"/>
  <c r="DB131" i="6" s="1"/>
  <c r="J131" i="7" s="1"/>
  <c r="BF131" i="7" s="1"/>
  <c r="CR118" i="6"/>
  <c r="DD118" i="6" s="1"/>
  <c r="L118" i="7" s="1"/>
  <c r="BH118" i="7" s="1"/>
  <c r="CS115" i="6"/>
  <c r="DE115" i="6" s="1"/>
  <c r="M115" i="7" s="1"/>
  <c r="BI115" i="7" s="1"/>
  <c r="CS114" i="6"/>
  <c r="DE114" i="6" s="1"/>
  <c r="M114" i="7" s="1"/>
  <c r="BI114" i="7" s="1"/>
  <c r="CL113" i="6"/>
  <c r="CX113" i="6" s="1"/>
  <c r="F113" i="7" s="1"/>
  <c r="BB113" i="7" s="1"/>
  <c r="CP111" i="6"/>
  <c r="DB111" i="6" s="1"/>
  <c r="J111" i="7" s="1"/>
  <c r="BF111" i="7" s="1"/>
  <c r="CN110" i="6"/>
  <c r="CZ110" i="6" s="1"/>
  <c r="H110" i="7" s="1"/>
  <c r="BD110" i="7" s="1"/>
  <c r="CP109" i="6"/>
  <c r="DB109" i="6" s="1"/>
  <c r="J109" i="7" s="1"/>
  <c r="BF109" i="7" s="1"/>
  <c r="CR108" i="6"/>
  <c r="DD108" i="6" s="1"/>
  <c r="L108" i="7" s="1"/>
  <c r="BH108" i="7" s="1"/>
  <c r="CT107" i="6"/>
  <c r="DF107" i="6" s="1"/>
  <c r="N107" i="7" s="1"/>
  <c r="BJ107" i="7" s="1"/>
  <c r="CL107" i="6"/>
  <c r="CX107" i="6" s="1"/>
  <c r="F107" i="7" s="1"/>
  <c r="BB107" i="7" s="1"/>
  <c r="CV106" i="6"/>
  <c r="DH106" i="6" s="1"/>
  <c r="P106" i="7" s="1"/>
  <c r="BL106" i="7" s="1"/>
  <c r="CN106" i="6"/>
  <c r="CZ106" i="6" s="1"/>
  <c r="H106" i="7" s="1"/>
  <c r="BD106" i="7" s="1"/>
  <c r="CP105" i="6"/>
  <c r="DB105" i="6" s="1"/>
  <c r="J105" i="7" s="1"/>
  <c r="BF105" i="7" s="1"/>
  <c r="CR104" i="6"/>
  <c r="DD104" i="6" s="1"/>
  <c r="L104" i="7" s="1"/>
  <c r="BH104" i="7" s="1"/>
  <c r="CT103" i="6"/>
  <c r="DF103" i="6" s="1"/>
  <c r="N103" i="7" s="1"/>
  <c r="BJ103" i="7" s="1"/>
  <c r="CL103" i="6"/>
  <c r="CX103" i="6" s="1"/>
  <c r="F103" i="7" s="1"/>
  <c r="BB103" i="7" s="1"/>
  <c r="CV102" i="6"/>
  <c r="DH102" i="6" s="1"/>
  <c r="P102" i="7" s="1"/>
  <c r="BL102" i="7" s="1"/>
  <c r="CN102" i="6"/>
  <c r="CZ102" i="6" s="1"/>
  <c r="H102" i="7" s="1"/>
  <c r="BD102" i="7" s="1"/>
  <c r="CP101" i="6"/>
  <c r="DB101" i="6" s="1"/>
  <c r="J101" i="7" s="1"/>
  <c r="BF101" i="7" s="1"/>
  <c r="CR100" i="6"/>
  <c r="DD100" i="6" s="1"/>
  <c r="L100" i="7" s="1"/>
  <c r="BH100" i="7" s="1"/>
  <c r="CT99" i="6"/>
  <c r="DF99" i="6" s="1"/>
  <c r="N99" i="7" s="1"/>
  <c r="BJ99" i="7" s="1"/>
  <c r="CL99" i="6"/>
  <c r="CX99" i="6" s="1"/>
  <c r="F99" i="7" s="1"/>
  <c r="BB99" i="7" s="1"/>
  <c r="CV98" i="6"/>
  <c r="DH98" i="6" s="1"/>
  <c r="P98" i="7" s="1"/>
  <c r="BL98" i="7" s="1"/>
  <c r="CN98" i="6"/>
  <c r="CZ98" i="6" s="1"/>
  <c r="H98" i="7" s="1"/>
  <c r="BD98" i="7" s="1"/>
  <c r="CP97" i="6"/>
  <c r="DB97" i="6" s="1"/>
  <c r="J97" i="7" s="1"/>
  <c r="BF97" i="7" s="1"/>
  <c r="CR96" i="6"/>
  <c r="DD96" i="6" s="1"/>
  <c r="L96" i="7" s="1"/>
  <c r="BH96" i="7" s="1"/>
  <c r="CT95" i="6"/>
  <c r="DF95" i="6" s="1"/>
  <c r="N95" i="7" s="1"/>
  <c r="BJ95" i="7" s="1"/>
  <c r="CL95" i="6"/>
  <c r="CX95" i="6" s="1"/>
  <c r="F95" i="7" s="1"/>
  <c r="BB95" i="7" s="1"/>
  <c r="CV94" i="6"/>
  <c r="DH94" i="6" s="1"/>
  <c r="P94" i="7" s="1"/>
  <c r="BL94" i="7" s="1"/>
  <c r="CN94" i="6"/>
  <c r="CZ94" i="6" s="1"/>
  <c r="H94" i="7" s="1"/>
  <c r="BD94" i="7" s="1"/>
  <c r="CR125" i="6"/>
  <c r="DD125" i="6" s="1"/>
  <c r="L125" i="7" s="1"/>
  <c r="BH125" i="7" s="1"/>
  <c r="CQ119" i="6"/>
  <c r="DC119" i="6" s="1"/>
  <c r="K119" i="7" s="1"/>
  <c r="BG119" i="7" s="1"/>
  <c r="CK118" i="6"/>
  <c r="CW118" i="6" s="1"/>
  <c r="E118" i="7" s="1"/>
  <c r="BA118" i="7" s="1"/>
  <c r="CU117" i="6"/>
  <c r="DG117" i="6" s="1"/>
  <c r="O117" i="7" s="1"/>
  <c r="BK117" i="7" s="1"/>
  <c r="CQ115" i="6"/>
  <c r="DC115" i="6" s="1"/>
  <c r="K115" i="7" s="1"/>
  <c r="BG115" i="7" s="1"/>
  <c r="CR114" i="6"/>
  <c r="DD114" i="6" s="1"/>
  <c r="L114" i="7" s="1"/>
  <c r="BH114" i="7" s="1"/>
  <c r="CV112" i="6"/>
  <c r="DH112" i="6" s="1"/>
  <c r="P112" i="7" s="1"/>
  <c r="BL112" i="7" s="1"/>
  <c r="CL111" i="6"/>
  <c r="CX111" i="6" s="1"/>
  <c r="F111" i="7" s="1"/>
  <c r="BB111" i="7" s="1"/>
  <c r="CM110" i="6"/>
  <c r="CY110" i="6" s="1"/>
  <c r="G110" i="7" s="1"/>
  <c r="BC110" i="7" s="1"/>
  <c r="CO109" i="6"/>
  <c r="DA109" i="6" s="1"/>
  <c r="I109" i="7" s="1"/>
  <c r="BE109" i="7" s="1"/>
  <c r="CQ108" i="6"/>
  <c r="DC108" i="6" s="1"/>
  <c r="K108" i="7" s="1"/>
  <c r="BG108" i="7" s="1"/>
  <c r="CS107" i="6"/>
  <c r="DE107" i="6" s="1"/>
  <c r="M107" i="7" s="1"/>
  <c r="BI107" i="7" s="1"/>
  <c r="CK107" i="6"/>
  <c r="CW107" i="6" s="1"/>
  <c r="E107" i="7" s="1"/>
  <c r="BA107" i="7" s="1"/>
  <c r="CU106" i="6"/>
  <c r="DG106" i="6" s="1"/>
  <c r="O106" i="7" s="1"/>
  <c r="BK106" i="7" s="1"/>
  <c r="CM106" i="6"/>
  <c r="CY106" i="6" s="1"/>
  <c r="G106" i="7" s="1"/>
  <c r="BC106" i="7" s="1"/>
  <c r="CO105" i="6"/>
  <c r="DA105" i="6" s="1"/>
  <c r="I105" i="7" s="1"/>
  <c r="BE105" i="7" s="1"/>
  <c r="CQ104" i="6"/>
  <c r="DC104" i="6" s="1"/>
  <c r="K104" i="7" s="1"/>
  <c r="BG104" i="7" s="1"/>
  <c r="CS103" i="6"/>
  <c r="DE103" i="6" s="1"/>
  <c r="M103" i="7" s="1"/>
  <c r="BI103" i="7" s="1"/>
  <c r="CK103" i="6"/>
  <c r="CW103" i="6" s="1"/>
  <c r="E103" i="7" s="1"/>
  <c r="BA103" i="7" s="1"/>
  <c r="CU102" i="6"/>
  <c r="DG102" i="6" s="1"/>
  <c r="O102" i="7" s="1"/>
  <c r="BK102" i="7" s="1"/>
  <c r="CM102" i="6"/>
  <c r="CY102" i="6" s="1"/>
  <c r="G102" i="7" s="1"/>
  <c r="BC102" i="7" s="1"/>
  <c r="CO101" i="6"/>
  <c r="DA101" i="6" s="1"/>
  <c r="I101" i="7" s="1"/>
  <c r="BE101" i="7" s="1"/>
  <c r="CQ100" i="6"/>
  <c r="DC100" i="6" s="1"/>
  <c r="K100" i="7" s="1"/>
  <c r="BG100" i="7" s="1"/>
  <c r="CS99" i="6"/>
  <c r="DE99" i="6" s="1"/>
  <c r="M99" i="7" s="1"/>
  <c r="BI99" i="7" s="1"/>
  <c r="CK99" i="6"/>
  <c r="CW99" i="6" s="1"/>
  <c r="E99" i="7" s="1"/>
  <c r="BA99" i="7" s="1"/>
  <c r="CU98" i="6"/>
  <c r="DG98" i="6" s="1"/>
  <c r="O98" i="7" s="1"/>
  <c r="BK98" i="7" s="1"/>
  <c r="CM98" i="6"/>
  <c r="CY98" i="6" s="1"/>
  <c r="G98" i="7" s="1"/>
  <c r="BC98" i="7" s="1"/>
  <c r="CO97" i="6"/>
  <c r="DA97" i="6" s="1"/>
  <c r="I97" i="7" s="1"/>
  <c r="BE97" i="7" s="1"/>
  <c r="CQ96" i="6"/>
  <c r="DC96" i="6" s="1"/>
  <c r="K96" i="7" s="1"/>
  <c r="BG96" i="7" s="1"/>
  <c r="CS95" i="6"/>
  <c r="DE95" i="6" s="1"/>
  <c r="M95" i="7" s="1"/>
  <c r="BI95" i="7" s="1"/>
  <c r="CK95" i="6"/>
  <c r="CW95" i="6" s="1"/>
  <c r="E95" i="7" s="1"/>
  <c r="BA95" i="7" s="1"/>
  <c r="CU94" i="6"/>
  <c r="DG94" i="6" s="1"/>
  <c r="O94" i="7" s="1"/>
  <c r="BK94" i="7" s="1"/>
  <c r="CM94" i="6"/>
  <c r="CY94" i="6" s="1"/>
  <c r="G94" i="7" s="1"/>
  <c r="BC94" i="7" s="1"/>
  <c r="CO125" i="6"/>
  <c r="DA125" i="6" s="1"/>
  <c r="I125" i="7" s="1"/>
  <c r="BE125" i="7" s="1"/>
  <c r="CP124" i="6"/>
  <c r="DB124" i="6" s="1"/>
  <c r="J124" i="7" s="1"/>
  <c r="BF124" i="7" s="1"/>
  <c r="CP119" i="6"/>
  <c r="DB119" i="6" s="1"/>
  <c r="J119" i="7" s="1"/>
  <c r="BF119" i="7" s="1"/>
  <c r="CT117" i="6"/>
  <c r="DF117" i="6" s="1"/>
  <c r="N117" i="7" s="1"/>
  <c r="BJ117" i="7" s="1"/>
  <c r="CP115" i="6"/>
  <c r="DB115" i="6" s="1"/>
  <c r="J115" i="7" s="1"/>
  <c r="BF115" i="7" s="1"/>
  <c r="CM114" i="6"/>
  <c r="CY114" i="6" s="1"/>
  <c r="G114" i="7" s="1"/>
  <c r="BC114" i="7" s="1"/>
  <c r="CQ112" i="6"/>
  <c r="DC112" i="6" s="1"/>
  <c r="K112" i="7" s="1"/>
  <c r="BG112" i="7" s="1"/>
  <c r="CK111" i="6"/>
  <c r="CW111" i="6" s="1"/>
  <c r="E111" i="7" s="1"/>
  <c r="BA111" i="7" s="1"/>
  <c r="CK110" i="6"/>
  <c r="CW110" i="6" s="1"/>
  <c r="E110" i="7" s="1"/>
  <c r="BA110" i="7" s="1"/>
  <c r="CN109" i="6"/>
  <c r="CZ109" i="6" s="1"/>
  <c r="H109" i="7" s="1"/>
  <c r="BD109" i="7" s="1"/>
  <c r="CP108" i="6"/>
  <c r="DB108" i="6" s="1"/>
  <c r="J108" i="7" s="1"/>
  <c r="BF108" i="7" s="1"/>
  <c r="CR107" i="6"/>
  <c r="DD107" i="6" s="1"/>
  <c r="L107" i="7" s="1"/>
  <c r="BH107" i="7" s="1"/>
  <c r="CT106" i="6"/>
  <c r="DF106" i="6" s="1"/>
  <c r="N106" i="7" s="1"/>
  <c r="BJ106" i="7" s="1"/>
  <c r="CL106" i="6"/>
  <c r="CX106" i="6" s="1"/>
  <c r="F106" i="7" s="1"/>
  <c r="BB106" i="7" s="1"/>
  <c r="CV105" i="6"/>
  <c r="DH105" i="6" s="1"/>
  <c r="P105" i="7" s="1"/>
  <c r="BL105" i="7" s="1"/>
  <c r="CN105" i="6"/>
  <c r="CZ105" i="6" s="1"/>
  <c r="H105" i="7" s="1"/>
  <c r="BD105" i="7" s="1"/>
  <c r="CP104" i="6"/>
  <c r="DB104" i="6" s="1"/>
  <c r="J104" i="7" s="1"/>
  <c r="BF104" i="7" s="1"/>
  <c r="CR103" i="6"/>
  <c r="DD103" i="6" s="1"/>
  <c r="L103" i="7" s="1"/>
  <c r="BH103" i="7" s="1"/>
  <c r="CT102" i="6"/>
  <c r="DF102" i="6" s="1"/>
  <c r="N102" i="7" s="1"/>
  <c r="BJ102" i="7" s="1"/>
  <c r="CL102" i="6"/>
  <c r="CX102" i="6" s="1"/>
  <c r="F102" i="7" s="1"/>
  <c r="BB102" i="7" s="1"/>
  <c r="CV101" i="6"/>
  <c r="DH101" i="6" s="1"/>
  <c r="P101" i="7" s="1"/>
  <c r="BL101" i="7" s="1"/>
  <c r="CN101" i="6"/>
  <c r="CZ101" i="6" s="1"/>
  <c r="H101" i="7" s="1"/>
  <c r="BD101" i="7" s="1"/>
  <c r="CP100" i="6"/>
  <c r="DB100" i="6" s="1"/>
  <c r="J100" i="7" s="1"/>
  <c r="BF100" i="7" s="1"/>
  <c r="CM124" i="6"/>
  <c r="CY124" i="6" s="1"/>
  <c r="G124" i="7" s="1"/>
  <c r="BC124" i="7" s="1"/>
  <c r="CN121" i="6"/>
  <c r="CZ121" i="6" s="1"/>
  <c r="H121" i="7" s="1"/>
  <c r="BD121" i="7" s="1"/>
  <c r="CM117" i="6"/>
  <c r="CY117" i="6" s="1"/>
  <c r="G117" i="7" s="1"/>
  <c r="BC117" i="7" s="1"/>
  <c r="CK115" i="6"/>
  <c r="CW115" i="6" s="1"/>
  <c r="E115" i="7" s="1"/>
  <c r="BA115" i="7" s="1"/>
  <c r="CK114" i="6"/>
  <c r="CW114" i="6" s="1"/>
  <c r="E114" i="7" s="1"/>
  <c r="BA114" i="7" s="1"/>
  <c r="CO112" i="6"/>
  <c r="DA112" i="6" s="1"/>
  <c r="I112" i="7" s="1"/>
  <c r="BE112" i="7" s="1"/>
  <c r="CM109" i="6"/>
  <c r="CY109" i="6" s="1"/>
  <c r="G109" i="7" s="1"/>
  <c r="BC109" i="7" s="1"/>
  <c r="CO108" i="6"/>
  <c r="DA108" i="6" s="1"/>
  <c r="I108" i="7" s="1"/>
  <c r="BE108" i="7" s="1"/>
  <c r="CQ107" i="6"/>
  <c r="DC107" i="6" s="1"/>
  <c r="K107" i="7" s="1"/>
  <c r="BG107" i="7" s="1"/>
  <c r="CS106" i="6"/>
  <c r="DE106" i="6" s="1"/>
  <c r="M106" i="7" s="1"/>
  <c r="BI106" i="7" s="1"/>
  <c r="CK106" i="6"/>
  <c r="CW106" i="6" s="1"/>
  <c r="E106" i="7" s="1"/>
  <c r="BA106" i="7" s="1"/>
  <c r="CU105" i="6"/>
  <c r="DG105" i="6" s="1"/>
  <c r="O105" i="7" s="1"/>
  <c r="BK105" i="7" s="1"/>
  <c r="CM105" i="6"/>
  <c r="CY105" i="6" s="1"/>
  <c r="G105" i="7" s="1"/>
  <c r="BC105" i="7" s="1"/>
  <c r="CV140" i="6"/>
  <c r="DH140" i="6" s="1"/>
  <c r="P140" i="7" s="1"/>
  <c r="BL140" i="7" s="1"/>
  <c r="CO139" i="6"/>
  <c r="DA139" i="6" s="1"/>
  <c r="I139" i="7" s="1"/>
  <c r="BE139" i="7" s="1"/>
  <c r="CR123" i="6"/>
  <c r="DD123" i="6" s="1"/>
  <c r="L123" i="7" s="1"/>
  <c r="BH123" i="7" s="1"/>
  <c r="CV122" i="6"/>
  <c r="DH122" i="6" s="1"/>
  <c r="P122" i="7" s="1"/>
  <c r="BL122" i="7" s="1"/>
  <c r="CO116" i="6"/>
  <c r="DA116" i="6" s="1"/>
  <c r="I116" i="7" s="1"/>
  <c r="BE116" i="7" s="1"/>
  <c r="CT113" i="6"/>
  <c r="DF113" i="6" s="1"/>
  <c r="N113" i="7" s="1"/>
  <c r="BJ113" i="7" s="1"/>
  <c r="CT111" i="6"/>
  <c r="DF111" i="6" s="1"/>
  <c r="N111" i="7" s="1"/>
  <c r="BJ111" i="7" s="1"/>
  <c r="CU110" i="6"/>
  <c r="DG110" i="6" s="1"/>
  <c r="O110" i="7" s="1"/>
  <c r="BK110" i="7" s="1"/>
  <c r="CT109" i="6"/>
  <c r="DF109" i="6" s="1"/>
  <c r="N109" i="7" s="1"/>
  <c r="BJ109" i="7" s="1"/>
  <c r="CK109" i="6"/>
  <c r="CW109" i="6" s="1"/>
  <c r="E109" i="7" s="1"/>
  <c r="BA109" i="7" s="1"/>
  <c r="CU108" i="6"/>
  <c r="DG108" i="6" s="1"/>
  <c r="O108" i="7" s="1"/>
  <c r="BK108" i="7" s="1"/>
  <c r="CM108" i="6"/>
  <c r="CY108" i="6" s="1"/>
  <c r="G108" i="7" s="1"/>
  <c r="BC108" i="7" s="1"/>
  <c r="CO107" i="6"/>
  <c r="DA107" i="6" s="1"/>
  <c r="I107" i="7" s="1"/>
  <c r="BE107" i="7" s="1"/>
  <c r="CO123" i="6"/>
  <c r="DA123" i="6" s="1"/>
  <c r="I123" i="7" s="1"/>
  <c r="BE123" i="7" s="1"/>
  <c r="CU122" i="6"/>
  <c r="DG122" i="6" s="1"/>
  <c r="O122" i="7" s="1"/>
  <c r="BK122" i="7" s="1"/>
  <c r="CO120" i="6"/>
  <c r="DA120" i="6" s="1"/>
  <c r="I120" i="7" s="1"/>
  <c r="BE120" i="7" s="1"/>
  <c r="CN116" i="6"/>
  <c r="CZ116" i="6" s="1"/>
  <c r="H116" i="7" s="1"/>
  <c r="BD116" i="7" s="1"/>
  <c r="CO113" i="6"/>
  <c r="DA113" i="6" s="1"/>
  <c r="I113" i="7" s="1"/>
  <c r="BE113" i="7" s="1"/>
  <c r="CS111" i="6"/>
  <c r="DE111" i="6" s="1"/>
  <c r="M111" i="7" s="1"/>
  <c r="BI111" i="7" s="1"/>
  <c r="CS110" i="6"/>
  <c r="DE110" i="6" s="1"/>
  <c r="M110" i="7" s="1"/>
  <c r="BI110" i="7" s="1"/>
  <c r="CR109" i="6"/>
  <c r="DD109" i="6" s="1"/>
  <c r="L109" i="7" s="1"/>
  <c r="BH109" i="7" s="1"/>
  <c r="CT108" i="6"/>
  <c r="DF108" i="6" s="1"/>
  <c r="N108" i="7" s="1"/>
  <c r="BJ108" i="7" s="1"/>
  <c r="CL108" i="6"/>
  <c r="CX108" i="6" s="1"/>
  <c r="F108" i="7" s="1"/>
  <c r="BB108" i="7" s="1"/>
  <c r="CV107" i="6"/>
  <c r="DH107" i="6" s="1"/>
  <c r="P107" i="7" s="1"/>
  <c r="BL107" i="7" s="1"/>
  <c r="CN107" i="6"/>
  <c r="CZ107" i="6" s="1"/>
  <c r="H107" i="7" s="1"/>
  <c r="BD107" i="7" s="1"/>
  <c r="CP106" i="6"/>
  <c r="DB106" i="6" s="1"/>
  <c r="J106" i="7" s="1"/>
  <c r="BF106" i="7" s="1"/>
  <c r="CR105" i="6"/>
  <c r="DD105" i="6" s="1"/>
  <c r="L105" i="7" s="1"/>
  <c r="BH105" i="7" s="1"/>
  <c r="CT104" i="6"/>
  <c r="DF104" i="6" s="1"/>
  <c r="N104" i="7" s="1"/>
  <c r="BJ104" i="7" s="1"/>
  <c r="CL104" i="6"/>
  <c r="CX104" i="6" s="1"/>
  <c r="F104" i="7" s="1"/>
  <c r="BB104" i="7" s="1"/>
  <c r="CV103" i="6"/>
  <c r="DH103" i="6" s="1"/>
  <c r="P103" i="7" s="1"/>
  <c r="BL103" i="7" s="1"/>
  <c r="CN103" i="6"/>
  <c r="CZ103" i="6" s="1"/>
  <c r="H103" i="7" s="1"/>
  <c r="BD103" i="7" s="1"/>
  <c r="CP102" i="6"/>
  <c r="DB102" i="6" s="1"/>
  <c r="J102" i="7" s="1"/>
  <c r="BF102" i="7" s="1"/>
  <c r="CR101" i="6"/>
  <c r="DD101" i="6" s="1"/>
  <c r="L101" i="7" s="1"/>
  <c r="BH101" i="7" s="1"/>
  <c r="CT100" i="6"/>
  <c r="DF100" i="6" s="1"/>
  <c r="N100" i="7" s="1"/>
  <c r="BJ100" i="7" s="1"/>
  <c r="CL100" i="6"/>
  <c r="CX100" i="6" s="1"/>
  <c r="F100" i="7" s="1"/>
  <c r="BB100" i="7" s="1"/>
  <c r="CV99" i="6"/>
  <c r="DH99" i="6" s="1"/>
  <c r="P99" i="7" s="1"/>
  <c r="BL99" i="7" s="1"/>
  <c r="CN99" i="6"/>
  <c r="CZ99" i="6" s="1"/>
  <c r="H99" i="7" s="1"/>
  <c r="BD99" i="7" s="1"/>
  <c r="CV108" i="6"/>
  <c r="DH108" i="6" s="1"/>
  <c r="P108" i="7" s="1"/>
  <c r="BL108" i="7" s="1"/>
  <c r="CO106" i="6"/>
  <c r="DA106" i="6" s="1"/>
  <c r="I106" i="7" s="1"/>
  <c r="BE106" i="7" s="1"/>
  <c r="CQ105" i="6"/>
  <c r="DC105" i="6" s="1"/>
  <c r="K105" i="7" s="1"/>
  <c r="BG105" i="7" s="1"/>
  <c r="CS102" i="6"/>
  <c r="DE102" i="6" s="1"/>
  <c r="M102" i="7" s="1"/>
  <c r="BI102" i="7" s="1"/>
  <c r="CL98" i="6"/>
  <c r="CX98" i="6" s="1"/>
  <c r="F98" i="7" s="1"/>
  <c r="BB98" i="7" s="1"/>
  <c r="CS97" i="6"/>
  <c r="DE97" i="6" s="1"/>
  <c r="M97" i="7" s="1"/>
  <c r="BI97" i="7" s="1"/>
  <c r="CO96" i="6"/>
  <c r="DA96" i="6" s="1"/>
  <c r="I96" i="7" s="1"/>
  <c r="BE96" i="7" s="1"/>
  <c r="CM95" i="6"/>
  <c r="CY95" i="6" s="1"/>
  <c r="G95" i="7" s="1"/>
  <c r="BC95" i="7" s="1"/>
  <c r="CQ94" i="6"/>
  <c r="DC94" i="6" s="1"/>
  <c r="K94" i="7" s="1"/>
  <c r="BG94" i="7" s="1"/>
  <c r="CS93" i="6"/>
  <c r="DE93" i="6" s="1"/>
  <c r="M93" i="7" s="1"/>
  <c r="BI93" i="7" s="1"/>
  <c r="CK93" i="6"/>
  <c r="CW93" i="6" s="1"/>
  <c r="E93" i="7" s="1"/>
  <c r="BA93" i="7" s="1"/>
  <c r="CU92" i="6"/>
  <c r="DG92" i="6" s="1"/>
  <c r="O92" i="7" s="1"/>
  <c r="BK92" i="7" s="1"/>
  <c r="CM92" i="6"/>
  <c r="CY92" i="6" s="1"/>
  <c r="G92" i="7" s="1"/>
  <c r="BC92" i="7" s="1"/>
  <c r="CO91" i="6"/>
  <c r="DA91" i="6" s="1"/>
  <c r="I91" i="7" s="1"/>
  <c r="BE91" i="7" s="1"/>
  <c r="CQ90" i="6"/>
  <c r="DC90" i="6" s="1"/>
  <c r="K90" i="7" s="1"/>
  <c r="BG90" i="7" s="1"/>
  <c r="CS89" i="6"/>
  <c r="DE89" i="6" s="1"/>
  <c r="M89" i="7" s="1"/>
  <c r="BI89" i="7" s="1"/>
  <c r="CK89" i="6"/>
  <c r="CW89" i="6" s="1"/>
  <c r="E89" i="7" s="1"/>
  <c r="BA89" i="7" s="1"/>
  <c r="CU88" i="6"/>
  <c r="DG88" i="6" s="1"/>
  <c r="O88" i="7" s="1"/>
  <c r="BK88" i="7" s="1"/>
  <c r="CM88" i="6"/>
  <c r="CY88" i="6" s="1"/>
  <c r="G88" i="7" s="1"/>
  <c r="BC88" i="7" s="1"/>
  <c r="CK121" i="6"/>
  <c r="CW121" i="6" s="1"/>
  <c r="E121" i="7" s="1"/>
  <c r="BA121" i="7" s="1"/>
  <c r="CS118" i="6"/>
  <c r="DE118" i="6" s="1"/>
  <c r="M118" i="7" s="1"/>
  <c r="BI118" i="7" s="1"/>
  <c r="CV110" i="6"/>
  <c r="DH110" i="6" s="1"/>
  <c r="P110" i="7" s="1"/>
  <c r="BL110" i="7" s="1"/>
  <c r="CS108" i="6"/>
  <c r="DE108" i="6" s="1"/>
  <c r="M108" i="7" s="1"/>
  <c r="BI108" i="7" s="1"/>
  <c r="CL105" i="6"/>
  <c r="CX105" i="6" s="1"/>
  <c r="F105" i="7" s="1"/>
  <c r="BB105" i="7" s="1"/>
  <c r="CV104" i="6"/>
  <c r="DH104" i="6" s="1"/>
  <c r="P104" i="7" s="1"/>
  <c r="BL104" i="7" s="1"/>
  <c r="CR102" i="6"/>
  <c r="DD102" i="6" s="1"/>
  <c r="L102" i="7" s="1"/>
  <c r="BH102" i="7" s="1"/>
  <c r="CU101" i="6"/>
  <c r="DG101" i="6" s="1"/>
  <c r="O101" i="7" s="1"/>
  <c r="BK101" i="7" s="1"/>
  <c r="CV100" i="6"/>
  <c r="DH100" i="6" s="1"/>
  <c r="P100" i="7" s="1"/>
  <c r="BL100" i="7" s="1"/>
  <c r="CU99" i="6"/>
  <c r="DG99" i="6" s="1"/>
  <c r="O99" i="7" s="1"/>
  <c r="BK99" i="7" s="1"/>
  <c r="CM120" i="6"/>
  <c r="CY120" i="6" s="1"/>
  <c r="G120" i="7" s="1"/>
  <c r="BC120" i="7" s="1"/>
  <c r="CN112" i="6"/>
  <c r="CZ112" i="6" s="1"/>
  <c r="H112" i="7" s="1"/>
  <c r="BD112" i="7" s="1"/>
  <c r="CR110" i="6"/>
  <c r="DD110" i="6" s="1"/>
  <c r="L110" i="7" s="1"/>
  <c r="BH110" i="7" s="1"/>
  <c r="CN108" i="6"/>
  <c r="CZ108" i="6" s="1"/>
  <c r="H108" i="7" s="1"/>
  <c r="BD108" i="7" s="1"/>
  <c r="CK105" i="6"/>
  <c r="CW105" i="6" s="1"/>
  <c r="E105" i="7" s="1"/>
  <c r="BA105" i="7" s="1"/>
  <c r="CU104" i="6"/>
  <c r="DG104" i="6" s="1"/>
  <c r="O104" i="7" s="1"/>
  <c r="BK104" i="7" s="1"/>
  <c r="CU103" i="6"/>
  <c r="DG103" i="6" s="1"/>
  <c r="O103" i="7" s="1"/>
  <c r="BK103" i="7" s="1"/>
  <c r="CQ102" i="6"/>
  <c r="DC102" i="6" s="1"/>
  <c r="K102" i="7" s="1"/>
  <c r="BG102" i="7" s="1"/>
  <c r="CT101" i="6"/>
  <c r="DF101" i="6" s="1"/>
  <c r="N101" i="7" s="1"/>
  <c r="BJ101" i="7" s="1"/>
  <c r="CU100" i="6"/>
  <c r="DG100" i="6" s="1"/>
  <c r="O100" i="7" s="1"/>
  <c r="BK100" i="7" s="1"/>
  <c r="CR99" i="6"/>
  <c r="DD99" i="6" s="1"/>
  <c r="L99" i="7" s="1"/>
  <c r="BH99" i="7" s="1"/>
  <c r="CT98" i="6"/>
  <c r="DF98" i="6" s="1"/>
  <c r="N98" i="7" s="1"/>
  <c r="BJ98" i="7" s="1"/>
  <c r="CQ97" i="6"/>
  <c r="DC97" i="6" s="1"/>
  <c r="K97" i="7" s="1"/>
  <c r="BG97" i="7" s="1"/>
  <c r="CM96" i="6"/>
  <c r="CY96" i="6" s="1"/>
  <c r="G96" i="7" s="1"/>
  <c r="BC96" i="7" s="1"/>
  <c r="CU95" i="6"/>
  <c r="DG95" i="6" s="1"/>
  <c r="O95" i="7" s="1"/>
  <c r="BK95" i="7" s="1"/>
  <c r="CO94" i="6"/>
  <c r="DA94" i="6" s="1"/>
  <c r="I94" i="7" s="1"/>
  <c r="BE94" i="7" s="1"/>
  <c r="CQ93" i="6"/>
  <c r="DC93" i="6" s="1"/>
  <c r="K93" i="7" s="1"/>
  <c r="BG93" i="7" s="1"/>
  <c r="CS92" i="6"/>
  <c r="DE92" i="6" s="1"/>
  <c r="M92" i="7" s="1"/>
  <c r="BI92" i="7" s="1"/>
  <c r="CK92" i="6"/>
  <c r="CW92" i="6" s="1"/>
  <c r="E92" i="7" s="1"/>
  <c r="BA92" i="7" s="1"/>
  <c r="CR145" i="6"/>
  <c r="DD145" i="6" s="1"/>
  <c r="L145" i="7" s="1"/>
  <c r="BH145" i="7" s="1"/>
  <c r="CU113" i="6"/>
  <c r="DG113" i="6" s="1"/>
  <c r="O113" i="7" s="1"/>
  <c r="BK113" i="7" s="1"/>
  <c r="CK108" i="6"/>
  <c r="CW108" i="6" s="1"/>
  <c r="E108" i="7" s="1"/>
  <c r="BA108" i="7" s="1"/>
  <c r="CS104" i="6"/>
  <c r="DE104" i="6" s="1"/>
  <c r="M104" i="7" s="1"/>
  <c r="BI104" i="7" s="1"/>
  <c r="CQ103" i="6"/>
  <c r="DC103" i="6" s="1"/>
  <c r="K103" i="7" s="1"/>
  <c r="BG103" i="7" s="1"/>
  <c r="CO102" i="6"/>
  <c r="DA102" i="6" s="1"/>
  <c r="I102" i="7" s="1"/>
  <c r="BE102" i="7" s="1"/>
  <c r="CS101" i="6"/>
  <c r="DE101" i="6" s="1"/>
  <c r="M101" i="7" s="1"/>
  <c r="BI101" i="7" s="1"/>
  <c r="CS100" i="6"/>
  <c r="DE100" i="6" s="1"/>
  <c r="M100" i="7" s="1"/>
  <c r="BI100" i="7" s="1"/>
  <c r="CQ99" i="6"/>
  <c r="DC99" i="6" s="1"/>
  <c r="K99" i="7" s="1"/>
  <c r="BG99" i="7" s="1"/>
  <c r="CS98" i="6"/>
  <c r="DE98" i="6" s="1"/>
  <c r="M98" i="7" s="1"/>
  <c r="BI98" i="7" s="1"/>
  <c r="CN97" i="6"/>
  <c r="CZ97" i="6" s="1"/>
  <c r="H97" i="7" s="1"/>
  <c r="BD97" i="7" s="1"/>
  <c r="CQ111" i="6"/>
  <c r="DC111" i="6" s="1"/>
  <c r="K111" i="7" s="1"/>
  <c r="BG111" i="7" s="1"/>
  <c r="CQ109" i="6"/>
  <c r="DC109" i="6" s="1"/>
  <c r="K109" i="7" s="1"/>
  <c r="BG109" i="7" s="1"/>
  <c r="CP107" i="6"/>
  <c r="DB107" i="6" s="1"/>
  <c r="J107" i="7" s="1"/>
  <c r="BF107" i="7" s="1"/>
  <c r="CN104" i="6"/>
  <c r="CZ104" i="6" s="1"/>
  <c r="H104" i="7" s="1"/>
  <c r="BD104" i="7" s="1"/>
  <c r="CO103" i="6"/>
  <c r="DA103" i="6" s="1"/>
  <c r="I103" i="7" s="1"/>
  <c r="BE103" i="7" s="1"/>
  <c r="CM101" i="6"/>
  <c r="CY101" i="6" s="1"/>
  <c r="G101" i="7" s="1"/>
  <c r="BC101" i="7" s="1"/>
  <c r="CN100" i="6"/>
  <c r="CZ100" i="6" s="1"/>
  <c r="H100" i="7" s="1"/>
  <c r="BD100" i="7" s="1"/>
  <c r="CO99" i="6"/>
  <c r="DA99" i="6" s="1"/>
  <c r="I99" i="7" s="1"/>
  <c r="BE99" i="7" s="1"/>
  <c r="CQ98" i="6"/>
  <c r="DC98" i="6" s="1"/>
  <c r="K98" i="7" s="1"/>
  <c r="BG98" i="7" s="1"/>
  <c r="CV97" i="6"/>
  <c r="DH97" i="6" s="1"/>
  <c r="P97" i="7" s="1"/>
  <c r="BL97" i="7" s="1"/>
  <c r="CL97" i="6"/>
  <c r="CX97" i="6" s="1"/>
  <c r="F97" i="7" s="1"/>
  <c r="BB97" i="7" s="1"/>
  <c r="CT96" i="6"/>
  <c r="DF96" i="6" s="1"/>
  <c r="N96" i="7" s="1"/>
  <c r="BJ96" i="7" s="1"/>
  <c r="CP95" i="6"/>
  <c r="DB95" i="6" s="1"/>
  <c r="J95" i="7" s="1"/>
  <c r="BF95" i="7" s="1"/>
  <c r="CT94" i="6"/>
  <c r="DF94" i="6" s="1"/>
  <c r="N94" i="7" s="1"/>
  <c r="BJ94" i="7" s="1"/>
  <c r="CV93" i="6"/>
  <c r="DH93" i="6" s="1"/>
  <c r="P93" i="7" s="1"/>
  <c r="BL93" i="7" s="1"/>
  <c r="CN93" i="6"/>
  <c r="CZ93" i="6" s="1"/>
  <c r="H93" i="7" s="1"/>
  <c r="BD93" i="7" s="1"/>
  <c r="CP92" i="6"/>
  <c r="DB92" i="6" s="1"/>
  <c r="J92" i="7" s="1"/>
  <c r="BF92" i="7" s="1"/>
  <c r="CR91" i="6"/>
  <c r="DD91" i="6" s="1"/>
  <c r="L91" i="7" s="1"/>
  <c r="BH91" i="7" s="1"/>
  <c r="CT90" i="6"/>
  <c r="DF90" i="6" s="1"/>
  <c r="N90" i="7" s="1"/>
  <c r="BJ90" i="7" s="1"/>
  <c r="CL90" i="6"/>
  <c r="CX90" i="6" s="1"/>
  <c r="F90" i="7" s="1"/>
  <c r="BB90" i="7" s="1"/>
  <c r="CV89" i="6"/>
  <c r="DH89" i="6" s="1"/>
  <c r="P89" i="7" s="1"/>
  <c r="BL89" i="7" s="1"/>
  <c r="CN89" i="6"/>
  <c r="CZ89" i="6" s="1"/>
  <c r="H89" i="7" s="1"/>
  <c r="BD89" i="7" s="1"/>
  <c r="CP88" i="6"/>
  <c r="DB88" i="6" s="1"/>
  <c r="J88" i="7" s="1"/>
  <c r="BF88" i="7" s="1"/>
  <c r="CR87" i="6"/>
  <c r="DD87" i="6" s="1"/>
  <c r="L87" i="7" s="1"/>
  <c r="BH87" i="7" s="1"/>
  <c r="CL117" i="6"/>
  <c r="CX117" i="6" s="1"/>
  <c r="F117" i="7" s="1"/>
  <c r="BB117" i="7" s="1"/>
  <c r="CL109" i="6"/>
  <c r="CX109" i="6" s="1"/>
  <c r="F109" i="7" s="1"/>
  <c r="BB109" i="7" s="1"/>
  <c r="CM107" i="6"/>
  <c r="CY107" i="6" s="1"/>
  <c r="G107" i="7" s="1"/>
  <c r="BC107" i="7" s="1"/>
  <c r="CR106" i="6"/>
  <c r="DD106" i="6" s="1"/>
  <c r="L106" i="7" s="1"/>
  <c r="BH106" i="7" s="1"/>
  <c r="CT105" i="6"/>
  <c r="DF105" i="6" s="1"/>
  <c r="N105" i="7" s="1"/>
  <c r="BJ105" i="7" s="1"/>
  <c r="CM104" i="6"/>
  <c r="CY104" i="6" s="1"/>
  <c r="G104" i="7" s="1"/>
  <c r="BC104" i="7" s="1"/>
  <c r="CM103" i="6"/>
  <c r="CY103" i="6" s="1"/>
  <c r="G103" i="7" s="1"/>
  <c r="BC103" i="7" s="1"/>
  <c r="CL101" i="6"/>
  <c r="CX101" i="6" s="1"/>
  <c r="F101" i="7" s="1"/>
  <c r="BB101" i="7" s="1"/>
  <c r="CM100" i="6"/>
  <c r="CY100" i="6" s="1"/>
  <c r="G100" i="7" s="1"/>
  <c r="BC100" i="7" s="1"/>
  <c r="CM99" i="6"/>
  <c r="CY99" i="6" s="1"/>
  <c r="G99" i="7" s="1"/>
  <c r="BC99" i="7" s="1"/>
  <c r="CP98" i="6"/>
  <c r="DB98" i="6" s="1"/>
  <c r="J98" i="7" s="1"/>
  <c r="BF98" i="7" s="1"/>
  <c r="CU97" i="6"/>
  <c r="DG97" i="6" s="1"/>
  <c r="O97" i="7" s="1"/>
  <c r="BK97" i="7" s="1"/>
  <c r="CK97" i="6"/>
  <c r="CW97" i="6" s="1"/>
  <c r="E97" i="7" s="1"/>
  <c r="BA97" i="7" s="1"/>
  <c r="CS96" i="6"/>
  <c r="DE96" i="6" s="1"/>
  <c r="M96" i="7" s="1"/>
  <c r="BI96" i="7" s="1"/>
  <c r="CO95" i="6"/>
  <c r="DA95" i="6" s="1"/>
  <c r="I95" i="7" s="1"/>
  <c r="BE95" i="7" s="1"/>
  <c r="CS94" i="6"/>
  <c r="DE94" i="6" s="1"/>
  <c r="M94" i="7" s="1"/>
  <c r="BI94" i="7" s="1"/>
  <c r="CU93" i="6"/>
  <c r="DG93" i="6" s="1"/>
  <c r="O93" i="7" s="1"/>
  <c r="BK93" i="7" s="1"/>
  <c r="CM93" i="6"/>
  <c r="CY93" i="6" s="1"/>
  <c r="G93" i="7" s="1"/>
  <c r="BC93" i="7" s="1"/>
  <c r="CO92" i="6"/>
  <c r="DA92" i="6" s="1"/>
  <c r="I92" i="7" s="1"/>
  <c r="BE92" i="7" s="1"/>
  <c r="CO104" i="6"/>
  <c r="DA104" i="6" s="1"/>
  <c r="I104" i="7" s="1"/>
  <c r="BE104" i="7" s="1"/>
  <c r="CQ95" i="6"/>
  <c r="DC95" i="6" s="1"/>
  <c r="K95" i="7" s="1"/>
  <c r="BG95" i="7" s="1"/>
  <c r="CL94" i="6"/>
  <c r="CX94" i="6" s="1"/>
  <c r="F94" i="7" s="1"/>
  <c r="BB94" i="7" s="1"/>
  <c r="CT93" i="6"/>
  <c r="DF93" i="6" s="1"/>
  <c r="N93" i="7" s="1"/>
  <c r="BJ93" i="7" s="1"/>
  <c r="CR92" i="6"/>
  <c r="DD92" i="6" s="1"/>
  <c r="L92" i="7" s="1"/>
  <c r="BH92" i="7" s="1"/>
  <c r="CT91" i="6"/>
  <c r="DF91" i="6" s="1"/>
  <c r="N91" i="7" s="1"/>
  <c r="BJ91" i="7" s="1"/>
  <c r="CP90" i="6"/>
  <c r="DB90" i="6" s="1"/>
  <c r="J90" i="7" s="1"/>
  <c r="BF90" i="7" s="1"/>
  <c r="CL89" i="6"/>
  <c r="CX89" i="6" s="1"/>
  <c r="F89" i="7" s="1"/>
  <c r="BB89" i="7" s="1"/>
  <c r="CQ88" i="6"/>
  <c r="DC88" i="6" s="1"/>
  <c r="K88" i="7" s="1"/>
  <c r="BG88" i="7" s="1"/>
  <c r="CU87" i="6"/>
  <c r="DG87" i="6" s="1"/>
  <c r="O87" i="7" s="1"/>
  <c r="BK87" i="7" s="1"/>
  <c r="CL87" i="6"/>
  <c r="CX87" i="6" s="1"/>
  <c r="F87" i="7" s="1"/>
  <c r="BB87" i="7" s="1"/>
  <c r="CS86" i="6"/>
  <c r="DE86" i="6" s="1"/>
  <c r="M86" i="7" s="1"/>
  <c r="BI86" i="7" s="1"/>
  <c r="CK86" i="6"/>
  <c r="CW86" i="6" s="1"/>
  <c r="E86" i="7" s="1"/>
  <c r="BA86" i="7" s="1"/>
  <c r="CU114" i="6"/>
  <c r="DG114" i="6" s="1"/>
  <c r="O114" i="7" s="1"/>
  <c r="BK114" i="7" s="1"/>
  <c r="CU109" i="6"/>
  <c r="DG109" i="6" s="1"/>
  <c r="O109" i="7" s="1"/>
  <c r="BK109" i="7" s="1"/>
  <c r="CK104" i="6"/>
  <c r="CW104" i="6" s="1"/>
  <c r="E104" i="7" s="1"/>
  <c r="BA104" i="7" s="1"/>
  <c r="CV96" i="6"/>
  <c r="DH96" i="6" s="1"/>
  <c r="P96" i="7" s="1"/>
  <c r="BL96" i="7" s="1"/>
  <c r="CN95" i="6"/>
  <c r="CZ95" i="6" s="1"/>
  <c r="H95" i="7" s="1"/>
  <c r="BD95" i="7" s="1"/>
  <c r="CK94" i="6"/>
  <c r="CW94" i="6" s="1"/>
  <c r="E94" i="7" s="1"/>
  <c r="BA94" i="7" s="1"/>
  <c r="CR93" i="6"/>
  <c r="DD93" i="6" s="1"/>
  <c r="L93" i="7" s="1"/>
  <c r="BH93" i="7" s="1"/>
  <c r="CQ92" i="6"/>
  <c r="DC92" i="6" s="1"/>
  <c r="K92" i="7" s="1"/>
  <c r="BG92" i="7" s="1"/>
  <c r="CS91" i="6"/>
  <c r="DE91" i="6" s="1"/>
  <c r="M91" i="7" s="1"/>
  <c r="BI91" i="7" s="1"/>
  <c r="CO90" i="6"/>
  <c r="DA90" i="6" s="1"/>
  <c r="I90" i="7" s="1"/>
  <c r="BE90" i="7" s="1"/>
  <c r="CU89" i="6"/>
  <c r="DG89" i="6" s="1"/>
  <c r="O89" i="7" s="1"/>
  <c r="BK89" i="7" s="1"/>
  <c r="CO88" i="6"/>
  <c r="DA88" i="6" s="1"/>
  <c r="I88" i="7" s="1"/>
  <c r="BE88" i="7" s="1"/>
  <c r="CT87" i="6"/>
  <c r="DF87" i="6" s="1"/>
  <c r="N87" i="7" s="1"/>
  <c r="BJ87" i="7" s="1"/>
  <c r="CK87" i="6"/>
  <c r="CW87" i="6" s="1"/>
  <c r="E87" i="7" s="1"/>
  <c r="BA87" i="7" s="1"/>
  <c r="CR86" i="6"/>
  <c r="DD86" i="6" s="1"/>
  <c r="L86" i="7" s="1"/>
  <c r="BH86" i="7" s="1"/>
  <c r="CT85" i="6"/>
  <c r="DF85" i="6" s="1"/>
  <c r="N85" i="7" s="1"/>
  <c r="BJ85" i="7" s="1"/>
  <c r="CL85" i="6"/>
  <c r="CX85" i="6" s="1"/>
  <c r="F85" i="7" s="1"/>
  <c r="BB85" i="7" s="1"/>
  <c r="CV84" i="6"/>
  <c r="DH84" i="6" s="1"/>
  <c r="P84" i="7" s="1"/>
  <c r="BL84" i="7" s="1"/>
  <c r="CN84" i="6"/>
  <c r="CZ84" i="6" s="1"/>
  <c r="H84" i="7" s="1"/>
  <c r="BD84" i="7" s="1"/>
  <c r="CP83" i="6"/>
  <c r="DB83" i="6" s="1"/>
  <c r="J83" i="7" s="1"/>
  <c r="BF83" i="7" s="1"/>
  <c r="CR82" i="6"/>
  <c r="DD82" i="6" s="1"/>
  <c r="L82" i="7" s="1"/>
  <c r="BH82" i="7" s="1"/>
  <c r="CQ106" i="6"/>
  <c r="DC106" i="6" s="1"/>
  <c r="K106" i="7" s="1"/>
  <c r="BG106" i="7" s="1"/>
  <c r="CP99" i="6"/>
  <c r="DB99" i="6" s="1"/>
  <c r="J99" i="7" s="1"/>
  <c r="BF99" i="7" s="1"/>
  <c r="CR98" i="6"/>
  <c r="DD98" i="6" s="1"/>
  <c r="L98" i="7" s="1"/>
  <c r="BH98" i="7" s="1"/>
  <c r="CU96" i="6"/>
  <c r="DG96" i="6" s="1"/>
  <c r="O96" i="7" s="1"/>
  <c r="BK96" i="7" s="1"/>
  <c r="CP93" i="6"/>
  <c r="DB93" i="6" s="1"/>
  <c r="J93" i="7" s="1"/>
  <c r="BF93" i="7" s="1"/>
  <c r="CN92" i="6"/>
  <c r="CZ92" i="6" s="1"/>
  <c r="H92" i="7" s="1"/>
  <c r="BD92" i="7" s="1"/>
  <c r="CQ91" i="6"/>
  <c r="DC91" i="6" s="1"/>
  <c r="K91" i="7" s="1"/>
  <c r="BG91" i="7" s="1"/>
  <c r="CN90" i="6"/>
  <c r="CZ90" i="6" s="1"/>
  <c r="H90" i="7" s="1"/>
  <c r="BD90" i="7" s="1"/>
  <c r="CT89" i="6"/>
  <c r="DF89" i="6" s="1"/>
  <c r="N89" i="7" s="1"/>
  <c r="BJ89" i="7" s="1"/>
  <c r="CN88" i="6"/>
  <c r="CZ88" i="6" s="1"/>
  <c r="H88" i="7" s="1"/>
  <c r="BD88" i="7" s="1"/>
  <c r="CS87" i="6"/>
  <c r="DE87" i="6" s="1"/>
  <c r="M87" i="7" s="1"/>
  <c r="BI87" i="7" s="1"/>
  <c r="CQ86" i="6"/>
  <c r="DC86" i="6" s="1"/>
  <c r="K86" i="7" s="1"/>
  <c r="BG86" i="7" s="1"/>
  <c r="CS85" i="6"/>
  <c r="DE85" i="6" s="1"/>
  <c r="M85" i="7" s="1"/>
  <c r="BI85" i="7" s="1"/>
  <c r="CK85" i="6"/>
  <c r="CW85" i="6" s="1"/>
  <c r="E85" i="7" s="1"/>
  <c r="BA85" i="7" s="1"/>
  <c r="CU84" i="6"/>
  <c r="DG84" i="6" s="1"/>
  <c r="O84" i="7" s="1"/>
  <c r="BK84" i="7" s="1"/>
  <c r="CM84" i="6"/>
  <c r="CY84" i="6" s="1"/>
  <c r="G84" i="7" s="1"/>
  <c r="BC84" i="7" s="1"/>
  <c r="CO83" i="6"/>
  <c r="DA83" i="6" s="1"/>
  <c r="I83" i="7" s="1"/>
  <c r="BE83" i="7" s="1"/>
  <c r="CQ82" i="6"/>
  <c r="DC82" i="6" s="1"/>
  <c r="K82" i="7" s="1"/>
  <c r="BG82" i="7" s="1"/>
  <c r="CS81" i="6"/>
  <c r="DE81" i="6" s="1"/>
  <c r="M81" i="7" s="1"/>
  <c r="BI81" i="7" s="1"/>
  <c r="CK81" i="6"/>
  <c r="CW81" i="6" s="1"/>
  <c r="E81" i="7" s="1"/>
  <c r="BA81" i="7" s="1"/>
  <c r="CU80" i="6"/>
  <c r="DG80" i="6" s="1"/>
  <c r="O80" i="7" s="1"/>
  <c r="BK80" i="7" s="1"/>
  <c r="CM80" i="6"/>
  <c r="CY80" i="6" s="1"/>
  <c r="G80" i="7" s="1"/>
  <c r="BC80" i="7" s="1"/>
  <c r="CO79" i="6"/>
  <c r="DA79" i="6" s="1"/>
  <c r="I79" i="7" s="1"/>
  <c r="BE79" i="7" s="1"/>
  <c r="CQ78" i="6"/>
  <c r="DC78" i="6" s="1"/>
  <c r="K78" i="7" s="1"/>
  <c r="BG78" i="7" s="1"/>
  <c r="CM113" i="6"/>
  <c r="CY113" i="6" s="1"/>
  <c r="G113" i="7" s="1"/>
  <c r="BC113" i="7" s="1"/>
  <c r="CQ101" i="6"/>
  <c r="DC101" i="6" s="1"/>
  <c r="K101" i="7" s="1"/>
  <c r="BG101" i="7" s="1"/>
  <c r="CO98" i="6"/>
  <c r="DA98" i="6" s="1"/>
  <c r="I98" i="7" s="1"/>
  <c r="BE98" i="7" s="1"/>
  <c r="CT97" i="6"/>
  <c r="DF97" i="6" s="1"/>
  <c r="N97" i="7" s="1"/>
  <c r="BJ97" i="7" s="1"/>
  <c r="CP96" i="6"/>
  <c r="DB96" i="6" s="1"/>
  <c r="J96" i="7" s="1"/>
  <c r="BF96" i="7" s="1"/>
  <c r="CO93" i="6"/>
  <c r="DA93" i="6" s="1"/>
  <c r="I93" i="7" s="1"/>
  <c r="BE93" i="7" s="1"/>
  <c r="CL92" i="6"/>
  <c r="CX92" i="6" s="1"/>
  <c r="F92" i="7" s="1"/>
  <c r="BB92" i="7" s="1"/>
  <c r="CP91" i="6"/>
  <c r="DB91" i="6" s="1"/>
  <c r="J91" i="7" s="1"/>
  <c r="BF91" i="7" s="1"/>
  <c r="CM90" i="6"/>
  <c r="CY90" i="6" s="1"/>
  <c r="G90" i="7" s="1"/>
  <c r="BC90" i="7" s="1"/>
  <c r="CR89" i="6"/>
  <c r="DD89" i="6" s="1"/>
  <c r="L89" i="7" s="1"/>
  <c r="BH89" i="7" s="1"/>
  <c r="CL88" i="6"/>
  <c r="CX88" i="6" s="1"/>
  <c r="F88" i="7" s="1"/>
  <c r="BB88" i="7" s="1"/>
  <c r="CQ87" i="6"/>
  <c r="DC87" i="6" s="1"/>
  <c r="K87" i="7" s="1"/>
  <c r="BG87" i="7" s="1"/>
  <c r="CP86" i="6"/>
  <c r="DB86" i="6" s="1"/>
  <c r="J86" i="7" s="1"/>
  <c r="BF86" i="7" s="1"/>
  <c r="CR85" i="6"/>
  <c r="DD85" i="6" s="1"/>
  <c r="L85" i="7" s="1"/>
  <c r="BH85" i="7" s="1"/>
  <c r="CT84" i="6"/>
  <c r="DF84" i="6" s="1"/>
  <c r="N84" i="7" s="1"/>
  <c r="BJ84" i="7" s="1"/>
  <c r="CL84" i="6"/>
  <c r="CX84" i="6" s="1"/>
  <c r="F84" i="7" s="1"/>
  <c r="BB84" i="7" s="1"/>
  <c r="CO100" i="6"/>
  <c r="DA100" i="6" s="1"/>
  <c r="I100" i="7" s="1"/>
  <c r="BE100" i="7" s="1"/>
  <c r="CM97" i="6"/>
  <c r="CY97" i="6" s="1"/>
  <c r="G97" i="7" s="1"/>
  <c r="BC97" i="7" s="1"/>
  <c r="CL96" i="6"/>
  <c r="CX96" i="6" s="1"/>
  <c r="F96" i="7" s="1"/>
  <c r="BB96" i="7" s="1"/>
  <c r="CM91" i="6"/>
  <c r="CY91" i="6" s="1"/>
  <c r="G91" i="7" s="1"/>
  <c r="BC91" i="7" s="1"/>
  <c r="CU90" i="6"/>
  <c r="DG90" i="6" s="1"/>
  <c r="O90" i="7" s="1"/>
  <c r="BK90" i="7" s="1"/>
  <c r="CP89" i="6"/>
  <c r="DB89" i="6" s="1"/>
  <c r="J89" i="7" s="1"/>
  <c r="BF89" i="7" s="1"/>
  <c r="CT88" i="6"/>
  <c r="DF88" i="6" s="1"/>
  <c r="N88" i="7" s="1"/>
  <c r="BJ88" i="7" s="1"/>
  <c r="CO87" i="6"/>
  <c r="DA87" i="6" s="1"/>
  <c r="I87" i="7" s="1"/>
  <c r="BE87" i="7" s="1"/>
  <c r="CV86" i="6"/>
  <c r="DH86" i="6" s="1"/>
  <c r="P86" i="7" s="1"/>
  <c r="BL86" i="7" s="1"/>
  <c r="CN86" i="6"/>
  <c r="CZ86" i="6" s="1"/>
  <c r="H86" i="7" s="1"/>
  <c r="BD86" i="7" s="1"/>
  <c r="CP85" i="6"/>
  <c r="DB85" i="6" s="1"/>
  <c r="J85" i="7" s="1"/>
  <c r="BF85" i="7" s="1"/>
  <c r="CR84" i="6"/>
  <c r="DD84" i="6" s="1"/>
  <c r="L84" i="7" s="1"/>
  <c r="BH84" i="7" s="1"/>
  <c r="CT83" i="6"/>
  <c r="DF83" i="6" s="1"/>
  <c r="N83" i="7" s="1"/>
  <c r="BJ83" i="7" s="1"/>
  <c r="CL83" i="6"/>
  <c r="CX83" i="6" s="1"/>
  <c r="F83" i="7" s="1"/>
  <c r="BB83" i="7" s="1"/>
  <c r="CV82" i="6"/>
  <c r="DH82" i="6" s="1"/>
  <c r="P82" i="7" s="1"/>
  <c r="BL82" i="7" s="1"/>
  <c r="CN82" i="6"/>
  <c r="CZ82" i="6" s="1"/>
  <c r="H82" i="7" s="1"/>
  <c r="BD82" i="7" s="1"/>
  <c r="CP81" i="6"/>
  <c r="DB81" i="6" s="1"/>
  <c r="J81" i="7" s="1"/>
  <c r="BF81" i="7" s="1"/>
  <c r="CR80" i="6"/>
  <c r="DD80" i="6" s="1"/>
  <c r="L80" i="7" s="1"/>
  <c r="BH80" i="7" s="1"/>
  <c r="CT79" i="6"/>
  <c r="DF79" i="6" s="1"/>
  <c r="N79" i="7" s="1"/>
  <c r="BJ79" i="7" s="1"/>
  <c r="CL79" i="6"/>
  <c r="CX79" i="6" s="1"/>
  <c r="F79" i="7" s="1"/>
  <c r="BB79" i="7" s="1"/>
  <c r="CV78" i="6"/>
  <c r="DH78" i="6" s="1"/>
  <c r="P78" i="7" s="1"/>
  <c r="BL78" i="7" s="1"/>
  <c r="CN78" i="6"/>
  <c r="CZ78" i="6" s="1"/>
  <c r="H78" i="7" s="1"/>
  <c r="BD78" i="7" s="1"/>
  <c r="CU107" i="6"/>
  <c r="DG107" i="6" s="1"/>
  <c r="O107" i="7" s="1"/>
  <c r="BK107" i="7" s="1"/>
  <c r="CS105" i="6"/>
  <c r="DE105" i="6" s="1"/>
  <c r="M105" i="7" s="1"/>
  <c r="BI105" i="7" s="1"/>
  <c r="CK102" i="6"/>
  <c r="CW102" i="6" s="1"/>
  <c r="E102" i="7" s="1"/>
  <c r="BA102" i="7" s="1"/>
  <c r="CK100" i="6"/>
  <c r="CW100" i="6" s="1"/>
  <c r="E100" i="7" s="1"/>
  <c r="BA100" i="7" s="1"/>
  <c r="CK96" i="6"/>
  <c r="CW96" i="6" s="1"/>
  <c r="E96" i="7" s="1"/>
  <c r="BA96" i="7" s="1"/>
  <c r="CV95" i="6"/>
  <c r="DH95" i="6" s="1"/>
  <c r="P95" i="7" s="1"/>
  <c r="BL95" i="7" s="1"/>
  <c r="CR94" i="6"/>
  <c r="DD94" i="6" s="1"/>
  <c r="L94" i="7" s="1"/>
  <c r="BH94" i="7" s="1"/>
  <c r="CV92" i="6"/>
  <c r="DH92" i="6" s="1"/>
  <c r="P92" i="7" s="1"/>
  <c r="BL92" i="7" s="1"/>
  <c r="CV91" i="6"/>
  <c r="DH91" i="6" s="1"/>
  <c r="P91" i="7" s="1"/>
  <c r="BL91" i="7" s="1"/>
  <c r="CL91" i="6"/>
  <c r="CX91" i="6" s="1"/>
  <c r="F91" i="7" s="1"/>
  <c r="BB91" i="7" s="1"/>
  <c r="CS90" i="6"/>
  <c r="DE90" i="6" s="1"/>
  <c r="M90" i="7" s="1"/>
  <c r="BI90" i="7" s="1"/>
  <c r="CO89" i="6"/>
  <c r="DA89" i="6" s="1"/>
  <c r="I89" i="7" s="1"/>
  <c r="BE89" i="7" s="1"/>
  <c r="CS88" i="6"/>
  <c r="DE88" i="6" s="1"/>
  <c r="M88" i="7" s="1"/>
  <c r="BI88" i="7" s="1"/>
  <c r="CN87" i="6"/>
  <c r="CZ87" i="6" s="1"/>
  <c r="H87" i="7" s="1"/>
  <c r="BD87" i="7" s="1"/>
  <c r="CU86" i="6"/>
  <c r="DG86" i="6" s="1"/>
  <c r="O86" i="7" s="1"/>
  <c r="BK86" i="7" s="1"/>
  <c r="CM86" i="6"/>
  <c r="CY86" i="6" s="1"/>
  <c r="G86" i="7" s="1"/>
  <c r="BC86" i="7" s="1"/>
  <c r="CO85" i="6"/>
  <c r="DA85" i="6" s="1"/>
  <c r="I85" i="7" s="1"/>
  <c r="BE85" i="7" s="1"/>
  <c r="CQ84" i="6"/>
  <c r="DC84" i="6" s="1"/>
  <c r="K84" i="7" s="1"/>
  <c r="BG84" i="7" s="1"/>
  <c r="CS83" i="6"/>
  <c r="DE83" i="6" s="1"/>
  <c r="M83" i="7" s="1"/>
  <c r="BI83" i="7" s="1"/>
  <c r="CK83" i="6"/>
  <c r="CW83" i="6" s="1"/>
  <c r="E83" i="7" s="1"/>
  <c r="BA83" i="7" s="1"/>
  <c r="CU82" i="6"/>
  <c r="DG82" i="6" s="1"/>
  <c r="O82" i="7" s="1"/>
  <c r="BK82" i="7" s="1"/>
  <c r="CM82" i="6"/>
  <c r="CY82" i="6" s="1"/>
  <c r="G82" i="7" s="1"/>
  <c r="BC82" i="7" s="1"/>
  <c r="CO81" i="6"/>
  <c r="DA81" i="6" s="1"/>
  <c r="I81" i="7" s="1"/>
  <c r="BE81" i="7" s="1"/>
  <c r="CQ80" i="6"/>
  <c r="DC80" i="6" s="1"/>
  <c r="K80" i="7" s="1"/>
  <c r="BG80" i="7" s="1"/>
  <c r="CL93" i="6"/>
  <c r="CX93" i="6" s="1"/>
  <c r="F93" i="7" s="1"/>
  <c r="BB93" i="7" s="1"/>
  <c r="CP87" i="6"/>
  <c r="DB87" i="6" s="1"/>
  <c r="J87" i="7" s="1"/>
  <c r="BF87" i="7" s="1"/>
  <c r="CT86" i="6"/>
  <c r="DF86" i="6" s="1"/>
  <c r="N86" i="7" s="1"/>
  <c r="BJ86" i="7" s="1"/>
  <c r="CU81" i="6"/>
  <c r="DG81" i="6" s="1"/>
  <c r="O81" i="7" s="1"/>
  <c r="BK81" i="7" s="1"/>
  <c r="CL80" i="6"/>
  <c r="CX80" i="6" s="1"/>
  <c r="F80" i="7" s="1"/>
  <c r="BB80" i="7" s="1"/>
  <c r="CR79" i="6"/>
  <c r="DD79" i="6" s="1"/>
  <c r="L79" i="7" s="1"/>
  <c r="BH79" i="7" s="1"/>
  <c r="CM78" i="6"/>
  <c r="CY78" i="6" s="1"/>
  <c r="G78" i="7" s="1"/>
  <c r="BC78" i="7" s="1"/>
  <c r="CR77" i="6"/>
  <c r="DD77" i="6" s="1"/>
  <c r="L77" i="7" s="1"/>
  <c r="BH77" i="7" s="1"/>
  <c r="CT76" i="6"/>
  <c r="DF76" i="6" s="1"/>
  <c r="N76" i="7" s="1"/>
  <c r="BJ76" i="7" s="1"/>
  <c r="CL76" i="6"/>
  <c r="CX76" i="6" s="1"/>
  <c r="F76" i="7" s="1"/>
  <c r="BB76" i="7" s="1"/>
  <c r="CK98" i="6"/>
  <c r="CW98" i="6" s="1"/>
  <c r="E98" i="7" s="1"/>
  <c r="BA98" i="7" s="1"/>
  <c r="CV90" i="6"/>
  <c r="DH90" i="6" s="1"/>
  <c r="P90" i="7" s="1"/>
  <c r="BL90" i="7" s="1"/>
  <c r="CV88" i="6"/>
  <c r="DH88" i="6" s="1"/>
  <c r="P88" i="7" s="1"/>
  <c r="BL88" i="7" s="1"/>
  <c r="CM87" i="6"/>
  <c r="CY87" i="6" s="1"/>
  <c r="G87" i="7" s="1"/>
  <c r="BC87" i="7" s="1"/>
  <c r="CO86" i="6"/>
  <c r="DA86" i="6" s="1"/>
  <c r="I86" i="7" s="1"/>
  <c r="BE86" i="7" s="1"/>
  <c r="CS84" i="6"/>
  <c r="DE84" i="6" s="1"/>
  <c r="M84" i="7" s="1"/>
  <c r="BI84" i="7" s="1"/>
  <c r="CV83" i="6"/>
  <c r="DH83" i="6" s="1"/>
  <c r="P83" i="7" s="1"/>
  <c r="BL83" i="7" s="1"/>
  <c r="CT82" i="6"/>
  <c r="DF82" i="6" s="1"/>
  <c r="N82" i="7" s="1"/>
  <c r="BJ82" i="7" s="1"/>
  <c r="CT81" i="6"/>
  <c r="DF81" i="6" s="1"/>
  <c r="N81" i="7" s="1"/>
  <c r="BJ81" i="7" s="1"/>
  <c r="CK80" i="6"/>
  <c r="CW80" i="6" s="1"/>
  <c r="E80" i="7" s="1"/>
  <c r="BA80" i="7" s="1"/>
  <c r="CQ79" i="6"/>
  <c r="DC79" i="6" s="1"/>
  <c r="K79" i="7" s="1"/>
  <c r="BG79" i="7" s="1"/>
  <c r="CL78" i="6"/>
  <c r="CX78" i="6" s="1"/>
  <c r="F78" i="7" s="1"/>
  <c r="BB78" i="7" s="1"/>
  <c r="CQ77" i="6"/>
  <c r="DC77" i="6" s="1"/>
  <c r="K77" i="7" s="1"/>
  <c r="BG77" i="7" s="1"/>
  <c r="CS76" i="6"/>
  <c r="DE76" i="6" s="1"/>
  <c r="M76" i="7" s="1"/>
  <c r="BI76" i="7" s="1"/>
  <c r="CK76" i="6"/>
  <c r="CW76" i="6" s="1"/>
  <c r="E76" i="7" s="1"/>
  <c r="BA76" i="7" s="1"/>
  <c r="CU75" i="6"/>
  <c r="DG75" i="6" s="1"/>
  <c r="O75" i="7" s="1"/>
  <c r="BK75" i="7" s="1"/>
  <c r="CM75" i="6"/>
  <c r="CY75" i="6" s="1"/>
  <c r="G75" i="7" s="1"/>
  <c r="BC75" i="7" s="1"/>
  <c r="CO74" i="6"/>
  <c r="DA74" i="6" s="1"/>
  <c r="I74" i="7" s="1"/>
  <c r="BE74" i="7" s="1"/>
  <c r="CQ73" i="6"/>
  <c r="DC73" i="6" s="1"/>
  <c r="K73" i="7" s="1"/>
  <c r="BG73" i="7" s="1"/>
  <c r="CS72" i="6"/>
  <c r="DE72" i="6" s="1"/>
  <c r="M72" i="7" s="1"/>
  <c r="BI72" i="7" s="1"/>
  <c r="CK72" i="6"/>
  <c r="CW72" i="6" s="1"/>
  <c r="E72" i="7" s="1"/>
  <c r="BA72" i="7" s="1"/>
  <c r="CU71" i="6"/>
  <c r="DG71" i="6" s="1"/>
  <c r="O71" i="7" s="1"/>
  <c r="BK71" i="7" s="1"/>
  <c r="CM71" i="6"/>
  <c r="CY71" i="6" s="1"/>
  <c r="G71" i="7" s="1"/>
  <c r="BC71" i="7" s="1"/>
  <c r="CO70" i="6"/>
  <c r="DA70" i="6" s="1"/>
  <c r="I70" i="7" s="1"/>
  <c r="BE70" i="7" s="1"/>
  <c r="CP94" i="6"/>
  <c r="DB94" i="6" s="1"/>
  <c r="J94" i="7" s="1"/>
  <c r="BF94" i="7" s="1"/>
  <c r="CT92" i="6"/>
  <c r="DF92" i="6" s="1"/>
  <c r="N92" i="7" s="1"/>
  <c r="BJ92" i="7" s="1"/>
  <c r="CR90" i="6"/>
  <c r="DD90" i="6" s="1"/>
  <c r="L90" i="7" s="1"/>
  <c r="BH90" i="7" s="1"/>
  <c r="CR88" i="6"/>
  <c r="DD88" i="6" s="1"/>
  <c r="L88" i="7" s="1"/>
  <c r="BH88" i="7" s="1"/>
  <c r="CL86" i="6"/>
  <c r="CX86" i="6" s="1"/>
  <c r="F86" i="7" s="1"/>
  <c r="BB86" i="7" s="1"/>
  <c r="CP84" i="6"/>
  <c r="DB84" i="6" s="1"/>
  <c r="J84" i="7" s="1"/>
  <c r="BF84" i="7" s="1"/>
  <c r="CU83" i="6"/>
  <c r="DG83" i="6" s="1"/>
  <c r="O83" i="7" s="1"/>
  <c r="BK83" i="7" s="1"/>
  <c r="CS82" i="6"/>
  <c r="DE82" i="6" s="1"/>
  <c r="M82" i="7" s="1"/>
  <c r="BI82" i="7" s="1"/>
  <c r="CR81" i="6"/>
  <c r="DD81" i="6" s="1"/>
  <c r="L81" i="7" s="1"/>
  <c r="BH81" i="7" s="1"/>
  <c r="CV80" i="6"/>
  <c r="DH80" i="6" s="1"/>
  <c r="P80" i="7" s="1"/>
  <c r="BL80" i="7" s="1"/>
  <c r="CP79" i="6"/>
  <c r="DB79" i="6" s="1"/>
  <c r="J79" i="7" s="1"/>
  <c r="BF79" i="7" s="1"/>
  <c r="CU78" i="6"/>
  <c r="DG78" i="6" s="1"/>
  <c r="O78" i="7" s="1"/>
  <c r="BK78" i="7" s="1"/>
  <c r="CK78" i="6"/>
  <c r="CW78" i="6" s="1"/>
  <c r="E78" i="7" s="1"/>
  <c r="BA78" i="7" s="1"/>
  <c r="CP77" i="6"/>
  <c r="DB77" i="6" s="1"/>
  <c r="J77" i="7" s="1"/>
  <c r="BF77" i="7" s="1"/>
  <c r="CR76" i="6"/>
  <c r="DD76" i="6" s="1"/>
  <c r="L76" i="7" s="1"/>
  <c r="BH76" i="7" s="1"/>
  <c r="CT75" i="6"/>
  <c r="DF75" i="6" s="1"/>
  <c r="N75" i="7" s="1"/>
  <c r="BJ75" i="7" s="1"/>
  <c r="CL75" i="6"/>
  <c r="CX75" i="6" s="1"/>
  <c r="F75" i="7" s="1"/>
  <c r="BB75" i="7" s="1"/>
  <c r="CV74" i="6"/>
  <c r="DH74" i="6" s="1"/>
  <c r="P74" i="7" s="1"/>
  <c r="BL74" i="7" s="1"/>
  <c r="CN74" i="6"/>
  <c r="CZ74" i="6" s="1"/>
  <c r="H74" i="7" s="1"/>
  <c r="BD74" i="7" s="1"/>
  <c r="CP73" i="6"/>
  <c r="DB73" i="6" s="1"/>
  <c r="J73" i="7" s="1"/>
  <c r="BF73" i="7" s="1"/>
  <c r="CR72" i="6"/>
  <c r="DD72" i="6" s="1"/>
  <c r="L72" i="7" s="1"/>
  <c r="BH72" i="7" s="1"/>
  <c r="CT71" i="6"/>
  <c r="DF71" i="6" s="1"/>
  <c r="N71" i="7" s="1"/>
  <c r="BJ71" i="7" s="1"/>
  <c r="CL71" i="6"/>
  <c r="CX71" i="6" s="1"/>
  <c r="F71" i="7" s="1"/>
  <c r="BB71" i="7" s="1"/>
  <c r="CV70" i="6"/>
  <c r="DH70" i="6" s="1"/>
  <c r="P70" i="7" s="1"/>
  <c r="BL70" i="7" s="1"/>
  <c r="CN70" i="6"/>
  <c r="CZ70" i="6" s="1"/>
  <c r="H70" i="7" s="1"/>
  <c r="BD70" i="7" s="1"/>
  <c r="CP69" i="6"/>
  <c r="DB69" i="6" s="1"/>
  <c r="J69" i="7" s="1"/>
  <c r="BF69" i="7" s="1"/>
  <c r="CR68" i="6"/>
  <c r="DD68" i="6" s="1"/>
  <c r="L68" i="7" s="1"/>
  <c r="BH68" i="7" s="1"/>
  <c r="CT67" i="6"/>
  <c r="DF67" i="6" s="1"/>
  <c r="N67" i="7" s="1"/>
  <c r="BJ67" i="7" s="1"/>
  <c r="CL67" i="6"/>
  <c r="CX67" i="6" s="1"/>
  <c r="F67" i="7" s="1"/>
  <c r="BB67" i="7" s="1"/>
  <c r="CV66" i="6"/>
  <c r="DH66" i="6" s="1"/>
  <c r="P66" i="7" s="1"/>
  <c r="BL66" i="7" s="1"/>
  <c r="CN66" i="6"/>
  <c r="CZ66" i="6" s="1"/>
  <c r="H66" i="7" s="1"/>
  <c r="BD66" i="7" s="1"/>
  <c r="CP65" i="6"/>
  <c r="DB65" i="6" s="1"/>
  <c r="J65" i="7" s="1"/>
  <c r="BF65" i="7" s="1"/>
  <c r="CR97" i="6"/>
  <c r="DD97" i="6" s="1"/>
  <c r="L97" i="7" s="1"/>
  <c r="BH97" i="7" s="1"/>
  <c r="CN96" i="6"/>
  <c r="CZ96" i="6" s="1"/>
  <c r="H96" i="7" s="1"/>
  <c r="BD96" i="7" s="1"/>
  <c r="CK90" i="6"/>
  <c r="CW90" i="6" s="1"/>
  <c r="E90" i="7" s="1"/>
  <c r="BA90" i="7" s="1"/>
  <c r="CK88" i="6"/>
  <c r="CW88" i="6" s="1"/>
  <c r="E88" i="7" s="1"/>
  <c r="BA88" i="7" s="1"/>
  <c r="CV85" i="6"/>
  <c r="DH85" i="6" s="1"/>
  <c r="P85" i="7" s="1"/>
  <c r="BL85" i="7" s="1"/>
  <c r="CO84" i="6"/>
  <c r="DA84" i="6" s="1"/>
  <c r="I84" i="7" s="1"/>
  <c r="BE84" i="7" s="1"/>
  <c r="CR83" i="6"/>
  <c r="DD83" i="6" s="1"/>
  <c r="L83" i="7" s="1"/>
  <c r="BH83" i="7" s="1"/>
  <c r="CP82" i="6"/>
  <c r="DB82" i="6" s="1"/>
  <c r="J82" i="7" s="1"/>
  <c r="BF82" i="7" s="1"/>
  <c r="CQ81" i="6"/>
  <c r="DC81" i="6" s="1"/>
  <c r="K81" i="7" s="1"/>
  <c r="BG81" i="7" s="1"/>
  <c r="CT80" i="6"/>
  <c r="DF80" i="6" s="1"/>
  <c r="N80" i="7" s="1"/>
  <c r="BJ80" i="7" s="1"/>
  <c r="CN79" i="6"/>
  <c r="CZ79" i="6" s="1"/>
  <c r="H79" i="7" s="1"/>
  <c r="BD79" i="7" s="1"/>
  <c r="CT78" i="6"/>
  <c r="DF78" i="6" s="1"/>
  <c r="N78" i="7" s="1"/>
  <c r="BJ78" i="7" s="1"/>
  <c r="CO77" i="6"/>
  <c r="DA77" i="6" s="1"/>
  <c r="I77" i="7" s="1"/>
  <c r="BE77" i="7" s="1"/>
  <c r="CQ76" i="6"/>
  <c r="DC76" i="6" s="1"/>
  <c r="K76" i="7" s="1"/>
  <c r="BG76" i="7" s="1"/>
  <c r="CS75" i="6"/>
  <c r="DE75" i="6" s="1"/>
  <c r="M75" i="7" s="1"/>
  <c r="BI75" i="7" s="1"/>
  <c r="CK75" i="6"/>
  <c r="CW75" i="6" s="1"/>
  <c r="E75" i="7" s="1"/>
  <c r="BA75" i="7" s="1"/>
  <c r="CU74" i="6"/>
  <c r="DG74" i="6" s="1"/>
  <c r="O74" i="7" s="1"/>
  <c r="BK74" i="7" s="1"/>
  <c r="CM74" i="6"/>
  <c r="CY74" i="6" s="1"/>
  <c r="G74" i="7" s="1"/>
  <c r="BC74" i="7" s="1"/>
  <c r="CO73" i="6"/>
  <c r="DA73" i="6" s="1"/>
  <c r="I73" i="7" s="1"/>
  <c r="BE73" i="7" s="1"/>
  <c r="CQ72" i="6"/>
  <c r="DC72" i="6" s="1"/>
  <c r="K72" i="7" s="1"/>
  <c r="BG72" i="7" s="1"/>
  <c r="CS71" i="6"/>
  <c r="DE71" i="6" s="1"/>
  <c r="M71" i="7" s="1"/>
  <c r="BI71" i="7" s="1"/>
  <c r="CK71" i="6"/>
  <c r="CW71" i="6" s="1"/>
  <c r="E71" i="7" s="1"/>
  <c r="BA71" i="7" s="1"/>
  <c r="CU70" i="6"/>
  <c r="DG70" i="6" s="1"/>
  <c r="O70" i="7" s="1"/>
  <c r="BK70" i="7" s="1"/>
  <c r="CM70" i="6"/>
  <c r="CY70" i="6" s="1"/>
  <c r="G70" i="7" s="1"/>
  <c r="BC70" i="7" s="1"/>
  <c r="CO69" i="6"/>
  <c r="DA69" i="6" s="1"/>
  <c r="I69" i="7" s="1"/>
  <c r="BE69" i="7" s="1"/>
  <c r="CQ68" i="6"/>
  <c r="DC68" i="6" s="1"/>
  <c r="K68" i="7" s="1"/>
  <c r="BG68" i="7" s="1"/>
  <c r="CV116" i="6"/>
  <c r="DH116" i="6" s="1"/>
  <c r="P116" i="7" s="1"/>
  <c r="BL116" i="7" s="1"/>
  <c r="CK101" i="6"/>
  <c r="CW101" i="6" s="1"/>
  <c r="E101" i="7" s="1"/>
  <c r="BA101" i="7" s="1"/>
  <c r="CU85" i="6"/>
  <c r="DG85" i="6" s="1"/>
  <c r="O85" i="7" s="1"/>
  <c r="BK85" i="7" s="1"/>
  <c r="CK84" i="6"/>
  <c r="CW84" i="6" s="1"/>
  <c r="E84" i="7" s="1"/>
  <c r="BA84" i="7" s="1"/>
  <c r="CQ83" i="6"/>
  <c r="DC83" i="6" s="1"/>
  <c r="K83" i="7" s="1"/>
  <c r="BG83" i="7" s="1"/>
  <c r="CO82" i="6"/>
  <c r="DA82" i="6" s="1"/>
  <c r="I82" i="7" s="1"/>
  <c r="BE82" i="7" s="1"/>
  <c r="CN81" i="6"/>
  <c r="CZ81" i="6" s="1"/>
  <c r="H81" i="7" s="1"/>
  <c r="BD81" i="7" s="1"/>
  <c r="CS80" i="6"/>
  <c r="DE80" i="6" s="1"/>
  <c r="M80" i="7" s="1"/>
  <c r="BI80" i="7" s="1"/>
  <c r="CM79" i="6"/>
  <c r="CY79" i="6" s="1"/>
  <c r="G79" i="7" s="1"/>
  <c r="BC79" i="7" s="1"/>
  <c r="CS78" i="6"/>
  <c r="DE78" i="6" s="1"/>
  <c r="M78" i="7" s="1"/>
  <c r="BI78" i="7" s="1"/>
  <c r="CV77" i="6"/>
  <c r="DH77" i="6" s="1"/>
  <c r="P77" i="7" s="1"/>
  <c r="BL77" i="7" s="1"/>
  <c r="CN77" i="6"/>
  <c r="CZ77" i="6" s="1"/>
  <c r="H77" i="7" s="1"/>
  <c r="BD77" i="7" s="1"/>
  <c r="CU91" i="6"/>
  <c r="DG91" i="6" s="1"/>
  <c r="O91" i="7" s="1"/>
  <c r="BK91" i="7" s="1"/>
  <c r="CQ85" i="6"/>
  <c r="DC85" i="6" s="1"/>
  <c r="K85" i="7" s="1"/>
  <c r="BG85" i="7" s="1"/>
  <c r="CN83" i="6"/>
  <c r="CZ83" i="6" s="1"/>
  <c r="H83" i="7" s="1"/>
  <c r="BD83" i="7" s="1"/>
  <c r="CL82" i="6"/>
  <c r="CX82" i="6" s="1"/>
  <c r="F82" i="7" s="1"/>
  <c r="BB82" i="7" s="1"/>
  <c r="CM81" i="6"/>
  <c r="CY81" i="6" s="1"/>
  <c r="G81" i="7" s="1"/>
  <c r="BC81" i="7" s="1"/>
  <c r="CP80" i="6"/>
  <c r="DB80" i="6" s="1"/>
  <c r="J80" i="7" s="1"/>
  <c r="BF80" i="7" s="1"/>
  <c r="CV79" i="6"/>
  <c r="DH79" i="6" s="1"/>
  <c r="P79" i="7" s="1"/>
  <c r="BL79" i="7" s="1"/>
  <c r="CK79" i="6"/>
  <c r="CW79" i="6" s="1"/>
  <c r="E79" i="7" s="1"/>
  <c r="BA79" i="7" s="1"/>
  <c r="CR78" i="6"/>
  <c r="DD78" i="6" s="1"/>
  <c r="L78" i="7" s="1"/>
  <c r="BH78" i="7" s="1"/>
  <c r="CU77" i="6"/>
  <c r="DG77" i="6" s="1"/>
  <c r="O77" i="7" s="1"/>
  <c r="BK77" i="7" s="1"/>
  <c r="CM77" i="6"/>
  <c r="CY77" i="6" s="1"/>
  <c r="G77" i="7" s="1"/>
  <c r="BC77" i="7" s="1"/>
  <c r="CO76" i="6"/>
  <c r="DA76" i="6" s="1"/>
  <c r="I76" i="7" s="1"/>
  <c r="BE76" i="7" s="1"/>
  <c r="CQ75" i="6"/>
  <c r="DC75" i="6" s="1"/>
  <c r="K75" i="7" s="1"/>
  <c r="BG75" i="7" s="1"/>
  <c r="CS74" i="6"/>
  <c r="DE74" i="6" s="1"/>
  <c r="M74" i="7" s="1"/>
  <c r="BI74" i="7" s="1"/>
  <c r="CK74" i="6"/>
  <c r="CW74" i="6" s="1"/>
  <c r="E74" i="7" s="1"/>
  <c r="BA74" i="7" s="1"/>
  <c r="CU73" i="6"/>
  <c r="DG73" i="6" s="1"/>
  <c r="O73" i="7" s="1"/>
  <c r="BK73" i="7" s="1"/>
  <c r="CM73" i="6"/>
  <c r="CY73" i="6" s="1"/>
  <c r="G73" i="7" s="1"/>
  <c r="BC73" i="7" s="1"/>
  <c r="CO72" i="6"/>
  <c r="DA72" i="6" s="1"/>
  <c r="I72" i="7" s="1"/>
  <c r="BE72" i="7" s="1"/>
  <c r="CQ71" i="6"/>
  <c r="DC71" i="6" s="1"/>
  <c r="K71" i="7" s="1"/>
  <c r="BG71" i="7" s="1"/>
  <c r="CS70" i="6"/>
  <c r="DE70" i="6" s="1"/>
  <c r="M70" i="7" s="1"/>
  <c r="BI70" i="7" s="1"/>
  <c r="CK70" i="6"/>
  <c r="CW70" i="6" s="1"/>
  <c r="E70" i="7" s="1"/>
  <c r="BA70" i="7" s="1"/>
  <c r="CU69" i="6"/>
  <c r="DG69" i="6" s="1"/>
  <c r="O69" i="7" s="1"/>
  <c r="BK69" i="7" s="1"/>
  <c r="CM69" i="6"/>
  <c r="CY69" i="6" s="1"/>
  <c r="G69" i="7" s="1"/>
  <c r="BC69" i="7" s="1"/>
  <c r="CO68" i="6"/>
  <c r="DA68" i="6" s="1"/>
  <c r="I68" i="7" s="1"/>
  <c r="BE68" i="7" s="1"/>
  <c r="CQ67" i="6"/>
  <c r="DC67" i="6" s="1"/>
  <c r="K67" i="7" s="1"/>
  <c r="BG67" i="7" s="1"/>
  <c r="CS66" i="6"/>
  <c r="DE66" i="6" s="1"/>
  <c r="M66" i="7" s="1"/>
  <c r="BI66" i="7" s="1"/>
  <c r="CK66" i="6"/>
  <c r="CW66" i="6" s="1"/>
  <c r="E66" i="7" s="1"/>
  <c r="BA66" i="7" s="1"/>
  <c r="CU65" i="6"/>
  <c r="DG65" i="6" s="1"/>
  <c r="O65" i="7" s="1"/>
  <c r="BK65" i="7" s="1"/>
  <c r="CM65" i="6"/>
  <c r="CY65" i="6" s="1"/>
  <c r="G65" i="7" s="1"/>
  <c r="BC65" i="7" s="1"/>
  <c r="CP103" i="6"/>
  <c r="DB103" i="6" s="1"/>
  <c r="J103" i="7" s="1"/>
  <c r="BF103" i="7" s="1"/>
  <c r="CN91" i="6"/>
  <c r="CZ91" i="6" s="1"/>
  <c r="H91" i="7" s="1"/>
  <c r="BD91" i="7" s="1"/>
  <c r="CQ89" i="6"/>
  <c r="DC89" i="6" s="1"/>
  <c r="K89" i="7" s="1"/>
  <c r="BG89" i="7" s="1"/>
  <c r="CN85" i="6"/>
  <c r="CZ85" i="6" s="1"/>
  <c r="H85" i="7" s="1"/>
  <c r="BD85" i="7" s="1"/>
  <c r="CM83" i="6"/>
  <c r="CY83" i="6" s="1"/>
  <c r="G83" i="7" s="1"/>
  <c r="BC83" i="7" s="1"/>
  <c r="CK82" i="6"/>
  <c r="CW82" i="6" s="1"/>
  <c r="E82" i="7" s="1"/>
  <c r="BA82" i="7" s="1"/>
  <c r="CL81" i="6"/>
  <c r="CX81" i="6" s="1"/>
  <c r="F81" i="7" s="1"/>
  <c r="BB81" i="7" s="1"/>
  <c r="CO80" i="6"/>
  <c r="DA80" i="6" s="1"/>
  <c r="I80" i="7" s="1"/>
  <c r="BE80" i="7" s="1"/>
  <c r="CU79" i="6"/>
  <c r="DG79" i="6" s="1"/>
  <c r="O79" i="7" s="1"/>
  <c r="BK79" i="7" s="1"/>
  <c r="CP78" i="6"/>
  <c r="DB78" i="6" s="1"/>
  <c r="J78" i="7" s="1"/>
  <c r="BF78" i="7" s="1"/>
  <c r="CT77" i="6"/>
  <c r="DF77" i="6" s="1"/>
  <c r="N77" i="7" s="1"/>
  <c r="BJ77" i="7" s="1"/>
  <c r="CL77" i="6"/>
  <c r="CX77" i="6" s="1"/>
  <c r="F77" i="7" s="1"/>
  <c r="BB77" i="7" s="1"/>
  <c r="CV76" i="6"/>
  <c r="DH76" i="6" s="1"/>
  <c r="P76" i="7" s="1"/>
  <c r="BL76" i="7" s="1"/>
  <c r="CN76" i="6"/>
  <c r="CZ76" i="6" s="1"/>
  <c r="H76" i="7" s="1"/>
  <c r="BD76" i="7" s="1"/>
  <c r="CP75" i="6"/>
  <c r="DB75" i="6" s="1"/>
  <c r="J75" i="7" s="1"/>
  <c r="BF75" i="7" s="1"/>
  <c r="CR74" i="6"/>
  <c r="DD74" i="6" s="1"/>
  <c r="L74" i="7" s="1"/>
  <c r="BH74" i="7" s="1"/>
  <c r="CT73" i="6"/>
  <c r="DF73" i="6" s="1"/>
  <c r="N73" i="7" s="1"/>
  <c r="BJ73" i="7" s="1"/>
  <c r="CL73" i="6"/>
  <c r="CX73" i="6" s="1"/>
  <c r="F73" i="7" s="1"/>
  <c r="BB73" i="7" s="1"/>
  <c r="CV72" i="6"/>
  <c r="DH72" i="6" s="1"/>
  <c r="P72" i="7" s="1"/>
  <c r="BL72" i="7" s="1"/>
  <c r="CN72" i="6"/>
  <c r="CZ72" i="6" s="1"/>
  <c r="H72" i="7" s="1"/>
  <c r="BD72" i="7" s="1"/>
  <c r="CP71" i="6"/>
  <c r="DB71" i="6" s="1"/>
  <c r="J71" i="7" s="1"/>
  <c r="BF71" i="7" s="1"/>
  <c r="CR70" i="6"/>
  <c r="DD70" i="6" s="1"/>
  <c r="L70" i="7" s="1"/>
  <c r="BH70" i="7" s="1"/>
  <c r="CT69" i="6"/>
  <c r="DF69" i="6" s="1"/>
  <c r="N69" i="7" s="1"/>
  <c r="BJ69" i="7" s="1"/>
  <c r="CL69" i="6"/>
  <c r="CX69" i="6" s="1"/>
  <c r="F69" i="7" s="1"/>
  <c r="BB69" i="7" s="1"/>
  <c r="CV68" i="6"/>
  <c r="DH68" i="6" s="1"/>
  <c r="P68" i="7" s="1"/>
  <c r="BL68" i="7" s="1"/>
  <c r="CN68" i="6"/>
  <c r="CZ68" i="6" s="1"/>
  <c r="H68" i="7" s="1"/>
  <c r="BD68" i="7" s="1"/>
  <c r="CP67" i="6"/>
  <c r="DB67" i="6" s="1"/>
  <c r="J67" i="7" s="1"/>
  <c r="BF67" i="7" s="1"/>
  <c r="CR66" i="6"/>
  <c r="DD66" i="6" s="1"/>
  <c r="L66" i="7" s="1"/>
  <c r="BH66" i="7" s="1"/>
  <c r="CT65" i="6"/>
  <c r="DF65" i="6" s="1"/>
  <c r="N65" i="7" s="1"/>
  <c r="BJ65" i="7" s="1"/>
  <c r="CL65" i="6"/>
  <c r="CX65" i="6" s="1"/>
  <c r="F65" i="7" s="1"/>
  <c r="BB65" i="7" s="1"/>
  <c r="CQ74" i="6"/>
  <c r="DC74" i="6" s="1"/>
  <c r="K74" i="7" s="1"/>
  <c r="BG74" i="7" s="1"/>
  <c r="CK73" i="6"/>
  <c r="CW73" i="6" s="1"/>
  <c r="E73" i="7" s="1"/>
  <c r="BA73" i="7" s="1"/>
  <c r="CL72" i="6"/>
  <c r="CX72" i="6" s="1"/>
  <c r="F72" i="7" s="1"/>
  <c r="BB72" i="7" s="1"/>
  <c r="CP70" i="6"/>
  <c r="DB70" i="6" s="1"/>
  <c r="J70" i="7" s="1"/>
  <c r="BF70" i="7" s="1"/>
  <c r="CK68" i="6"/>
  <c r="CW68" i="6" s="1"/>
  <c r="E68" i="7" s="1"/>
  <c r="BA68" i="7" s="1"/>
  <c r="CS67" i="6"/>
  <c r="DE67" i="6" s="1"/>
  <c r="M67" i="7" s="1"/>
  <c r="BI67" i="7" s="1"/>
  <c r="CK65" i="6"/>
  <c r="CW65" i="6" s="1"/>
  <c r="E65" i="7" s="1"/>
  <c r="BA65" i="7" s="1"/>
  <c r="CR64" i="6"/>
  <c r="DD64" i="6" s="1"/>
  <c r="L64" i="7" s="1"/>
  <c r="BH64" i="7" s="1"/>
  <c r="CT63" i="6"/>
  <c r="DF63" i="6" s="1"/>
  <c r="N63" i="7" s="1"/>
  <c r="BJ63" i="7" s="1"/>
  <c r="CL63" i="6"/>
  <c r="CX63" i="6" s="1"/>
  <c r="F63" i="7" s="1"/>
  <c r="BB63" i="7" s="1"/>
  <c r="CV62" i="6"/>
  <c r="DH62" i="6" s="1"/>
  <c r="P62" i="7" s="1"/>
  <c r="BL62" i="7" s="1"/>
  <c r="CN62" i="6"/>
  <c r="CZ62" i="6" s="1"/>
  <c r="H62" i="7" s="1"/>
  <c r="BD62" i="7" s="1"/>
  <c r="CP61" i="6"/>
  <c r="DB61" i="6" s="1"/>
  <c r="J61" i="7" s="1"/>
  <c r="BF61" i="7" s="1"/>
  <c r="CR60" i="6"/>
  <c r="DD60" i="6" s="1"/>
  <c r="L60" i="7" s="1"/>
  <c r="BH60" i="7" s="1"/>
  <c r="CT59" i="6"/>
  <c r="DF59" i="6" s="1"/>
  <c r="N59" i="7" s="1"/>
  <c r="BJ59" i="7" s="1"/>
  <c r="CL59" i="6"/>
  <c r="CX59" i="6" s="1"/>
  <c r="F59" i="7" s="1"/>
  <c r="BB59" i="7" s="1"/>
  <c r="CV58" i="6"/>
  <c r="DH58" i="6" s="1"/>
  <c r="P58" i="7" s="1"/>
  <c r="BL58" i="7" s="1"/>
  <c r="CN58" i="6"/>
  <c r="CZ58" i="6" s="1"/>
  <c r="H58" i="7" s="1"/>
  <c r="BD58" i="7" s="1"/>
  <c r="CV87" i="6"/>
  <c r="DH87" i="6" s="1"/>
  <c r="P87" i="7" s="1"/>
  <c r="BL87" i="7" s="1"/>
  <c r="CV81" i="6"/>
  <c r="DH81" i="6" s="1"/>
  <c r="P81" i="7" s="1"/>
  <c r="BL81" i="7" s="1"/>
  <c r="CP74" i="6"/>
  <c r="DB74" i="6" s="1"/>
  <c r="J74" i="7" s="1"/>
  <c r="BF74" i="7" s="1"/>
  <c r="CV71" i="6"/>
  <c r="DH71" i="6" s="1"/>
  <c r="P71" i="7" s="1"/>
  <c r="BL71" i="7" s="1"/>
  <c r="CL70" i="6"/>
  <c r="CX70" i="6" s="1"/>
  <c r="F70" i="7" s="1"/>
  <c r="BB70" i="7" s="1"/>
  <c r="CV69" i="6"/>
  <c r="DH69" i="6" s="1"/>
  <c r="P69" i="7" s="1"/>
  <c r="BL69" i="7" s="1"/>
  <c r="CR67" i="6"/>
  <c r="DD67" i="6" s="1"/>
  <c r="L67" i="7" s="1"/>
  <c r="BH67" i="7" s="1"/>
  <c r="CU66" i="6"/>
  <c r="DG66" i="6" s="1"/>
  <c r="O66" i="7" s="1"/>
  <c r="BK66" i="7" s="1"/>
  <c r="CQ64" i="6"/>
  <c r="DC64" i="6" s="1"/>
  <c r="K64" i="7" s="1"/>
  <c r="BG64" i="7" s="1"/>
  <c r="CS63" i="6"/>
  <c r="DE63" i="6" s="1"/>
  <c r="M63" i="7" s="1"/>
  <c r="BI63" i="7" s="1"/>
  <c r="CK63" i="6"/>
  <c r="CW63" i="6" s="1"/>
  <c r="E63" i="7" s="1"/>
  <c r="BA63" i="7" s="1"/>
  <c r="CU62" i="6"/>
  <c r="DG62" i="6" s="1"/>
  <c r="O62" i="7" s="1"/>
  <c r="BK62" i="7" s="1"/>
  <c r="CM62" i="6"/>
  <c r="CY62" i="6" s="1"/>
  <c r="G62" i="7" s="1"/>
  <c r="BC62" i="7" s="1"/>
  <c r="CO61" i="6"/>
  <c r="DA61" i="6" s="1"/>
  <c r="I61" i="7" s="1"/>
  <c r="BE61" i="7" s="1"/>
  <c r="CQ60" i="6"/>
  <c r="DC60" i="6" s="1"/>
  <c r="K60" i="7" s="1"/>
  <c r="BG60" i="7" s="1"/>
  <c r="CS59" i="6"/>
  <c r="DE59" i="6" s="1"/>
  <c r="M59" i="7" s="1"/>
  <c r="BI59" i="7" s="1"/>
  <c r="CK59" i="6"/>
  <c r="CW59" i="6" s="1"/>
  <c r="E59" i="7" s="1"/>
  <c r="BA59" i="7" s="1"/>
  <c r="CU58" i="6"/>
  <c r="DG58" i="6" s="1"/>
  <c r="O58" i="7" s="1"/>
  <c r="BK58" i="7" s="1"/>
  <c r="CM58" i="6"/>
  <c r="CY58" i="6" s="1"/>
  <c r="G58" i="7" s="1"/>
  <c r="BC58" i="7" s="1"/>
  <c r="CO57" i="6"/>
  <c r="DA57" i="6" s="1"/>
  <c r="I57" i="7" s="1"/>
  <c r="BE57" i="7" s="1"/>
  <c r="CQ56" i="6"/>
  <c r="DC56" i="6" s="1"/>
  <c r="K56" i="7" s="1"/>
  <c r="BG56" i="7" s="1"/>
  <c r="CS55" i="6"/>
  <c r="DE55" i="6" s="1"/>
  <c r="M55" i="7" s="1"/>
  <c r="BI55" i="7" s="1"/>
  <c r="CK55" i="6"/>
  <c r="CW55" i="6" s="1"/>
  <c r="E55" i="7" s="1"/>
  <c r="BA55" i="7" s="1"/>
  <c r="CU54" i="6"/>
  <c r="DG54" i="6" s="1"/>
  <c r="O54" i="7" s="1"/>
  <c r="BK54" i="7" s="1"/>
  <c r="CM54" i="6"/>
  <c r="CY54" i="6" s="1"/>
  <c r="G54" i="7" s="1"/>
  <c r="BC54" i="7" s="1"/>
  <c r="CO53" i="6"/>
  <c r="DA53" i="6" s="1"/>
  <c r="I53" i="7" s="1"/>
  <c r="BE53" i="7" s="1"/>
  <c r="CQ52" i="6"/>
  <c r="DC52" i="6" s="1"/>
  <c r="K52" i="7" s="1"/>
  <c r="BG52" i="7" s="1"/>
  <c r="CS51" i="6"/>
  <c r="DE51" i="6" s="1"/>
  <c r="M51" i="7" s="1"/>
  <c r="BI51" i="7" s="1"/>
  <c r="CK51" i="6"/>
  <c r="CW51" i="6" s="1"/>
  <c r="E51" i="7" s="1"/>
  <c r="BA51" i="7" s="1"/>
  <c r="CU50" i="6"/>
  <c r="DG50" i="6" s="1"/>
  <c r="O50" i="7" s="1"/>
  <c r="BK50" i="7" s="1"/>
  <c r="CM50" i="6"/>
  <c r="CY50" i="6" s="1"/>
  <c r="G50" i="7" s="1"/>
  <c r="BC50" i="7" s="1"/>
  <c r="CM89" i="6"/>
  <c r="CY89" i="6" s="1"/>
  <c r="G89" i="7" s="1"/>
  <c r="BC89" i="7" s="1"/>
  <c r="CN80" i="6"/>
  <c r="CZ80" i="6" s="1"/>
  <c r="H80" i="7" s="1"/>
  <c r="BD80" i="7" s="1"/>
  <c r="CU76" i="6"/>
  <c r="DG76" i="6" s="1"/>
  <c r="O76" i="7" s="1"/>
  <c r="BK76" i="7" s="1"/>
  <c r="CV75" i="6"/>
  <c r="DH75" i="6" s="1"/>
  <c r="P75" i="7" s="1"/>
  <c r="BL75" i="7" s="1"/>
  <c r="CL74" i="6"/>
  <c r="CX74" i="6" s="1"/>
  <c r="F74" i="7" s="1"/>
  <c r="BB74" i="7" s="1"/>
  <c r="CR71" i="6"/>
  <c r="DD71" i="6" s="1"/>
  <c r="L71" i="7" s="1"/>
  <c r="BH71" i="7" s="1"/>
  <c r="CS69" i="6"/>
  <c r="DE69" i="6" s="1"/>
  <c r="M69" i="7" s="1"/>
  <c r="BI69" i="7" s="1"/>
  <c r="CU68" i="6"/>
  <c r="DG68" i="6" s="1"/>
  <c r="O68" i="7" s="1"/>
  <c r="BK68" i="7" s="1"/>
  <c r="CO67" i="6"/>
  <c r="DA67" i="6" s="1"/>
  <c r="I67" i="7" s="1"/>
  <c r="BE67" i="7" s="1"/>
  <c r="CT66" i="6"/>
  <c r="DF66" i="6" s="1"/>
  <c r="N66" i="7" s="1"/>
  <c r="BJ66" i="7" s="1"/>
  <c r="CV65" i="6"/>
  <c r="DH65" i="6" s="1"/>
  <c r="P65" i="7" s="1"/>
  <c r="BL65" i="7" s="1"/>
  <c r="CP64" i="6"/>
  <c r="DB64" i="6" s="1"/>
  <c r="J64" i="7" s="1"/>
  <c r="BF64" i="7" s="1"/>
  <c r="CR63" i="6"/>
  <c r="DD63" i="6" s="1"/>
  <c r="L63" i="7" s="1"/>
  <c r="BH63" i="7" s="1"/>
  <c r="CT62" i="6"/>
  <c r="DF62" i="6" s="1"/>
  <c r="N62" i="7" s="1"/>
  <c r="BJ62" i="7" s="1"/>
  <c r="CL62" i="6"/>
  <c r="CX62" i="6" s="1"/>
  <c r="F62" i="7" s="1"/>
  <c r="BB62" i="7" s="1"/>
  <c r="CV61" i="6"/>
  <c r="DH61" i="6" s="1"/>
  <c r="P61" i="7" s="1"/>
  <c r="BL61" i="7" s="1"/>
  <c r="CN61" i="6"/>
  <c r="CZ61" i="6" s="1"/>
  <c r="H61" i="7" s="1"/>
  <c r="BD61" i="7" s="1"/>
  <c r="CP60" i="6"/>
  <c r="DB60" i="6" s="1"/>
  <c r="J60" i="7" s="1"/>
  <c r="BF60" i="7" s="1"/>
  <c r="CR59" i="6"/>
  <c r="DD59" i="6" s="1"/>
  <c r="L59" i="7" s="1"/>
  <c r="BH59" i="7" s="1"/>
  <c r="CT58" i="6"/>
  <c r="DF58" i="6" s="1"/>
  <c r="N58" i="7" s="1"/>
  <c r="BJ58" i="7" s="1"/>
  <c r="CL58" i="6"/>
  <c r="CX58" i="6" s="1"/>
  <c r="F58" i="7" s="1"/>
  <c r="BB58" i="7" s="1"/>
  <c r="CV57" i="6"/>
  <c r="DH57" i="6" s="1"/>
  <c r="P57" i="7" s="1"/>
  <c r="BL57" i="7" s="1"/>
  <c r="CN57" i="6"/>
  <c r="CZ57" i="6" s="1"/>
  <c r="H57" i="7" s="1"/>
  <c r="BD57" i="7" s="1"/>
  <c r="CP56" i="6"/>
  <c r="DB56" i="6" s="1"/>
  <c r="J56" i="7" s="1"/>
  <c r="BF56" i="7" s="1"/>
  <c r="CR55" i="6"/>
  <c r="DD55" i="6" s="1"/>
  <c r="L55" i="7" s="1"/>
  <c r="BH55" i="7" s="1"/>
  <c r="CT54" i="6"/>
  <c r="DF54" i="6" s="1"/>
  <c r="N54" i="7" s="1"/>
  <c r="BJ54" i="7" s="1"/>
  <c r="CL54" i="6"/>
  <c r="CX54" i="6" s="1"/>
  <c r="F54" i="7" s="1"/>
  <c r="BB54" i="7" s="1"/>
  <c r="CV53" i="6"/>
  <c r="DH53" i="6" s="1"/>
  <c r="P53" i="7" s="1"/>
  <c r="BL53" i="7" s="1"/>
  <c r="CN53" i="6"/>
  <c r="CZ53" i="6" s="1"/>
  <c r="H53" i="7" s="1"/>
  <c r="BD53" i="7" s="1"/>
  <c r="CP52" i="6"/>
  <c r="DB52" i="6" s="1"/>
  <c r="J52" i="7" s="1"/>
  <c r="BF52" i="7" s="1"/>
  <c r="CR51" i="6"/>
  <c r="DD51" i="6" s="1"/>
  <c r="L51" i="7" s="1"/>
  <c r="BH51" i="7" s="1"/>
  <c r="CT50" i="6"/>
  <c r="DF50" i="6" s="1"/>
  <c r="N50" i="7" s="1"/>
  <c r="BJ50" i="7" s="1"/>
  <c r="CL50" i="6"/>
  <c r="CX50" i="6" s="1"/>
  <c r="F50" i="7" s="1"/>
  <c r="BB50" i="7" s="1"/>
  <c r="CV49" i="6"/>
  <c r="DH49" i="6" s="1"/>
  <c r="P49" i="7" s="1"/>
  <c r="BL49" i="7" s="1"/>
  <c r="CN49" i="6"/>
  <c r="CZ49" i="6" s="1"/>
  <c r="H49" i="7" s="1"/>
  <c r="BD49" i="7" s="1"/>
  <c r="CP48" i="6"/>
  <c r="DB48" i="6" s="1"/>
  <c r="J48" i="7" s="1"/>
  <c r="BF48" i="7" s="1"/>
  <c r="CR47" i="6"/>
  <c r="DD47" i="6" s="1"/>
  <c r="L47" i="7" s="1"/>
  <c r="BH47" i="7" s="1"/>
  <c r="CT46" i="6"/>
  <c r="DF46" i="6" s="1"/>
  <c r="N46" i="7" s="1"/>
  <c r="BJ46" i="7" s="1"/>
  <c r="CL46" i="6"/>
  <c r="CX46" i="6" s="1"/>
  <c r="F46" i="7" s="1"/>
  <c r="BB46" i="7" s="1"/>
  <c r="CV45" i="6"/>
  <c r="DH45" i="6" s="1"/>
  <c r="P45" i="7" s="1"/>
  <c r="BL45" i="7" s="1"/>
  <c r="CN45" i="6"/>
  <c r="CZ45" i="6" s="1"/>
  <c r="H45" i="7" s="1"/>
  <c r="BD45" i="7" s="1"/>
  <c r="CP44" i="6"/>
  <c r="DB44" i="6" s="1"/>
  <c r="J44" i="7" s="1"/>
  <c r="BF44" i="7" s="1"/>
  <c r="CR43" i="6"/>
  <c r="DD43" i="6" s="1"/>
  <c r="L43" i="7" s="1"/>
  <c r="BH43" i="7" s="1"/>
  <c r="CT42" i="6"/>
  <c r="DF42" i="6" s="1"/>
  <c r="N42" i="7" s="1"/>
  <c r="BJ42" i="7" s="1"/>
  <c r="CL42" i="6"/>
  <c r="CX42" i="6" s="1"/>
  <c r="F42" i="7" s="1"/>
  <c r="BB42" i="7" s="1"/>
  <c r="CV41" i="6"/>
  <c r="DH41" i="6" s="1"/>
  <c r="P41" i="7" s="1"/>
  <c r="BL41" i="7" s="1"/>
  <c r="CN41" i="6"/>
  <c r="CZ41" i="6" s="1"/>
  <c r="H41" i="7" s="1"/>
  <c r="BD41" i="7" s="1"/>
  <c r="CP40" i="6"/>
  <c r="DB40" i="6" s="1"/>
  <c r="J40" i="7" s="1"/>
  <c r="BF40" i="7" s="1"/>
  <c r="CR39" i="6"/>
  <c r="DD39" i="6" s="1"/>
  <c r="L39" i="7" s="1"/>
  <c r="BH39" i="7" s="1"/>
  <c r="CS77" i="6"/>
  <c r="DE77" i="6" s="1"/>
  <c r="M77" i="7" s="1"/>
  <c r="BI77" i="7" s="1"/>
  <c r="CP76" i="6"/>
  <c r="DB76" i="6" s="1"/>
  <c r="J76" i="7" s="1"/>
  <c r="BF76" i="7" s="1"/>
  <c r="CR75" i="6"/>
  <c r="DD75" i="6" s="1"/>
  <c r="L75" i="7" s="1"/>
  <c r="BH75" i="7" s="1"/>
  <c r="CO71" i="6"/>
  <c r="DA71" i="6" s="1"/>
  <c r="I71" i="7" s="1"/>
  <c r="BE71" i="7" s="1"/>
  <c r="CR69" i="6"/>
  <c r="DD69" i="6" s="1"/>
  <c r="L69" i="7" s="1"/>
  <c r="BH69" i="7" s="1"/>
  <c r="CT68" i="6"/>
  <c r="DF68" i="6" s="1"/>
  <c r="N68" i="7" s="1"/>
  <c r="BJ68" i="7" s="1"/>
  <c r="CN67" i="6"/>
  <c r="CZ67" i="6" s="1"/>
  <c r="H67" i="7" s="1"/>
  <c r="BD67" i="7" s="1"/>
  <c r="CQ66" i="6"/>
  <c r="DC66" i="6" s="1"/>
  <c r="K66" i="7" s="1"/>
  <c r="BG66" i="7" s="1"/>
  <c r="CS65" i="6"/>
  <c r="DE65" i="6" s="1"/>
  <c r="M65" i="7" s="1"/>
  <c r="BI65" i="7" s="1"/>
  <c r="CO64" i="6"/>
  <c r="DA64" i="6" s="1"/>
  <c r="I64" i="7" s="1"/>
  <c r="BE64" i="7" s="1"/>
  <c r="CQ63" i="6"/>
  <c r="DC63" i="6" s="1"/>
  <c r="K63" i="7" s="1"/>
  <c r="BG63" i="7" s="1"/>
  <c r="CS62" i="6"/>
  <c r="DE62" i="6" s="1"/>
  <c r="M62" i="7" s="1"/>
  <c r="BI62" i="7" s="1"/>
  <c r="CK62" i="6"/>
  <c r="CW62" i="6" s="1"/>
  <c r="E62" i="7" s="1"/>
  <c r="BA62" i="7" s="1"/>
  <c r="CU61" i="6"/>
  <c r="DG61" i="6" s="1"/>
  <c r="O61" i="7" s="1"/>
  <c r="BK61" i="7" s="1"/>
  <c r="CM61" i="6"/>
  <c r="CY61" i="6" s="1"/>
  <c r="G61" i="7" s="1"/>
  <c r="BC61" i="7" s="1"/>
  <c r="CO60" i="6"/>
  <c r="DA60" i="6" s="1"/>
  <c r="I60" i="7" s="1"/>
  <c r="BE60" i="7" s="1"/>
  <c r="CQ59" i="6"/>
  <c r="DC59" i="6" s="1"/>
  <c r="K59" i="7" s="1"/>
  <c r="BG59" i="7" s="1"/>
  <c r="CS58" i="6"/>
  <c r="DE58" i="6" s="1"/>
  <c r="M58" i="7" s="1"/>
  <c r="BI58" i="7" s="1"/>
  <c r="CK58" i="6"/>
  <c r="CW58" i="6" s="1"/>
  <c r="E58" i="7" s="1"/>
  <c r="BA58" i="7" s="1"/>
  <c r="CU57" i="6"/>
  <c r="DG57" i="6" s="1"/>
  <c r="O57" i="7" s="1"/>
  <c r="BK57" i="7" s="1"/>
  <c r="CM57" i="6"/>
  <c r="CY57" i="6" s="1"/>
  <c r="G57" i="7" s="1"/>
  <c r="BC57" i="7" s="1"/>
  <c r="CO56" i="6"/>
  <c r="DA56" i="6" s="1"/>
  <c r="I56" i="7" s="1"/>
  <c r="BE56" i="7" s="1"/>
  <c r="CQ55" i="6"/>
  <c r="DC55" i="6" s="1"/>
  <c r="K55" i="7" s="1"/>
  <c r="BG55" i="7" s="1"/>
  <c r="CS54" i="6"/>
  <c r="DE54" i="6" s="1"/>
  <c r="M54" i="7" s="1"/>
  <c r="BI54" i="7" s="1"/>
  <c r="CK54" i="6"/>
  <c r="CW54" i="6" s="1"/>
  <c r="E54" i="7" s="1"/>
  <c r="BA54" i="7" s="1"/>
  <c r="CR95" i="6"/>
  <c r="DD95" i="6" s="1"/>
  <c r="L95" i="7" s="1"/>
  <c r="BH95" i="7" s="1"/>
  <c r="CK91" i="6"/>
  <c r="CW91" i="6" s="1"/>
  <c r="E91" i="7" s="1"/>
  <c r="BA91" i="7" s="1"/>
  <c r="CO78" i="6"/>
  <c r="DA78" i="6" s="1"/>
  <c r="I78" i="7" s="1"/>
  <c r="BE78" i="7" s="1"/>
  <c r="CK77" i="6"/>
  <c r="CW77" i="6" s="1"/>
  <c r="E77" i="7" s="1"/>
  <c r="BA77" i="7" s="1"/>
  <c r="CM76" i="6"/>
  <c r="CY76" i="6" s="1"/>
  <c r="G76" i="7" s="1"/>
  <c r="BC76" i="7" s="1"/>
  <c r="CO75" i="6"/>
  <c r="DA75" i="6" s="1"/>
  <c r="I75" i="7" s="1"/>
  <c r="BE75" i="7" s="1"/>
  <c r="CV73" i="6"/>
  <c r="DH73" i="6" s="1"/>
  <c r="P73" i="7" s="1"/>
  <c r="BL73" i="7" s="1"/>
  <c r="CU72" i="6"/>
  <c r="DG72" i="6" s="1"/>
  <c r="O72" i="7" s="1"/>
  <c r="BK72" i="7" s="1"/>
  <c r="CN71" i="6"/>
  <c r="CZ71" i="6" s="1"/>
  <c r="H71" i="7" s="1"/>
  <c r="BD71" i="7" s="1"/>
  <c r="CQ69" i="6"/>
  <c r="DC69" i="6" s="1"/>
  <c r="K69" i="7" s="1"/>
  <c r="BG69" i="7" s="1"/>
  <c r="CS68" i="6"/>
  <c r="DE68" i="6" s="1"/>
  <c r="M68" i="7" s="1"/>
  <c r="BI68" i="7" s="1"/>
  <c r="CM67" i="6"/>
  <c r="CY67" i="6" s="1"/>
  <c r="G67" i="7" s="1"/>
  <c r="BC67" i="7" s="1"/>
  <c r="CP66" i="6"/>
  <c r="DB66" i="6" s="1"/>
  <c r="J66" i="7" s="1"/>
  <c r="BF66" i="7" s="1"/>
  <c r="CR65" i="6"/>
  <c r="DD65" i="6" s="1"/>
  <c r="L65" i="7" s="1"/>
  <c r="BH65" i="7" s="1"/>
  <c r="CV64" i="6"/>
  <c r="DH64" i="6" s="1"/>
  <c r="P64" i="7" s="1"/>
  <c r="BL64" i="7" s="1"/>
  <c r="CN64" i="6"/>
  <c r="CZ64" i="6" s="1"/>
  <c r="H64" i="7" s="1"/>
  <c r="BD64" i="7" s="1"/>
  <c r="CP63" i="6"/>
  <c r="DB63" i="6" s="1"/>
  <c r="J63" i="7" s="1"/>
  <c r="BF63" i="7" s="1"/>
  <c r="CR62" i="6"/>
  <c r="DD62" i="6" s="1"/>
  <c r="L62" i="7" s="1"/>
  <c r="BH62" i="7" s="1"/>
  <c r="CT61" i="6"/>
  <c r="DF61" i="6" s="1"/>
  <c r="N61" i="7" s="1"/>
  <c r="BJ61" i="7" s="1"/>
  <c r="CL61" i="6"/>
  <c r="CX61" i="6" s="1"/>
  <c r="F61" i="7" s="1"/>
  <c r="BB61" i="7" s="1"/>
  <c r="CV60" i="6"/>
  <c r="DH60" i="6" s="1"/>
  <c r="P60" i="7" s="1"/>
  <c r="BL60" i="7" s="1"/>
  <c r="CN60" i="6"/>
  <c r="CZ60" i="6" s="1"/>
  <c r="H60" i="7" s="1"/>
  <c r="BD60" i="7" s="1"/>
  <c r="CN75" i="6"/>
  <c r="CZ75" i="6" s="1"/>
  <c r="H75" i="7" s="1"/>
  <c r="BD75" i="7" s="1"/>
  <c r="CS73" i="6"/>
  <c r="DE73" i="6" s="1"/>
  <c r="M73" i="7" s="1"/>
  <c r="BI73" i="7" s="1"/>
  <c r="CT72" i="6"/>
  <c r="DF72" i="6" s="1"/>
  <c r="N72" i="7" s="1"/>
  <c r="BJ72" i="7" s="1"/>
  <c r="CN69" i="6"/>
  <c r="CZ69" i="6" s="1"/>
  <c r="H69" i="7" s="1"/>
  <c r="BD69" i="7" s="1"/>
  <c r="CP68" i="6"/>
  <c r="DB68" i="6" s="1"/>
  <c r="J68" i="7" s="1"/>
  <c r="BF68" i="7" s="1"/>
  <c r="CK67" i="6"/>
  <c r="CW67" i="6" s="1"/>
  <c r="E67" i="7" s="1"/>
  <c r="BA67" i="7" s="1"/>
  <c r="CO66" i="6"/>
  <c r="DA66" i="6" s="1"/>
  <c r="I66" i="7" s="1"/>
  <c r="BE66" i="7" s="1"/>
  <c r="CQ65" i="6"/>
  <c r="DC65" i="6" s="1"/>
  <c r="K65" i="7" s="1"/>
  <c r="BG65" i="7" s="1"/>
  <c r="CU64" i="6"/>
  <c r="DG64" i="6" s="1"/>
  <c r="O64" i="7" s="1"/>
  <c r="BK64" i="7" s="1"/>
  <c r="CM64" i="6"/>
  <c r="CY64" i="6" s="1"/>
  <c r="G64" i="7" s="1"/>
  <c r="BC64" i="7" s="1"/>
  <c r="CO63" i="6"/>
  <c r="DA63" i="6" s="1"/>
  <c r="I63" i="7" s="1"/>
  <c r="BE63" i="7" s="1"/>
  <c r="CQ62" i="6"/>
  <c r="DC62" i="6" s="1"/>
  <c r="K62" i="7" s="1"/>
  <c r="BG62" i="7" s="1"/>
  <c r="CS61" i="6"/>
  <c r="DE61" i="6" s="1"/>
  <c r="M61" i="7" s="1"/>
  <c r="BI61" i="7" s="1"/>
  <c r="CK61" i="6"/>
  <c r="CW61" i="6" s="1"/>
  <c r="E61" i="7" s="1"/>
  <c r="BA61" i="7" s="1"/>
  <c r="CU60" i="6"/>
  <c r="DG60" i="6" s="1"/>
  <c r="O60" i="7" s="1"/>
  <c r="BK60" i="7" s="1"/>
  <c r="CM60" i="6"/>
  <c r="CY60" i="6" s="1"/>
  <c r="G60" i="7" s="1"/>
  <c r="BC60" i="7" s="1"/>
  <c r="CO59" i="6"/>
  <c r="DA59" i="6" s="1"/>
  <c r="I59" i="7" s="1"/>
  <c r="BE59" i="7" s="1"/>
  <c r="CQ58" i="6"/>
  <c r="DC58" i="6" s="1"/>
  <c r="K58" i="7" s="1"/>
  <c r="BG58" i="7" s="1"/>
  <c r="CS57" i="6"/>
  <c r="DE57" i="6" s="1"/>
  <c r="M57" i="7" s="1"/>
  <c r="BI57" i="7" s="1"/>
  <c r="CK57" i="6"/>
  <c r="CW57" i="6" s="1"/>
  <c r="E57" i="7" s="1"/>
  <c r="BA57" i="7" s="1"/>
  <c r="CU56" i="6"/>
  <c r="DG56" i="6" s="1"/>
  <c r="O56" i="7" s="1"/>
  <c r="BK56" i="7" s="1"/>
  <c r="CM56" i="6"/>
  <c r="CY56" i="6" s="1"/>
  <c r="G56" i="7" s="1"/>
  <c r="BC56" i="7" s="1"/>
  <c r="CO55" i="6"/>
  <c r="DA55" i="6" s="1"/>
  <c r="I55" i="7" s="1"/>
  <c r="BE55" i="7" s="1"/>
  <c r="CQ54" i="6"/>
  <c r="DC54" i="6" s="1"/>
  <c r="K54" i="7" s="1"/>
  <c r="BG54" i="7" s="1"/>
  <c r="CS53" i="6"/>
  <c r="DE53" i="6" s="1"/>
  <c r="M53" i="7" s="1"/>
  <c r="BI53" i="7" s="1"/>
  <c r="CK53" i="6"/>
  <c r="CW53" i="6" s="1"/>
  <c r="E53" i="7" s="1"/>
  <c r="BA53" i="7" s="1"/>
  <c r="CU52" i="6"/>
  <c r="DG52" i="6" s="1"/>
  <c r="O52" i="7" s="1"/>
  <c r="BK52" i="7" s="1"/>
  <c r="CM52" i="6"/>
  <c r="CY52" i="6" s="1"/>
  <c r="G52" i="7" s="1"/>
  <c r="BC52" i="7" s="1"/>
  <c r="CO51" i="6"/>
  <c r="DA51" i="6" s="1"/>
  <c r="I51" i="7" s="1"/>
  <c r="BE51" i="7" s="1"/>
  <c r="CQ50" i="6"/>
  <c r="DC50" i="6" s="1"/>
  <c r="K50" i="7" s="1"/>
  <c r="BG50" i="7" s="1"/>
  <c r="CS49" i="6"/>
  <c r="DE49" i="6" s="1"/>
  <c r="M49" i="7" s="1"/>
  <c r="BI49" i="7" s="1"/>
  <c r="CK49" i="6"/>
  <c r="CW49" i="6" s="1"/>
  <c r="E49" i="7" s="1"/>
  <c r="BA49" i="7" s="1"/>
  <c r="CU48" i="6"/>
  <c r="DG48" i="6" s="1"/>
  <c r="O48" i="7" s="1"/>
  <c r="BK48" i="7" s="1"/>
  <c r="CM48" i="6"/>
  <c r="CY48" i="6" s="1"/>
  <c r="G48" i="7" s="1"/>
  <c r="BC48" i="7" s="1"/>
  <c r="CO47" i="6"/>
  <c r="DA47" i="6" s="1"/>
  <c r="I47" i="7" s="1"/>
  <c r="BE47" i="7" s="1"/>
  <c r="CQ46" i="6"/>
  <c r="DC46" i="6" s="1"/>
  <c r="K46" i="7" s="1"/>
  <c r="BG46" i="7" s="1"/>
  <c r="CS45" i="6"/>
  <c r="DE45" i="6" s="1"/>
  <c r="M45" i="7" s="1"/>
  <c r="BI45" i="7" s="1"/>
  <c r="CK45" i="6"/>
  <c r="CW45" i="6" s="1"/>
  <c r="E45" i="7" s="1"/>
  <c r="BA45" i="7" s="1"/>
  <c r="CR73" i="6"/>
  <c r="DD73" i="6" s="1"/>
  <c r="L73" i="7" s="1"/>
  <c r="BH73" i="7" s="1"/>
  <c r="CP72" i="6"/>
  <c r="DB72" i="6" s="1"/>
  <c r="J72" i="7" s="1"/>
  <c r="BF72" i="7" s="1"/>
  <c r="CT70" i="6"/>
  <c r="DF70" i="6" s="1"/>
  <c r="N70" i="7" s="1"/>
  <c r="BJ70" i="7" s="1"/>
  <c r="CK69" i="6"/>
  <c r="CW69" i="6" s="1"/>
  <c r="E69" i="7" s="1"/>
  <c r="BA69" i="7" s="1"/>
  <c r="CM68" i="6"/>
  <c r="CY68" i="6" s="1"/>
  <c r="G68" i="7" s="1"/>
  <c r="BC68" i="7" s="1"/>
  <c r="CV67" i="6"/>
  <c r="DH67" i="6" s="1"/>
  <c r="P67" i="7" s="1"/>
  <c r="BL67" i="7" s="1"/>
  <c r="CM66" i="6"/>
  <c r="CY66" i="6" s="1"/>
  <c r="G66" i="7" s="1"/>
  <c r="BC66" i="7" s="1"/>
  <c r="CO65" i="6"/>
  <c r="DA65" i="6" s="1"/>
  <c r="I65" i="7" s="1"/>
  <c r="BE65" i="7" s="1"/>
  <c r="CT64" i="6"/>
  <c r="DF64" i="6" s="1"/>
  <c r="N64" i="7" s="1"/>
  <c r="BJ64" i="7" s="1"/>
  <c r="CL64" i="6"/>
  <c r="CX64" i="6" s="1"/>
  <c r="F64" i="7" s="1"/>
  <c r="BB64" i="7" s="1"/>
  <c r="CV63" i="6"/>
  <c r="DH63" i="6" s="1"/>
  <c r="P63" i="7" s="1"/>
  <c r="BL63" i="7" s="1"/>
  <c r="CN63" i="6"/>
  <c r="CZ63" i="6" s="1"/>
  <c r="H63" i="7" s="1"/>
  <c r="BD63" i="7" s="1"/>
  <c r="CP62" i="6"/>
  <c r="DB62" i="6" s="1"/>
  <c r="J62" i="7" s="1"/>
  <c r="BF62" i="7" s="1"/>
  <c r="CR61" i="6"/>
  <c r="DD61" i="6" s="1"/>
  <c r="L61" i="7" s="1"/>
  <c r="BH61" i="7" s="1"/>
  <c r="CT60" i="6"/>
  <c r="DF60" i="6" s="1"/>
  <c r="N60" i="7" s="1"/>
  <c r="BJ60" i="7" s="1"/>
  <c r="CL60" i="6"/>
  <c r="CX60" i="6" s="1"/>
  <c r="F60" i="7" s="1"/>
  <c r="BB60" i="7" s="1"/>
  <c r="CV59" i="6"/>
  <c r="DH59" i="6" s="1"/>
  <c r="P59" i="7" s="1"/>
  <c r="BL59" i="7" s="1"/>
  <c r="CN59" i="6"/>
  <c r="CZ59" i="6" s="1"/>
  <c r="H59" i="7" s="1"/>
  <c r="BD59" i="7" s="1"/>
  <c r="CP58" i="6"/>
  <c r="DB58" i="6" s="1"/>
  <c r="J58" i="7" s="1"/>
  <c r="BF58" i="7" s="1"/>
  <c r="CR57" i="6"/>
  <c r="DD57" i="6" s="1"/>
  <c r="L57" i="7" s="1"/>
  <c r="BH57" i="7" s="1"/>
  <c r="CT56" i="6"/>
  <c r="DF56" i="6" s="1"/>
  <c r="N56" i="7" s="1"/>
  <c r="BJ56" i="7" s="1"/>
  <c r="CL56" i="6"/>
  <c r="CX56" i="6" s="1"/>
  <c r="F56" i="7" s="1"/>
  <c r="BB56" i="7" s="1"/>
  <c r="CV55" i="6"/>
  <c r="DH55" i="6" s="1"/>
  <c r="P55" i="7" s="1"/>
  <c r="BL55" i="7" s="1"/>
  <c r="CN55" i="6"/>
  <c r="CZ55" i="6" s="1"/>
  <c r="H55" i="7" s="1"/>
  <c r="BD55" i="7" s="1"/>
  <c r="CP54" i="6"/>
  <c r="DB54" i="6" s="1"/>
  <c r="J54" i="7" s="1"/>
  <c r="BF54" i="7" s="1"/>
  <c r="CR53" i="6"/>
  <c r="DD53" i="6" s="1"/>
  <c r="L53" i="7" s="1"/>
  <c r="BH53" i="7" s="1"/>
  <c r="CT52" i="6"/>
  <c r="DF52" i="6" s="1"/>
  <c r="N52" i="7" s="1"/>
  <c r="BJ52" i="7" s="1"/>
  <c r="CL52" i="6"/>
  <c r="CX52" i="6" s="1"/>
  <c r="F52" i="7" s="1"/>
  <c r="BB52" i="7" s="1"/>
  <c r="CV51" i="6"/>
  <c r="DH51" i="6" s="1"/>
  <c r="P51" i="7" s="1"/>
  <c r="BL51" i="7" s="1"/>
  <c r="CN51" i="6"/>
  <c r="CZ51" i="6" s="1"/>
  <c r="H51" i="7" s="1"/>
  <c r="BD51" i="7" s="1"/>
  <c r="CP50" i="6"/>
  <c r="DB50" i="6" s="1"/>
  <c r="J50" i="7" s="1"/>
  <c r="BF50" i="7" s="1"/>
  <c r="CR49" i="6"/>
  <c r="DD49" i="6" s="1"/>
  <c r="L49" i="7" s="1"/>
  <c r="BH49" i="7" s="1"/>
  <c r="CT48" i="6"/>
  <c r="DF48" i="6" s="1"/>
  <c r="N48" i="7" s="1"/>
  <c r="BJ48" i="7" s="1"/>
  <c r="CL48" i="6"/>
  <c r="CX48" i="6" s="1"/>
  <c r="F48" i="7" s="1"/>
  <c r="BB48" i="7" s="1"/>
  <c r="CV47" i="6"/>
  <c r="DH47" i="6" s="1"/>
  <c r="P47" i="7" s="1"/>
  <c r="BL47" i="7" s="1"/>
  <c r="CN47" i="6"/>
  <c r="CZ47" i="6" s="1"/>
  <c r="H47" i="7" s="1"/>
  <c r="BD47" i="7" s="1"/>
  <c r="CP46" i="6"/>
  <c r="DB46" i="6" s="1"/>
  <c r="J46" i="7" s="1"/>
  <c r="BF46" i="7" s="1"/>
  <c r="CR45" i="6"/>
  <c r="DD45" i="6" s="1"/>
  <c r="L45" i="7" s="1"/>
  <c r="BH45" i="7" s="1"/>
  <c r="CT44" i="6"/>
  <c r="DF44" i="6" s="1"/>
  <c r="N44" i="7" s="1"/>
  <c r="BJ44" i="7" s="1"/>
  <c r="CL44" i="6"/>
  <c r="CX44" i="6" s="1"/>
  <c r="F44" i="7" s="1"/>
  <c r="BB44" i="7" s="1"/>
  <c r="CV43" i="6"/>
  <c r="DH43" i="6" s="1"/>
  <c r="P43" i="7" s="1"/>
  <c r="BL43" i="7" s="1"/>
  <c r="CN43" i="6"/>
  <c r="CZ43" i="6" s="1"/>
  <c r="H43" i="7" s="1"/>
  <c r="BD43" i="7" s="1"/>
  <c r="CP42" i="6"/>
  <c r="DB42" i="6" s="1"/>
  <c r="J42" i="7" s="1"/>
  <c r="BF42" i="7" s="1"/>
  <c r="CR41" i="6"/>
  <c r="DD41" i="6" s="1"/>
  <c r="L41" i="7" s="1"/>
  <c r="BH41" i="7" s="1"/>
  <c r="CT40" i="6"/>
  <c r="DF40" i="6" s="1"/>
  <c r="N40" i="7" s="1"/>
  <c r="BJ40" i="7" s="1"/>
  <c r="CL40" i="6"/>
  <c r="CX40" i="6" s="1"/>
  <c r="F40" i="7" s="1"/>
  <c r="BB40" i="7" s="1"/>
  <c r="CV39" i="6"/>
  <c r="DH39" i="6" s="1"/>
  <c r="P39" i="7" s="1"/>
  <c r="BL39" i="7" s="1"/>
  <c r="CN39" i="6"/>
  <c r="CZ39" i="6" s="1"/>
  <c r="H39" i="7" s="1"/>
  <c r="BD39" i="7" s="1"/>
  <c r="CN73" i="6"/>
  <c r="CZ73" i="6" s="1"/>
  <c r="H73" i="7" s="1"/>
  <c r="BD73" i="7" s="1"/>
  <c r="CM72" i="6"/>
  <c r="CY72" i="6" s="1"/>
  <c r="G72" i="7" s="1"/>
  <c r="BC72" i="7" s="1"/>
  <c r="CL66" i="6"/>
  <c r="CX66" i="6" s="1"/>
  <c r="F66" i="7" s="1"/>
  <c r="BB66" i="7" s="1"/>
  <c r="CU63" i="6"/>
  <c r="DG63" i="6" s="1"/>
  <c r="O63" i="7" s="1"/>
  <c r="BK63" i="7" s="1"/>
  <c r="CO62" i="6"/>
  <c r="DA62" i="6" s="1"/>
  <c r="I62" i="7" s="1"/>
  <c r="BE62" i="7" s="1"/>
  <c r="CK60" i="6"/>
  <c r="CW60" i="6" s="1"/>
  <c r="E60" i="7" s="1"/>
  <c r="BA60" i="7" s="1"/>
  <c r="CN56" i="6"/>
  <c r="CZ56" i="6" s="1"/>
  <c r="H56" i="7" s="1"/>
  <c r="BD56" i="7" s="1"/>
  <c r="CM55" i="6"/>
  <c r="CY55" i="6" s="1"/>
  <c r="G55" i="7" s="1"/>
  <c r="BC55" i="7" s="1"/>
  <c r="CT53" i="6"/>
  <c r="DF53" i="6" s="1"/>
  <c r="N53" i="7" s="1"/>
  <c r="BJ53" i="7" s="1"/>
  <c r="CR52" i="6"/>
  <c r="DD52" i="6" s="1"/>
  <c r="L52" i="7" s="1"/>
  <c r="BH52" i="7" s="1"/>
  <c r="CT51" i="6"/>
  <c r="DF51" i="6" s="1"/>
  <c r="N51" i="7" s="1"/>
  <c r="BJ51" i="7" s="1"/>
  <c r="CR50" i="6"/>
  <c r="DD50" i="6" s="1"/>
  <c r="L50" i="7" s="1"/>
  <c r="BH50" i="7" s="1"/>
  <c r="CO49" i="6"/>
  <c r="DA49" i="6" s="1"/>
  <c r="I49" i="7" s="1"/>
  <c r="BE49" i="7" s="1"/>
  <c r="CQ48" i="6"/>
  <c r="DC48" i="6" s="1"/>
  <c r="K48" i="7" s="1"/>
  <c r="BG48" i="7" s="1"/>
  <c r="CT47" i="6"/>
  <c r="DF47" i="6" s="1"/>
  <c r="N47" i="7" s="1"/>
  <c r="BJ47" i="7" s="1"/>
  <c r="CK46" i="6"/>
  <c r="CW46" i="6" s="1"/>
  <c r="E46" i="7" s="1"/>
  <c r="BA46" i="7" s="1"/>
  <c r="CO45" i="6"/>
  <c r="DA45" i="6" s="1"/>
  <c r="I45" i="7" s="1"/>
  <c r="BE45" i="7" s="1"/>
  <c r="CU44" i="6"/>
  <c r="DG44" i="6" s="1"/>
  <c r="O44" i="7" s="1"/>
  <c r="BK44" i="7" s="1"/>
  <c r="CP43" i="6"/>
  <c r="DB43" i="6" s="1"/>
  <c r="J43" i="7" s="1"/>
  <c r="BF43" i="7" s="1"/>
  <c r="CV42" i="6"/>
  <c r="DH42" i="6" s="1"/>
  <c r="P42" i="7" s="1"/>
  <c r="BL42" i="7" s="1"/>
  <c r="CK42" i="6"/>
  <c r="CW42" i="6" s="1"/>
  <c r="E42" i="7" s="1"/>
  <c r="BA42" i="7" s="1"/>
  <c r="CQ41" i="6"/>
  <c r="DC41" i="6" s="1"/>
  <c r="K41" i="7" s="1"/>
  <c r="BG41" i="7" s="1"/>
  <c r="CM40" i="6"/>
  <c r="CY40" i="6" s="1"/>
  <c r="G40" i="7" s="1"/>
  <c r="BC40" i="7" s="1"/>
  <c r="CS39" i="6"/>
  <c r="DE39" i="6" s="1"/>
  <c r="M39" i="7" s="1"/>
  <c r="BI39" i="7" s="1"/>
  <c r="CU38" i="6"/>
  <c r="DG38" i="6" s="1"/>
  <c r="O38" i="7" s="1"/>
  <c r="BK38" i="7" s="1"/>
  <c r="CM38" i="6"/>
  <c r="CY38" i="6" s="1"/>
  <c r="G38" i="7" s="1"/>
  <c r="BC38" i="7" s="1"/>
  <c r="CO37" i="6"/>
  <c r="DA37" i="6" s="1"/>
  <c r="I37" i="7" s="1"/>
  <c r="BE37" i="7" s="1"/>
  <c r="CQ36" i="6"/>
  <c r="DC36" i="6" s="1"/>
  <c r="K36" i="7" s="1"/>
  <c r="BG36" i="7" s="1"/>
  <c r="CS35" i="6"/>
  <c r="DE35" i="6" s="1"/>
  <c r="M35" i="7" s="1"/>
  <c r="BI35" i="7" s="1"/>
  <c r="CK35" i="6"/>
  <c r="CW35" i="6" s="1"/>
  <c r="E35" i="7" s="1"/>
  <c r="BA35" i="7" s="1"/>
  <c r="CU34" i="6"/>
  <c r="DG34" i="6" s="1"/>
  <c r="O34" i="7" s="1"/>
  <c r="BK34" i="7" s="1"/>
  <c r="CM34" i="6"/>
  <c r="CY34" i="6" s="1"/>
  <c r="G34" i="7" s="1"/>
  <c r="BC34" i="7" s="1"/>
  <c r="CO33" i="6"/>
  <c r="DA33" i="6" s="1"/>
  <c r="I33" i="7" s="1"/>
  <c r="BE33" i="7" s="1"/>
  <c r="CL68" i="6"/>
  <c r="CX68" i="6" s="1"/>
  <c r="F68" i="7" s="1"/>
  <c r="BB68" i="7" s="1"/>
  <c r="CM63" i="6"/>
  <c r="CY63" i="6" s="1"/>
  <c r="G63" i="7" s="1"/>
  <c r="BC63" i="7" s="1"/>
  <c r="CT57" i="6"/>
  <c r="DF57" i="6" s="1"/>
  <c r="N57" i="7" s="1"/>
  <c r="BJ57" i="7" s="1"/>
  <c r="CK56" i="6"/>
  <c r="CW56" i="6" s="1"/>
  <c r="E56" i="7" s="1"/>
  <c r="BA56" i="7" s="1"/>
  <c r="CL55" i="6"/>
  <c r="CX55" i="6" s="1"/>
  <c r="F55" i="7" s="1"/>
  <c r="BB55" i="7" s="1"/>
  <c r="CQ53" i="6"/>
  <c r="DC53" i="6" s="1"/>
  <c r="K53" i="7" s="1"/>
  <c r="BG53" i="7" s="1"/>
  <c r="CO52" i="6"/>
  <c r="DA52" i="6" s="1"/>
  <c r="I52" i="7" s="1"/>
  <c r="BE52" i="7" s="1"/>
  <c r="CQ51" i="6"/>
  <c r="DC51" i="6" s="1"/>
  <c r="K51" i="7" s="1"/>
  <c r="BG51" i="7" s="1"/>
  <c r="CO50" i="6"/>
  <c r="DA50" i="6" s="1"/>
  <c r="I50" i="7" s="1"/>
  <c r="BE50" i="7" s="1"/>
  <c r="CM49" i="6"/>
  <c r="CY49" i="6" s="1"/>
  <c r="G49" i="7" s="1"/>
  <c r="BC49" i="7" s="1"/>
  <c r="CO48" i="6"/>
  <c r="DA48" i="6" s="1"/>
  <c r="I48" i="7" s="1"/>
  <c r="BE48" i="7" s="1"/>
  <c r="CS47" i="6"/>
  <c r="DE47" i="6" s="1"/>
  <c r="M47" i="7" s="1"/>
  <c r="BI47" i="7" s="1"/>
  <c r="CV46" i="6"/>
  <c r="DH46" i="6" s="1"/>
  <c r="P46" i="7" s="1"/>
  <c r="BL46" i="7" s="1"/>
  <c r="CM45" i="6"/>
  <c r="CY45" i="6" s="1"/>
  <c r="G45" i="7" s="1"/>
  <c r="BC45" i="7" s="1"/>
  <c r="CS44" i="6"/>
  <c r="DE44" i="6" s="1"/>
  <c r="M44" i="7" s="1"/>
  <c r="BI44" i="7" s="1"/>
  <c r="CO43" i="6"/>
  <c r="DA43" i="6" s="1"/>
  <c r="I43" i="7" s="1"/>
  <c r="BE43" i="7" s="1"/>
  <c r="CU42" i="6"/>
  <c r="DG42" i="6" s="1"/>
  <c r="O42" i="7" s="1"/>
  <c r="BK42" i="7" s="1"/>
  <c r="CP41" i="6"/>
  <c r="DB41" i="6" s="1"/>
  <c r="J41" i="7" s="1"/>
  <c r="BF41" i="7" s="1"/>
  <c r="CV40" i="6"/>
  <c r="DH40" i="6" s="1"/>
  <c r="P40" i="7" s="1"/>
  <c r="BL40" i="7" s="1"/>
  <c r="CK40" i="6"/>
  <c r="CW40" i="6" s="1"/>
  <c r="E40" i="7" s="1"/>
  <c r="BA40" i="7" s="1"/>
  <c r="CQ39" i="6"/>
  <c r="DC39" i="6" s="1"/>
  <c r="K39" i="7" s="1"/>
  <c r="BG39" i="7" s="1"/>
  <c r="CT38" i="6"/>
  <c r="DF38" i="6" s="1"/>
  <c r="N38" i="7" s="1"/>
  <c r="BJ38" i="7" s="1"/>
  <c r="CL38" i="6"/>
  <c r="CX38" i="6" s="1"/>
  <c r="F38" i="7" s="1"/>
  <c r="BB38" i="7" s="1"/>
  <c r="CV37" i="6"/>
  <c r="DH37" i="6" s="1"/>
  <c r="P37" i="7" s="1"/>
  <c r="BL37" i="7" s="1"/>
  <c r="CN37" i="6"/>
  <c r="CZ37" i="6" s="1"/>
  <c r="H37" i="7" s="1"/>
  <c r="BD37" i="7" s="1"/>
  <c r="CP36" i="6"/>
  <c r="DB36" i="6" s="1"/>
  <c r="J36" i="7" s="1"/>
  <c r="BF36" i="7" s="1"/>
  <c r="CR35" i="6"/>
  <c r="DD35" i="6" s="1"/>
  <c r="L35" i="7" s="1"/>
  <c r="BH35" i="7" s="1"/>
  <c r="CT34" i="6"/>
  <c r="DF34" i="6" s="1"/>
  <c r="N34" i="7" s="1"/>
  <c r="BJ34" i="7" s="1"/>
  <c r="CL34" i="6"/>
  <c r="CX34" i="6" s="1"/>
  <c r="F34" i="7" s="1"/>
  <c r="BB34" i="7" s="1"/>
  <c r="CV33" i="6"/>
  <c r="DH33" i="6" s="1"/>
  <c r="P33" i="7" s="1"/>
  <c r="BL33" i="7" s="1"/>
  <c r="CN33" i="6"/>
  <c r="CZ33" i="6" s="1"/>
  <c r="H33" i="7" s="1"/>
  <c r="BD33" i="7" s="1"/>
  <c r="CP32" i="6"/>
  <c r="DB32" i="6" s="1"/>
  <c r="J32" i="7" s="1"/>
  <c r="BF32" i="7" s="1"/>
  <c r="CR31" i="6"/>
  <c r="DD31" i="6" s="1"/>
  <c r="L31" i="7" s="1"/>
  <c r="BH31" i="7" s="1"/>
  <c r="CT30" i="6"/>
  <c r="DF30" i="6" s="1"/>
  <c r="N30" i="7" s="1"/>
  <c r="BJ30" i="7" s="1"/>
  <c r="CL30" i="6"/>
  <c r="CX30" i="6" s="1"/>
  <c r="F30" i="7" s="1"/>
  <c r="BB30" i="7" s="1"/>
  <c r="CV29" i="6"/>
  <c r="DH29" i="6" s="1"/>
  <c r="P29" i="7" s="1"/>
  <c r="BL29" i="7" s="1"/>
  <c r="CN29" i="6"/>
  <c r="CZ29" i="6" s="1"/>
  <c r="H29" i="7" s="1"/>
  <c r="BD29" i="7" s="1"/>
  <c r="CP28" i="6"/>
  <c r="DB28" i="6" s="1"/>
  <c r="J28" i="7" s="1"/>
  <c r="BF28" i="7" s="1"/>
  <c r="CR27" i="6"/>
  <c r="DD27" i="6" s="1"/>
  <c r="L27" i="7" s="1"/>
  <c r="BH27" i="7" s="1"/>
  <c r="CT26" i="6"/>
  <c r="DF26" i="6" s="1"/>
  <c r="N26" i="7" s="1"/>
  <c r="BJ26" i="7" s="1"/>
  <c r="CL26" i="6"/>
  <c r="CX26" i="6" s="1"/>
  <c r="F26" i="7" s="1"/>
  <c r="BB26" i="7" s="1"/>
  <c r="CV25" i="6"/>
  <c r="DH25" i="6" s="1"/>
  <c r="P25" i="7" s="1"/>
  <c r="BL25" i="7" s="1"/>
  <c r="CN25" i="6"/>
  <c r="CZ25" i="6" s="1"/>
  <c r="H25" i="7" s="1"/>
  <c r="BD25" i="7" s="1"/>
  <c r="CP24" i="6"/>
  <c r="DB24" i="6" s="1"/>
  <c r="J24" i="7" s="1"/>
  <c r="BF24" i="7" s="1"/>
  <c r="CR23" i="6"/>
  <c r="DD23" i="6" s="1"/>
  <c r="L23" i="7" s="1"/>
  <c r="BH23" i="7" s="1"/>
  <c r="CT22" i="6"/>
  <c r="DF22" i="6" s="1"/>
  <c r="N22" i="7" s="1"/>
  <c r="BJ22" i="7" s="1"/>
  <c r="CL22" i="6"/>
  <c r="CX22" i="6" s="1"/>
  <c r="F22" i="7" s="1"/>
  <c r="BB22" i="7" s="1"/>
  <c r="CV21" i="6"/>
  <c r="DH21" i="6" s="1"/>
  <c r="P21" i="7" s="1"/>
  <c r="BL21" i="7" s="1"/>
  <c r="CN21" i="6"/>
  <c r="CZ21" i="6" s="1"/>
  <c r="H21" i="7" s="1"/>
  <c r="BD21" i="7" s="1"/>
  <c r="CP20" i="6"/>
  <c r="DB20" i="6" s="1"/>
  <c r="J20" i="7" s="1"/>
  <c r="BF20" i="7" s="1"/>
  <c r="CT74" i="6"/>
  <c r="DF74" i="6" s="1"/>
  <c r="N74" i="7" s="1"/>
  <c r="BJ74" i="7" s="1"/>
  <c r="CQ70" i="6"/>
  <c r="DC70" i="6" s="1"/>
  <c r="K70" i="7" s="1"/>
  <c r="BG70" i="7" s="1"/>
  <c r="CS64" i="6"/>
  <c r="DE64" i="6" s="1"/>
  <c r="M64" i="7" s="1"/>
  <c r="BI64" i="7" s="1"/>
  <c r="CQ57" i="6"/>
  <c r="DC57" i="6" s="1"/>
  <c r="K57" i="7" s="1"/>
  <c r="BG57" i="7" s="1"/>
  <c r="CV54" i="6"/>
  <c r="DH54" i="6" s="1"/>
  <c r="P54" i="7" s="1"/>
  <c r="BL54" i="7" s="1"/>
  <c r="CP53" i="6"/>
  <c r="DB53" i="6" s="1"/>
  <c r="J53" i="7" s="1"/>
  <c r="BF53" i="7" s="1"/>
  <c r="CN52" i="6"/>
  <c r="CZ52" i="6" s="1"/>
  <c r="H52" i="7" s="1"/>
  <c r="BD52" i="7" s="1"/>
  <c r="CP51" i="6"/>
  <c r="DB51" i="6" s="1"/>
  <c r="J51" i="7" s="1"/>
  <c r="BF51" i="7" s="1"/>
  <c r="CN50" i="6"/>
  <c r="CZ50" i="6" s="1"/>
  <c r="H50" i="7" s="1"/>
  <c r="BD50" i="7" s="1"/>
  <c r="CL49" i="6"/>
  <c r="CX49" i="6" s="1"/>
  <c r="F49" i="7" s="1"/>
  <c r="BB49" i="7" s="1"/>
  <c r="CN48" i="6"/>
  <c r="CZ48" i="6" s="1"/>
  <c r="H48" i="7" s="1"/>
  <c r="BD48" i="7" s="1"/>
  <c r="CQ47" i="6"/>
  <c r="DC47" i="6" s="1"/>
  <c r="K47" i="7" s="1"/>
  <c r="BG47" i="7" s="1"/>
  <c r="CU46" i="6"/>
  <c r="DG46" i="6" s="1"/>
  <c r="O46" i="7" s="1"/>
  <c r="BK46" i="7" s="1"/>
  <c r="CL45" i="6"/>
  <c r="CX45" i="6" s="1"/>
  <c r="F45" i="7" s="1"/>
  <c r="BB45" i="7" s="1"/>
  <c r="CR44" i="6"/>
  <c r="DD44" i="6" s="1"/>
  <c r="L44" i="7" s="1"/>
  <c r="BH44" i="7" s="1"/>
  <c r="CM43" i="6"/>
  <c r="CY43" i="6" s="1"/>
  <c r="G43" i="7" s="1"/>
  <c r="BC43" i="7" s="1"/>
  <c r="CS42" i="6"/>
  <c r="DE42" i="6" s="1"/>
  <c r="M42" i="7" s="1"/>
  <c r="BI42" i="7" s="1"/>
  <c r="CO41" i="6"/>
  <c r="DA41" i="6" s="1"/>
  <c r="I41" i="7" s="1"/>
  <c r="BE41" i="7" s="1"/>
  <c r="CU40" i="6"/>
  <c r="DG40" i="6" s="1"/>
  <c r="O40" i="7" s="1"/>
  <c r="BK40" i="7" s="1"/>
  <c r="CP39" i="6"/>
  <c r="DB39" i="6" s="1"/>
  <c r="J39" i="7" s="1"/>
  <c r="BF39" i="7" s="1"/>
  <c r="CS38" i="6"/>
  <c r="DE38" i="6" s="1"/>
  <c r="M38" i="7" s="1"/>
  <c r="BI38" i="7" s="1"/>
  <c r="CK38" i="6"/>
  <c r="CW38" i="6" s="1"/>
  <c r="E38" i="7" s="1"/>
  <c r="BA38" i="7" s="1"/>
  <c r="CU37" i="6"/>
  <c r="DG37" i="6" s="1"/>
  <c r="O37" i="7" s="1"/>
  <c r="BK37" i="7" s="1"/>
  <c r="CM37" i="6"/>
  <c r="CY37" i="6" s="1"/>
  <c r="G37" i="7" s="1"/>
  <c r="BC37" i="7" s="1"/>
  <c r="CO36" i="6"/>
  <c r="DA36" i="6" s="1"/>
  <c r="I36" i="7" s="1"/>
  <c r="BE36" i="7" s="1"/>
  <c r="CQ35" i="6"/>
  <c r="DC35" i="6" s="1"/>
  <c r="K35" i="7" s="1"/>
  <c r="BG35" i="7" s="1"/>
  <c r="CS34" i="6"/>
  <c r="DE34" i="6" s="1"/>
  <c r="M34" i="7" s="1"/>
  <c r="BI34" i="7" s="1"/>
  <c r="CK34" i="6"/>
  <c r="CW34" i="6" s="1"/>
  <c r="E34" i="7" s="1"/>
  <c r="BA34" i="7" s="1"/>
  <c r="CU33" i="6"/>
  <c r="DG33" i="6" s="1"/>
  <c r="O33" i="7" s="1"/>
  <c r="BK33" i="7" s="1"/>
  <c r="CM33" i="6"/>
  <c r="CY33" i="6" s="1"/>
  <c r="G33" i="7" s="1"/>
  <c r="BC33" i="7" s="1"/>
  <c r="CO32" i="6"/>
  <c r="DA32" i="6" s="1"/>
  <c r="I32" i="7" s="1"/>
  <c r="BE32" i="7" s="1"/>
  <c r="CQ31" i="6"/>
  <c r="DC31" i="6" s="1"/>
  <c r="K31" i="7" s="1"/>
  <c r="BG31" i="7" s="1"/>
  <c r="CS30" i="6"/>
  <c r="DE30" i="6" s="1"/>
  <c r="M30" i="7" s="1"/>
  <c r="BI30" i="7" s="1"/>
  <c r="CK30" i="6"/>
  <c r="CW30" i="6" s="1"/>
  <c r="E30" i="7" s="1"/>
  <c r="BA30" i="7" s="1"/>
  <c r="CU29" i="6"/>
  <c r="DG29" i="6" s="1"/>
  <c r="O29" i="7" s="1"/>
  <c r="BK29" i="7" s="1"/>
  <c r="CM29" i="6"/>
  <c r="CY29" i="6" s="1"/>
  <c r="G29" i="7" s="1"/>
  <c r="BC29" i="7" s="1"/>
  <c r="CO28" i="6"/>
  <c r="DA28" i="6" s="1"/>
  <c r="I28" i="7" s="1"/>
  <c r="BE28" i="7" s="1"/>
  <c r="CQ27" i="6"/>
  <c r="DC27" i="6" s="1"/>
  <c r="K27" i="7" s="1"/>
  <c r="BG27" i="7" s="1"/>
  <c r="CS26" i="6"/>
  <c r="DE26" i="6" s="1"/>
  <c r="M26" i="7" s="1"/>
  <c r="BI26" i="7" s="1"/>
  <c r="CK26" i="6"/>
  <c r="CW26" i="6" s="1"/>
  <c r="E26" i="7" s="1"/>
  <c r="BA26" i="7" s="1"/>
  <c r="CU25" i="6"/>
  <c r="DG25" i="6" s="1"/>
  <c r="O25" i="7" s="1"/>
  <c r="BK25" i="7" s="1"/>
  <c r="CM25" i="6"/>
  <c r="CY25" i="6" s="1"/>
  <c r="G25" i="7" s="1"/>
  <c r="BC25" i="7" s="1"/>
  <c r="CO24" i="6"/>
  <c r="DA24" i="6" s="1"/>
  <c r="I24" i="7" s="1"/>
  <c r="BE24" i="7" s="1"/>
  <c r="CQ23" i="6"/>
  <c r="DC23" i="6" s="1"/>
  <c r="K23" i="7" s="1"/>
  <c r="BG23" i="7" s="1"/>
  <c r="CS22" i="6"/>
  <c r="DE22" i="6" s="1"/>
  <c r="M22" i="7" s="1"/>
  <c r="BI22" i="7" s="1"/>
  <c r="CK22" i="6"/>
  <c r="CW22" i="6" s="1"/>
  <c r="E22" i="7" s="1"/>
  <c r="BA22" i="7" s="1"/>
  <c r="CU21" i="6"/>
  <c r="DG21" i="6" s="1"/>
  <c r="O21" i="7" s="1"/>
  <c r="BK21" i="7" s="1"/>
  <c r="CM21" i="6"/>
  <c r="CY21" i="6" s="1"/>
  <c r="G21" i="7" s="1"/>
  <c r="BC21" i="7" s="1"/>
  <c r="CM85" i="6"/>
  <c r="CY85" i="6" s="1"/>
  <c r="G85" i="7" s="1"/>
  <c r="BC85" i="7" s="1"/>
  <c r="CS79" i="6"/>
  <c r="DE79" i="6" s="1"/>
  <c r="M79" i="7" s="1"/>
  <c r="BI79" i="7" s="1"/>
  <c r="CK64" i="6"/>
  <c r="CW64" i="6" s="1"/>
  <c r="E64" i="7" s="1"/>
  <c r="BA64" i="7" s="1"/>
  <c r="CU59" i="6"/>
  <c r="DG59" i="6" s="1"/>
  <c r="O59" i="7" s="1"/>
  <c r="BK59" i="7" s="1"/>
  <c r="CP57" i="6"/>
  <c r="DB57" i="6" s="1"/>
  <c r="J57" i="7" s="1"/>
  <c r="BF57" i="7" s="1"/>
  <c r="CR54" i="6"/>
  <c r="DD54" i="6" s="1"/>
  <c r="L54" i="7" s="1"/>
  <c r="BH54" i="7" s="1"/>
  <c r="CM53" i="6"/>
  <c r="CY53" i="6" s="1"/>
  <c r="G53" i="7" s="1"/>
  <c r="BC53" i="7" s="1"/>
  <c r="CK52" i="6"/>
  <c r="CW52" i="6" s="1"/>
  <c r="E52" i="7" s="1"/>
  <c r="BA52" i="7" s="1"/>
  <c r="CM51" i="6"/>
  <c r="CY51" i="6" s="1"/>
  <c r="G51" i="7" s="1"/>
  <c r="BC51" i="7" s="1"/>
  <c r="CK50" i="6"/>
  <c r="CW50" i="6" s="1"/>
  <c r="E50" i="7" s="1"/>
  <c r="BA50" i="7" s="1"/>
  <c r="CK48" i="6"/>
  <c r="CW48" i="6" s="1"/>
  <c r="E48" i="7" s="1"/>
  <c r="BA48" i="7" s="1"/>
  <c r="CP47" i="6"/>
  <c r="DB47" i="6" s="1"/>
  <c r="J47" i="7" s="1"/>
  <c r="BF47" i="7" s="1"/>
  <c r="CS46" i="6"/>
  <c r="DE46" i="6" s="1"/>
  <c r="M46" i="7" s="1"/>
  <c r="BI46" i="7" s="1"/>
  <c r="CQ44" i="6"/>
  <c r="DC44" i="6" s="1"/>
  <c r="K44" i="7" s="1"/>
  <c r="BG44" i="7" s="1"/>
  <c r="CL43" i="6"/>
  <c r="CX43" i="6" s="1"/>
  <c r="F43" i="7" s="1"/>
  <c r="BB43" i="7" s="1"/>
  <c r="CR42" i="6"/>
  <c r="DD42" i="6" s="1"/>
  <c r="L42" i="7" s="1"/>
  <c r="BH42" i="7" s="1"/>
  <c r="CM41" i="6"/>
  <c r="CY41" i="6" s="1"/>
  <c r="G41" i="7" s="1"/>
  <c r="BC41" i="7" s="1"/>
  <c r="CS40" i="6"/>
  <c r="DE40" i="6" s="1"/>
  <c r="M40" i="7" s="1"/>
  <c r="BI40" i="7" s="1"/>
  <c r="CO39" i="6"/>
  <c r="DA39" i="6" s="1"/>
  <c r="I39" i="7" s="1"/>
  <c r="BE39" i="7" s="1"/>
  <c r="CR38" i="6"/>
  <c r="DD38" i="6" s="1"/>
  <c r="L38" i="7" s="1"/>
  <c r="BH38" i="7" s="1"/>
  <c r="CT37" i="6"/>
  <c r="DF37" i="6" s="1"/>
  <c r="N37" i="7" s="1"/>
  <c r="BJ37" i="7" s="1"/>
  <c r="CL37" i="6"/>
  <c r="CX37" i="6" s="1"/>
  <c r="F37" i="7" s="1"/>
  <c r="BB37" i="7" s="1"/>
  <c r="CV36" i="6"/>
  <c r="DH36" i="6" s="1"/>
  <c r="P36" i="7" s="1"/>
  <c r="BL36" i="7" s="1"/>
  <c r="CN36" i="6"/>
  <c r="CZ36" i="6" s="1"/>
  <c r="H36" i="7" s="1"/>
  <c r="BD36" i="7" s="1"/>
  <c r="CP35" i="6"/>
  <c r="DB35" i="6" s="1"/>
  <c r="J35" i="7" s="1"/>
  <c r="BF35" i="7" s="1"/>
  <c r="CR34" i="6"/>
  <c r="DD34" i="6" s="1"/>
  <c r="L34" i="7" s="1"/>
  <c r="BH34" i="7" s="1"/>
  <c r="CT33" i="6"/>
  <c r="DF33" i="6" s="1"/>
  <c r="N33" i="7" s="1"/>
  <c r="BJ33" i="7" s="1"/>
  <c r="CL33" i="6"/>
  <c r="CX33" i="6" s="1"/>
  <c r="F33" i="7" s="1"/>
  <c r="BB33" i="7" s="1"/>
  <c r="CV32" i="6"/>
  <c r="DH32" i="6" s="1"/>
  <c r="P32" i="7" s="1"/>
  <c r="BL32" i="7" s="1"/>
  <c r="CN32" i="6"/>
  <c r="CZ32" i="6" s="1"/>
  <c r="H32" i="7" s="1"/>
  <c r="BD32" i="7" s="1"/>
  <c r="CP31" i="6"/>
  <c r="DB31" i="6" s="1"/>
  <c r="J31" i="7" s="1"/>
  <c r="BF31" i="7" s="1"/>
  <c r="CR30" i="6"/>
  <c r="DD30" i="6" s="1"/>
  <c r="L30" i="7" s="1"/>
  <c r="BH30" i="7" s="1"/>
  <c r="CT29" i="6"/>
  <c r="DF29" i="6" s="1"/>
  <c r="N29" i="7" s="1"/>
  <c r="BJ29" i="7" s="1"/>
  <c r="CP59" i="6"/>
  <c r="DB59" i="6" s="1"/>
  <c r="J59" i="7" s="1"/>
  <c r="BF59" i="7" s="1"/>
  <c r="CL57" i="6"/>
  <c r="CX57" i="6" s="1"/>
  <c r="F57" i="7" s="1"/>
  <c r="BB57" i="7" s="1"/>
  <c r="CO54" i="6"/>
  <c r="DA54" i="6" s="1"/>
  <c r="I54" i="7" s="1"/>
  <c r="BE54" i="7" s="1"/>
  <c r="CL53" i="6"/>
  <c r="CX53" i="6" s="1"/>
  <c r="F53" i="7" s="1"/>
  <c r="BB53" i="7" s="1"/>
  <c r="CL51" i="6"/>
  <c r="CX51" i="6" s="1"/>
  <c r="F51" i="7" s="1"/>
  <c r="BB51" i="7" s="1"/>
  <c r="CU49" i="6"/>
  <c r="DG49" i="6" s="1"/>
  <c r="O49" i="7" s="1"/>
  <c r="BK49" i="7" s="1"/>
  <c r="CM47" i="6"/>
  <c r="CY47" i="6" s="1"/>
  <c r="G47" i="7" s="1"/>
  <c r="BC47" i="7" s="1"/>
  <c r="CR46" i="6"/>
  <c r="DD46" i="6" s="1"/>
  <c r="L46" i="7" s="1"/>
  <c r="BH46" i="7" s="1"/>
  <c r="CU45" i="6"/>
  <c r="DG45" i="6" s="1"/>
  <c r="O45" i="7" s="1"/>
  <c r="BK45" i="7" s="1"/>
  <c r="CO44" i="6"/>
  <c r="DA44" i="6" s="1"/>
  <c r="I44" i="7" s="1"/>
  <c r="BE44" i="7" s="1"/>
  <c r="CU43" i="6"/>
  <c r="DG43" i="6" s="1"/>
  <c r="O43" i="7" s="1"/>
  <c r="BK43" i="7" s="1"/>
  <c r="CK43" i="6"/>
  <c r="CW43" i="6" s="1"/>
  <c r="E43" i="7" s="1"/>
  <c r="BA43" i="7" s="1"/>
  <c r="CQ42" i="6"/>
  <c r="DC42" i="6" s="1"/>
  <c r="K42" i="7" s="1"/>
  <c r="BG42" i="7" s="1"/>
  <c r="CL41" i="6"/>
  <c r="CX41" i="6" s="1"/>
  <c r="F41" i="7" s="1"/>
  <c r="BB41" i="7" s="1"/>
  <c r="CR40" i="6"/>
  <c r="DD40" i="6" s="1"/>
  <c r="L40" i="7" s="1"/>
  <c r="BH40" i="7" s="1"/>
  <c r="CM39" i="6"/>
  <c r="CY39" i="6" s="1"/>
  <c r="G39" i="7" s="1"/>
  <c r="BC39" i="7" s="1"/>
  <c r="CQ38" i="6"/>
  <c r="DC38" i="6" s="1"/>
  <c r="K38" i="7" s="1"/>
  <c r="BG38" i="7" s="1"/>
  <c r="CS37" i="6"/>
  <c r="DE37" i="6" s="1"/>
  <c r="M37" i="7" s="1"/>
  <c r="BI37" i="7" s="1"/>
  <c r="CK37" i="6"/>
  <c r="CW37" i="6" s="1"/>
  <c r="E37" i="7" s="1"/>
  <c r="BA37" i="7" s="1"/>
  <c r="CU36" i="6"/>
  <c r="DG36" i="6" s="1"/>
  <c r="O36" i="7" s="1"/>
  <c r="BK36" i="7" s="1"/>
  <c r="CM36" i="6"/>
  <c r="CY36" i="6" s="1"/>
  <c r="G36" i="7" s="1"/>
  <c r="BC36" i="7" s="1"/>
  <c r="CO35" i="6"/>
  <c r="DA35" i="6" s="1"/>
  <c r="I35" i="7" s="1"/>
  <c r="BE35" i="7" s="1"/>
  <c r="CN65" i="6"/>
  <c r="CZ65" i="6" s="1"/>
  <c r="H65" i="7" s="1"/>
  <c r="BD65" i="7" s="1"/>
  <c r="CQ61" i="6"/>
  <c r="DC61" i="6" s="1"/>
  <c r="K61" i="7" s="1"/>
  <c r="BG61" i="7" s="1"/>
  <c r="CM59" i="6"/>
  <c r="CY59" i="6" s="1"/>
  <c r="G59" i="7" s="1"/>
  <c r="BC59" i="7" s="1"/>
  <c r="CR58" i="6"/>
  <c r="DD58" i="6" s="1"/>
  <c r="L58" i="7" s="1"/>
  <c r="BH58" i="7" s="1"/>
  <c r="CV56" i="6"/>
  <c r="DH56" i="6" s="1"/>
  <c r="P56" i="7" s="1"/>
  <c r="BL56" i="7" s="1"/>
  <c r="CU55" i="6"/>
  <c r="DG55" i="6" s="1"/>
  <c r="O55" i="7" s="1"/>
  <c r="BK55" i="7" s="1"/>
  <c r="CN54" i="6"/>
  <c r="CZ54" i="6" s="1"/>
  <c r="H54" i="7" s="1"/>
  <c r="BD54" i="7" s="1"/>
  <c r="CT49" i="6"/>
  <c r="DF49" i="6" s="1"/>
  <c r="N49" i="7" s="1"/>
  <c r="BJ49" i="7" s="1"/>
  <c r="CV48" i="6"/>
  <c r="DH48" i="6" s="1"/>
  <c r="P48" i="7" s="1"/>
  <c r="BL48" i="7" s="1"/>
  <c r="CL47" i="6"/>
  <c r="CX47" i="6" s="1"/>
  <c r="F47" i="7" s="1"/>
  <c r="BB47" i="7" s="1"/>
  <c r="CO46" i="6"/>
  <c r="DA46" i="6" s="1"/>
  <c r="I46" i="7" s="1"/>
  <c r="BE46" i="7" s="1"/>
  <c r="CT45" i="6"/>
  <c r="DF45" i="6" s="1"/>
  <c r="N45" i="7" s="1"/>
  <c r="BJ45" i="7" s="1"/>
  <c r="CN44" i="6"/>
  <c r="CZ44" i="6" s="1"/>
  <c r="H44" i="7" s="1"/>
  <c r="BD44" i="7" s="1"/>
  <c r="CT43" i="6"/>
  <c r="DF43" i="6" s="1"/>
  <c r="N43" i="7" s="1"/>
  <c r="BJ43" i="7" s="1"/>
  <c r="CO42" i="6"/>
  <c r="DA42" i="6" s="1"/>
  <c r="I42" i="7" s="1"/>
  <c r="BE42" i="7" s="1"/>
  <c r="CU41" i="6"/>
  <c r="DG41" i="6" s="1"/>
  <c r="O41" i="7" s="1"/>
  <c r="BK41" i="7" s="1"/>
  <c r="CK41" i="6"/>
  <c r="CW41" i="6" s="1"/>
  <c r="E41" i="7" s="1"/>
  <c r="BA41" i="7" s="1"/>
  <c r="CQ40" i="6"/>
  <c r="DC40" i="6" s="1"/>
  <c r="K40" i="7" s="1"/>
  <c r="BG40" i="7" s="1"/>
  <c r="CL39" i="6"/>
  <c r="CX39" i="6" s="1"/>
  <c r="F39" i="7" s="1"/>
  <c r="BB39" i="7" s="1"/>
  <c r="CP38" i="6"/>
  <c r="DB38" i="6" s="1"/>
  <c r="J38" i="7" s="1"/>
  <c r="BF38" i="7" s="1"/>
  <c r="CR37" i="6"/>
  <c r="DD37" i="6" s="1"/>
  <c r="L37" i="7" s="1"/>
  <c r="BH37" i="7" s="1"/>
  <c r="CT36" i="6"/>
  <c r="DF36" i="6" s="1"/>
  <c r="N36" i="7" s="1"/>
  <c r="BJ36" i="7" s="1"/>
  <c r="CL36" i="6"/>
  <c r="CX36" i="6" s="1"/>
  <c r="F36" i="7" s="1"/>
  <c r="BB36" i="7" s="1"/>
  <c r="CV35" i="6"/>
  <c r="DH35" i="6" s="1"/>
  <c r="P35" i="7" s="1"/>
  <c r="BL35" i="7" s="1"/>
  <c r="CN35" i="6"/>
  <c r="CZ35" i="6" s="1"/>
  <c r="H35" i="7" s="1"/>
  <c r="BD35" i="7" s="1"/>
  <c r="CP34" i="6"/>
  <c r="DB34" i="6" s="1"/>
  <c r="J34" i="7" s="1"/>
  <c r="BF34" i="7" s="1"/>
  <c r="CR33" i="6"/>
  <c r="DD33" i="6" s="1"/>
  <c r="L33" i="7" s="1"/>
  <c r="BH33" i="7" s="1"/>
  <c r="CT32" i="6"/>
  <c r="DF32" i="6" s="1"/>
  <c r="N32" i="7" s="1"/>
  <c r="BJ32" i="7" s="1"/>
  <c r="CL32" i="6"/>
  <c r="CX32" i="6" s="1"/>
  <c r="F32" i="7" s="1"/>
  <c r="BB32" i="7" s="1"/>
  <c r="CV31" i="6"/>
  <c r="DH31" i="6" s="1"/>
  <c r="P31" i="7" s="1"/>
  <c r="BL31" i="7" s="1"/>
  <c r="CN31" i="6"/>
  <c r="CZ31" i="6" s="1"/>
  <c r="H31" i="7" s="1"/>
  <c r="BD31" i="7" s="1"/>
  <c r="CU67" i="6"/>
  <c r="DG67" i="6" s="1"/>
  <c r="O67" i="7" s="1"/>
  <c r="BK67" i="7" s="1"/>
  <c r="CO58" i="6"/>
  <c r="DA58" i="6" s="1"/>
  <c r="I58" i="7" s="1"/>
  <c r="BE58" i="7" s="1"/>
  <c r="CS56" i="6"/>
  <c r="DE56" i="6" s="1"/>
  <c r="M56" i="7" s="1"/>
  <c r="BI56" i="7" s="1"/>
  <c r="CT55" i="6"/>
  <c r="DF55" i="6" s="1"/>
  <c r="N55" i="7" s="1"/>
  <c r="BJ55" i="7" s="1"/>
  <c r="CV52" i="6"/>
  <c r="DH52" i="6" s="1"/>
  <c r="P52" i="7" s="1"/>
  <c r="BL52" i="7" s="1"/>
  <c r="CV50" i="6"/>
  <c r="DH50" i="6" s="1"/>
  <c r="P50" i="7" s="1"/>
  <c r="BL50" i="7" s="1"/>
  <c r="CQ49" i="6"/>
  <c r="DC49" i="6" s="1"/>
  <c r="K49" i="7" s="1"/>
  <c r="BG49" i="7" s="1"/>
  <c r="CS48" i="6"/>
  <c r="DE48" i="6" s="1"/>
  <c r="M48" i="7" s="1"/>
  <c r="BI48" i="7" s="1"/>
  <c r="CK47" i="6"/>
  <c r="CW47" i="6" s="1"/>
  <c r="E47" i="7" s="1"/>
  <c r="BA47" i="7" s="1"/>
  <c r="CN46" i="6"/>
  <c r="CZ46" i="6" s="1"/>
  <c r="H46" i="7" s="1"/>
  <c r="BD46" i="7" s="1"/>
  <c r="CQ45" i="6"/>
  <c r="DC45" i="6" s="1"/>
  <c r="K45" i="7" s="1"/>
  <c r="BG45" i="7" s="1"/>
  <c r="CM44" i="6"/>
  <c r="CY44" i="6" s="1"/>
  <c r="G44" i="7" s="1"/>
  <c r="BC44" i="7" s="1"/>
  <c r="CS43" i="6"/>
  <c r="DE43" i="6" s="1"/>
  <c r="M43" i="7" s="1"/>
  <c r="BI43" i="7" s="1"/>
  <c r="CN42" i="6"/>
  <c r="CZ42" i="6" s="1"/>
  <c r="H42" i="7" s="1"/>
  <c r="BD42" i="7" s="1"/>
  <c r="CT41" i="6"/>
  <c r="DF41" i="6" s="1"/>
  <c r="N41" i="7" s="1"/>
  <c r="BJ41" i="7" s="1"/>
  <c r="CO40" i="6"/>
  <c r="DA40" i="6" s="1"/>
  <c r="I40" i="7" s="1"/>
  <c r="BE40" i="7" s="1"/>
  <c r="CU39" i="6"/>
  <c r="DG39" i="6" s="1"/>
  <c r="O39" i="7" s="1"/>
  <c r="BK39" i="7" s="1"/>
  <c r="CK39" i="6"/>
  <c r="CW39" i="6" s="1"/>
  <c r="E39" i="7" s="1"/>
  <c r="BA39" i="7" s="1"/>
  <c r="CO38" i="6"/>
  <c r="DA38" i="6" s="1"/>
  <c r="I38" i="7" s="1"/>
  <c r="BE38" i="7" s="1"/>
  <c r="CQ37" i="6"/>
  <c r="DC37" i="6" s="1"/>
  <c r="K37" i="7" s="1"/>
  <c r="BG37" i="7" s="1"/>
  <c r="CS36" i="6"/>
  <c r="DE36" i="6" s="1"/>
  <c r="M36" i="7" s="1"/>
  <c r="BI36" i="7" s="1"/>
  <c r="CK36" i="6"/>
  <c r="CW36" i="6" s="1"/>
  <c r="E36" i="7" s="1"/>
  <c r="BA36" i="7" s="1"/>
  <c r="CU35" i="6"/>
  <c r="DG35" i="6" s="1"/>
  <c r="O35" i="7" s="1"/>
  <c r="BK35" i="7" s="1"/>
  <c r="CM35" i="6"/>
  <c r="CY35" i="6" s="1"/>
  <c r="G35" i="7" s="1"/>
  <c r="BC35" i="7" s="1"/>
  <c r="CO34" i="6"/>
  <c r="DA34" i="6" s="1"/>
  <c r="I34" i="7" s="1"/>
  <c r="BE34" i="7" s="1"/>
  <c r="CQ33" i="6"/>
  <c r="DC33" i="6" s="1"/>
  <c r="K33" i="7" s="1"/>
  <c r="BG33" i="7" s="1"/>
  <c r="CS32" i="6"/>
  <c r="DE32" i="6" s="1"/>
  <c r="M32" i="7" s="1"/>
  <c r="BI32" i="7" s="1"/>
  <c r="CK32" i="6"/>
  <c r="CW32" i="6" s="1"/>
  <c r="E32" i="7" s="1"/>
  <c r="BA32" i="7" s="1"/>
  <c r="CU31" i="6"/>
  <c r="DG31" i="6" s="1"/>
  <c r="O31" i="7" s="1"/>
  <c r="BK31" i="7" s="1"/>
  <c r="CM31" i="6"/>
  <c r="CY31" i="6" s="1"/>
  <c r="G31" i="7" s="1"/>
  <c r="BC31" i="7" s="1"/>
  <c r="CO30" i="6"/>
  <c r="DA30" i="6" s="1"/>
  <c r="I30" i="7" s="1"/>
  <c r="BE30" i="7" s="1"/>
  <c r="CQ29" i="6"/>
  <c r="DC29" i="6" s="1"/>
  <c r="K29" i="7" s="1"/>
  <c r="BG29" i="7" s="1"/>
  <c r="CS28" i="6"/>
  <c r="DE28" i="6" s="1"/>
  <c r="M28" i="7" s="1"/>
  <c r="BI28" i="7" s="1"/>
  <c r="CK28" i="6"/>
  <c r="CW28" i="6" s="1"/>
  <c r="E28" i="7" s="1"/>
  <c r="BA28" i="7" s="1"/>
  <c r="CU27" i="6"/>
  <c r="DG27" i="6" s="1"/>
  <c r="O27" i="7" s="1"/>
  <c r="BK27" i="7" s="1"/>
  <c r="CM27" i="6"/>
  <c r="CY27" i="6" s="1"/>
  <c r="G27" i="7" s="1"/>
  <c r="BC27" i="7" s="1"/>
  <c r="CO26" i="6"/>
  <c r="DA26" i="6" s="1"/>
  <c r="I26" i="7" s="1"/>
  <c r="BE26" i="7" s="1"/>
  <c r="CQ25" i="6"/>
  <c r="DC25" i="6" s="1"/>
  <c r="K25" i="7" s="1"/>
  <c r="BG25" i="7" s="1"/>
  <c r="CS24" i="6"/>
  <c r="DE24" i="6" s="1"/>
  <c r="M24" i="7" s="1"/>
  <c r="BI24" i="7" s="1"/>
  <c r="CK24" i="6"/>
  <c r="CW24" i="6" s="1"/>
  <c r="E24" i="7" s="1"/>
  <c r="BA24" i="7" s="1"/>
  <c r="CU23" i="6"/>
  <c r="DG23" i="6" s="1"/>
  <c r="O23" i="7" s="1"/>
  <c r="BK23" i="7" s="1"/>
  <c r="CM23" i="6"/>
  <c r="CY23" i="6" s="1"/>
  <c r="G23" i="7" s="1"/>
  <c r="BC23" i="7" s="1"/>
  <c r="CO22" i="6"/>
  <c r="DA22" i="6" s="1"/>
  <c r="I22" i="7" s="1"/>
  <c r="BE22" i="7" s="1"/>
  <c r="CQ21" i="6"/>
  <c r="DC21" i="6" s="1"/>
  <c r="K21" i="7" s="1"/>
  <c r="BG21" i="7" s="1"/>
  <c r="CS20" i="6"/>
  <c r="DE20" i="6" s="1"/>
  <c r="M20" i="7" s="1"/>
  <c r="BI20" i="7" s="1"/>
  <c r="CK20" i="6"/>
  <c r="CW20" i="6" s="1"/>
  <c r="E20" i="7" s="1"/>
  <c r="BA20" i="7" s="1"/>
  <c r="CP45" i="6"/>
  <c r="DB45" i="6" s="1"/>
  <c r="J45" i="7" s="1"/>
  <c r="BF45" i="7" s="1"/>
  <c r="CV44" i="6"/>
  <c r="DH44" i="6" s="1"/>
  <c r="P44" i="7" s="1"/>
  <c r="BL44" i="7" s="1"/>
  <c r="CN38" i="6"/>
  <c r="CZ38" i="6" s="1"/>
  <c r="H38" i="7" s="1"/>
  <c r="BD38" i="7" s="1"/>
  <c r="CP33" i="6"/>
  <c r="DB33" i="6" s="1"/>
  <c r="J33" i="7" s="1"/>
  <c r="BF33" i="7" s="1"/>
  <c r="CQ32" i="6"/>
  <c r="DC32" i="6" s="1"/>
  <c r="K32" i="7" s="1"/>
  <c r="BG32" i="7" s="1"/>
  <c r="CL28" i="6"/>
  <c r="CX28" i="6" s="1"/>
  <c r="F28" i="7" s="1"/>
  <c r="BB28" i="7" s="1"/>
  <c r="CO27" i="6"/>
  <c r="DA27" i="6" s="1"/>
  <c r="I27" i="7" s="1"/>
  <c r="BE27" i="7" s="1"/>
  <c r="CU26" i="6"/>
  <c r="DG26" i="6" s="1"/>
  <c r="O26" i="7" s="1"/>
  <c r="BK26" i="7" s="1"/>
  <c r="CM24" i="6"/>
  <c r="CY24" i="6" s="1"/>
  <c r="G24" i="7" s="1"/>
  <c r="BC24" i="7" s="1"/>
  <c r="CP23" i="6"/>
  <c r="DB23" i="6" s="1"/>
  <c r="J23" i="7" s="1"/>
  <c r="BF23" i="7" s="1"/>
  <c r="CV22" i="6"/>
  <c r="DH22" i="6" s="1"/>
  <c r="P22" i="7" s="1"/>
  <c r="BL22" i="7" s="1"/>
  <c r="CK21" i="6"/>
  <c r="CW21" i="6" s="1"/>
  <c r="E21" i="7" s="1"/>
  <c r="BA21" i="7" s="1"/>
  <c r="CM20" i="6"/>
  <c r="CY20" i="6" s="1"/>
  <c r="G20" i="7" s="1"/>
  <c r="BC20" i="7" s="1"/>
  <c r="CU19" i="6"/>
  <c r="DG19" i="6" s="1"/>
  <c r="O19" i="7" s="1"/>
  <c r="BK19" i="7" s="1"/>
  <c r="CM19" i="6"/>
  <c r="CY19" i="6" s="1"/>
  <c r="G19" i="7" s="1"/>
  <c r="BC19" i="7" s="1"/>
  <c r="CO18" i="6"/>
  <c r="DA18" i="6" s="1"/>
  <c r="I18" i="7" s="1"/>
  <c r="BE18" i="7" s="1"/>
  <c r="CQ17" i="6"/>
  <c r="DC17" i="6" s="1"/>
  <c r="K17" i="7" s="1"/>
  <c r="BG17" i="7" s="1"/>
  <c r="CS16" i="6"/>
  <c r="DE16" i="6" s="1"/>
  <c r="M16" i="7" s="1"/>
  <c r="BI16" i="7" s="1"/>
  <c r="CK16" i="6"/>
  <c r="CW16" i="6" s="1"/>
  <c r="E16" i="7" s="1"/>
  <c r="BA16" i="7" s="1"/>
  <c r="CU15" i="6"/>
  <c r="DG15" i="6" s="1"/>
  <c r="O15" i="7" s="1"/>
  <c r="BK15" i="7" s="1"/>
  <c r="CM15" i="6"/>
  <c r="CY15" i="6" s="1"/>
  <c r="G15" i="7" s="1"/>
  <c r="BC15" i="7" s="1"/>
  <c r="CO14" i="6"/>
  <c r="DA14" i="6" s="1"/>
  <c r="I14" i="7" s="1"/>
  <c r="BE14" i="7" s="1"/>
  <c r="CQ13" i="6"/>
  <c r="DC13" i="6" s="1"/>
  <c r="K13" i="7" s="1"/>
  <c r="BG13" i="7" s="1"/>
  <c r="CS12" i="6"/>
  <c r="DE12" i="6" s="1"/>
  <c r="M12" i="7" s="1"/>
  <c r="BI12" i="7" s="1"/>
  <c r="CK12" i="6"/>
  <c r="CW12" i="6" s="1"/>
  <c r="E12" i="7" s="1"/>
  <c r="BA12" i="7" s="1"/>
  <c r="CU11" i="6"/>
  <c r="DG11" i="6" s="1"/>
  <c r="O11" i="7" s="1"/>
  <c r="BK11" i="7" s="1"/>
  <c r="CM11" i="6"/>
  <c r="CY11" i="6" s="1"/>
  <c r="G11" i="7" s="1"/>
  <c r="BC11" i="7" s="1"/>
  <c r="CU47" i="6"/>
  <c r="DG47" i="6" s="1"/>
  <c r="O47" i="7" s="1"/>
  <c r="BK47" i="7" s="1"/>
  <c r="CK44" i="6"/>
  <c r="CW44" i="6" s="1"/>
  <c r="E44" i="7" s="1"/>
  <c r="BA44" i="7" s="1"/>
  <c r="CS41" i="6"/>
  <c r="DE41" i="6" s="1"/>
  <c r="M41" i="7" s="1"/>
  <c r="BI41" i="7" s="1"/>
  <c r="CP37" i="6"/>
  <c r="DB37" i="6" s="1"/>
  <c r="J37" i="7" s="1"/>
  <c r="BF37" i="7" s="1"/>
  <c r="CK33" i="6"/>
  <c r="CW33" i="6" s="1"/>
  <c r="E33" i="7" s="1"/>
  <c r="BA33" i="7" s="1"/>
  <c r="CM32" i="6"/>
  <c r="CY32" i="6" s="1"/>
  <c r="G32" i="7" s="1"/>
  <c r="BC32" i="7" s="1"/>
  <c r="CV30" i="6"/>
  <c r="DH30" i="6" s="1"/>
  <c r="P30" i="7" s="1"/>
  <c r="BL30" i="7" s="1"/>
  <c r="CS29" i="6"/>
  <c r="DE29" i="6" s="1"/>
  <c r="M29" i="7" s="1"/>
  <c r="BI29" i="7" s="1"/>
  <c r="CV28" i="6"/>
  <c r="DH28" i="6" s="1"/>
  <c r="P28" i="7" s="1"/>
  <c r="BL28" i="7" s="1"/>
  <c r="CN27" i="6"/>
  <c r="CZ27" i="6" s="1"/>
  <c r="H27" i="7" s="1"/>
  <c r="BD27" i="7" s="1"/>
  <c r="CR26" i="6"/>
  <c r="DD26" i="6" s="1"/>
  <c r="L26" i="7" s="1"/>
  <c r="BH26" i="7" s="1"/>
  <c r="CT25" i="6"/>
  <c r="DF25" i="6" s="1"/>
  <c r="N25" i="7" s="1"/>
  <c r="BJ25" i="7" s="1"/>
  <c r="CL24" i="6"/>
  <c r="CX24" i="6" s="1"/>
  <c r="F24" i="7" s="1"/>
  <c r="BB24" i="7" s="1"/>
  <c r="CO23" i="6"/>
  <c r="DA23" i="6" s="1"/>
  <c r="I23" i="7" s="1"/>
  <c r="BE23" i="7" s="1"/>
  <c r="CU22" i="6"/>
  <c r="DG22" i="6" s="1"/>
  <c r="O22" i="7" s="1"/>
  <c r="BK22" i="7" s="1"/>
  <c r="CV20" i="6"/>
  <c r="DH20" i="6" s="1"/>
  <c r="P20" i="7" s="1"/>
  <c r="BL20" i="7" s="1"/>
  <c r="CL20" i="6"/>
  <c r="CX20" i="6" s="1"/>
  <c r="F20" i="7" s="1"/>
  <c r="BB20" i="7" s="1"/>
  <c r="CT19" i="6"/>
  <c r="DF19" i="6" s="1"/>
  <c r="N19" i="7" s="1"/>
  <c r="BJ19" i="7" s="1"/>
  <c r="CL19" i="6"/>
  <c r="CX19" i="6" s="1"/>
  <c r="F19" i="7" s="1"/>
  <c r="BB19" i="7" s="1"/>
  <c r="CV18" i="6"/>
  <c r="DH18" i="6" s="1"/>
  <c r="P18" i="7" s="1"/>
  <c r="BL18" i="7" s="1"/>
  <c r="CN18" i="6"/>
  <c r="CZ18" i="6" s="1"/>
  <c r="H18" i="7" s="1"/>
  <c r="BD18" i="7" s="1"/>
  <c r="CP17" i="6"/>
  <c r="DB17" i="6" s="1"/>
  <c r="J17" i="7" s="1"/>
  <c r="BF17" i="7" s="1"/>
  <c r="CR16" i="6"/>
  <c r="DD16" i="6" s="1"/>
  <c r="L16" i="7" s="1"/>
  <c r="BH16" i="7" s="1"/>
  <c r="CT15" i="6"/>
  <c r="DF15" i="6" s="1"/>
  <c r="N15" i="7" s="1"/>
  <c r="BJ15" i="7" s="1"/>
  <c r="CL15" i="6"/>
  <c r="CX15" i="6" s="1"/>
  <c r="F15" i="7" s="1"/>
  <c r="BB15" i="7" s="1"/>
  <c r="CV14" i="6"/>
  <c r="DH14" i="6" s="1"/>
  <c r="P14" i="7" s="1"/>
  <c r="BL14" i="7" s="1"/>
  <c r="CN14" i="6"/>
  <c r="CZ14" i="6" s="1"/>
  <c r="H14" i="7" s="1"/>
  <c r="BD14" i="7" s="1"/>
  <c r="CP13" i="6"/>
  <c r="DB13" i="6" s="1"/>
  <c r="J13" i="7" s="1"/>
  <c r="BF13" i="7" s="1"/>
  <c r="CR12" i="6"/>
  <c r="DD12" i="6" s="1"/>
  <c r="L12" i="7" s="1"/>
  <c r="BH12" i="7" s="1"/>
  <c r="CT11" i="6"/>
  <c r="DF11" i="6" s="1"/>
  <c r="N11" i="7" s="1"/>
  <c r="BJ11" i="7" s="1"/>
  <c r="CL11" i="6"/>
  <c r="CX11" i="6" s="1"/>
  <c r="F11" i="7" s="1"/>
  <c r="BB11" i="7" s="1"/>
  <c r="CV10" i="6"/>
  <c r="DH10" i="6" s="1"/>
  <c r="P10" i="7" s="1"/>
  <c r="BL10" i="7" s="1"/>
  <c r="CN10" i="6"/>
  <c r="CZ10" i="6" s="1"/>
  <c r="H10" i="7" s="1"/>
  <c r="BD10" i="7" s="1"/>
  <c r="CP9" i="6"/>
  <c r="DB9" i="6" s="1"/>
  <c r="J9" i="7" s="1"/>
  <c r="BF9" i="7" s="1"/>
  <c r="CR8" i="6"/>
  <c r="DD8" i="6" s="1"/>
  <c r="L8" i="7" s="1"/>
  <c r="BH8" i="7" s="1"/>
  <c r="CT7" i="6"/>
  <c r="DF7" i="6" s="1"/>
  <c r="N7" i="7" s="1"/>
  <c r="BJ7" i="7" s="1"/>
  <c r="CL7" i="6"/>
  <c r="CX7" i="6" s="1"/>
  <c r="F7" i="7" s="1"/>
  <c r="BB7" i="7" s="1"/>
  <c r="CV6" i="6"/>
  <c r="DH6" i="6" s="1"/>
  <c r="P6" i="7" s="1"/>
  <c r="BL6" i="7" s="1"/>
  <c r="CN6" i="6"/>
  <c r="CZ6" i="6" s="1"/>
  <c r="H6" i="7" s="1"/>
  <c r="BD6" i="7" s="1"/>
  <c r="CP5" i="6"/>
  <c r="DB5" i="6" s="1"/>
  <c r="J5" i="7" s="1"/>
  <c r="BF5" i="7" s="1"/>
  <c r="CS60" i="6"/>
  <c r="DE60" i="6" s="1"/>
  <c r="M60" i="7" s="1"/>
  <c r="BI60" i="7" s="1"/>
  <c r="CM46" i="6"/>
  <c r="CY46" i="6" s="1"/>
  <c r="G46" i="7" s="1"/>
  <c r="BC46" i="7" s="1"/>
  <c r="CT39" i="6"/>
  <c r="DF39" i="6" s="1"/>
  <c r="N39" i="7" s="1"/>
  <c r="BJ39" i="7" s="1"/>
  <c r="CT31" i="6"/>
  <c r="DF31" i="6" s="1"/>
  <c r="N31" i="7" s="1"/>
  <c r="BJ31" i="7" s="1"/>
  <c r="CU30" i="6"/>
  <c r="DG30" i="6" s="1"/>
  <c r="O30" i="7" s="1"/>
  <c r="BK30" i="7" s="1"/>
  <c r="CR29" i="6"/>
  <c r="DD29" i="6" s="1"/>
  <c r="L29" i="7" s="1"/>
  <c r="BH29" i="7" s="1"/>
  <c r="CU28" i="6"/>
  <c r="DG28" i="6" s="1"/>
  <c r="O28" i="7" s="1"/>
  <c r="BK28" i="7" s="1"/>
  <c r="CL27" i="6"/>
  <c r="CX27" i="6" s="1"/>
  <c r="F27" i="7" s="1"/>
  <c r="BB27" i="7" s="1"/>
  <c r="CQ26" i="6"/>
  <c r="DC26" i="6" s="1"/>
  <c r="K26" i="7" s="1"/>
  <c r="BG26" i="7" s="1"/>
  <c r="CS25" i="6"/>
  <c r="DE25" i="6" s="1"/>
  <c r="M25" i="7" s="1"/>
  <c r="BI25" i="7" s="1"/>
  <c r="CV24" i="6"/>
  <c r="DH24" i="6" s="1"/>
  <c r="P24" i="7" s="1"/>
  <c r="BL24" i="7" s="1"/>
  <c r="CN23" i="6"/>
  <c r="CZ23" i="6" s="1"/>
  <c r="H23" i="7" s="1"/>
  <c r="BD23" i="7" s="1"/>
  <c r="CR22" i="6"/>
  <c r="DD22" i="6" s="1"/>
  <c r="L22" i="7" s="1"/>
  <c r="BH22" i="7" s="1"/>
  <c r="CT21" i="6"/>
  <c r="DF21" i="6" s="1"/>
  <c r="N21" i="7" s="1"/>
  <c r="BJ21" i="7" s="1"/>
  <c r="CU20" i="6"/>
  <c r="DG20" i="6" s="1"/>
  <c r="O20" i="7" s="1"/>
  <c r="BK20" i="7" s="1"/>
  <c r="CS19" i="6"/>
  <c r="DE19" i="6" s="1"/>
  <c r="M19" i="7" s="1"/>
  <c r="BI19" i="7" s="1"/>
  <c r="CK19" i="6"/>
  <c r="CW19" i="6" s="1"/>
  <c r="E19" i="7" s="1"/>
  <c r="BA19" i="7" s="1"/>
  <c r="CU18" i="6"/>
  <c r="DG18" i="6" s="1"/>
  <c r="O18" i="7" s="1"/>
  <c r="BK18" i="7" s="1"/>
  <c r="CM18" i="6"/>
  <c r="CY18" i="6" s="1"/>
  <c r="G18" i="7" s="1"/>
  <c r="BC18" i="7" s="1"/>
  <c r="CO17" i="6"/>
  <c r="DA17" i="6" s="1"/>
  <c r="I17" i="7" s="1"/>
  <c r="BE17" i="7" s="1"/>
  <c r="CQ16" i="6"/>
  <c r="DC16" i="6" s="1"/>
  <c r="K16" i="7" s="1"/>
  <c r="BG16" i="7" s="1"/>
  <c r="CS15" i="6"/>
  <c r="DE15" i="6" s="1"/>
  <c r="M15" i="7" s="1"/>
  <c r="BI15" i="7" s="1"/>
  <c r="CK15" i="6"/>
  <c r="CW15" i="6" s="1"/>
  <c r="E15" i="7" s="1"/>
  <c r="BA15" i="7" s="1"/>
  <c r="CU14" i="6"/>
  <c r="DG14" i="6" s="1"/>
  <c r="O14" i="7" s="1"/>
  <c r="BK14" i="7" s="1"/>
  <c r="CM14" i="6"/>
  <c r="CY14" i="6" s="1"/>
  <c r="G14" i="7" s="1"/>
  <c r="BC14" i="7" s="1"/>
  <c r="CO13" i="6"/>
  <c r="DA13" i="6" s="1"/>
  <c r="I13" i="7" s="1"/>
  <c r="BE13" i="7" s="1"/>
  <c r="CQ12" i="6"/>
  <c r="DC12" i="6" s="1"/>
  <c r="K12" i="7" s="1"/>
  <c r="BG12" i="7" s="1"/>
  <c r="CS11" i="6"/>
  <c r="DE11" i="6" s="1"/>
  <c r="M11" i="7" s="1"/>
  <c r="BI11" i="7" s="1"/>
  <c r="CK11" i="6"/>
  <c r="CW11" i="6" s="1"/>
  <c r="E11" i="7" s="1"/>
  <c r="BA11" i="7" s="1"/>
  <c r="CU10" i="6"/>
  <c r="DG10" i="6" s="1"/>
  <c r="O10" i="7" s="1"/>
  <c r="BK10" i="7" s="1"/>
  <c r="CM10" i="6"/>
  <c r="CY10" i="6" s="1"/>
  <c r="G10" i="7" s="1"/>
  <c r="BC10" i="7" s="1"/>
  <c r="CO9" i="6"/>
  <c r="DA9" i="6" s="1"/>
  <c r="I9" i="7" s="1"/>
  <c r="BE9" i="7" s="1"/>
  <c r="CQ8" i="6"/>
  <c r="DC8" i="6" s="1"/>
  <c r="K8" i="7" s="1"/>
  <c r="BG8" i="7" s="1"/>
  <c r="CS7" i="6"/>
  <c r="DE7" i="6" s="1"/>
  <c r="M7" i="7" s="1"/>
  <c r="BI7" i="7" s="1"/>
  <c r="CK7" i="6"/>
  <c r="CW7" i="6" s="1"/>
  <c r="E7" i="7" s="1"/>
  <c r="BA7" i="7" s="1"/>
  <c r="CU6" i="6"/>
  <c r="DG6" i="6" s="1"/>
  <c r="O6" i="7" s="1"/>
  <c r="BK6" i="7" s="1"/>
  <c r="CM6" i="6"/>
  <c r="CY6" i="6" s="1"/>
  <c r="G6" i="7" s="1"/>
  <c r="BC6" i="7" s="1"/>
  <c r="CO5" i="6"/>
  <c r="DA5" i="6" s="1"/>
  <c r="I5" i="7" s="1"/>
  <c r="BE5" i="7" s="1"/>
  <c r="CM42" i="6"/>
  <c r="CY42" i="6" s="1"/>
  <c r="G42" i="7" s="1"/>
  <c r="BC42" i="7" s="1"/>
  <c r="CS31" i="6"/>
  <c r="DE31" i="6" s="1"/>
  <c r="M31" i="7" s="1"/>
  <c r="BI31" i="7" s="1"/>
  <c r="CQ30" i="6"/>
  <c r="DC30" i="6" s="1"/>
  <c r="K30" i="7" s="1"/>
  <c r="BG30" i="7" s="1"/>
  <c r="CP29" i="6"/>
  <c r="DB29" i="6" s="1"/>
  <c r="J29" i="7" s="1"/>
  <c r="BF29" i="7" s="1"/>
  <c r="CT28" i="6"/>
  <c r="DF28" i="6" s="1"/>
  <c r="N28" i="7" s="1"/>
  <c r="BJ28" i="7" s="1"/>
  <c r="CK27" i="6"/>
  <c r="CW27" i="6" s="1"/>
  <c r="E27" i="7" s="1"/>
  <c r="BA27" i="7" s="1"/>
  <c r="CP26" i="6"/>
  <c r="DB26" i="6" s="1"/>
  <c r="J26" i="7" s="1"/>
  <c r="BF26" i="7" s="1"/>
  <c r="CR25" i="6"/>
  <c r="DD25" i="6" s="1"/>
  <c r="L25" i="7" s="1"/>
  <c r="BH25" i="7" s="1"/>
  <c r="CU24" i="6"/>
  <c r="DG24" i="6" s="1"/>
  <c r="O24" i="7" s="1"/>
  <c r="BK24" i="7" s="1"/>
  <c r="CL23" i="6"/>
  <c r="CX23" i="6" s="1"/>
  <c r="F23" i="7" s="1"/>
  <c r="BB23" i="7" s="1"/>
  <c r="CQ22" i="6"/>
  <c r="DC22" i="6" s="1"/>
  <c r="K22" i="7" s="1"/>
  <c r="BG22" i="7" s="1"/>
  <c r="CS21" i="6"/>
  <c r="DE21" i="6" s="1"/>
  <c r="M21" i="7" s="1"/>
  <c r="BI21" i="7" s="1"/>
  <c r="CT20" i="6"/>
  <c r="DF20" i="6" s="1"/>
  <c r="N20" i="7" s="1"/>
  <c r="BJ20" i="7" s="1"/>
  <c r="CR19" i="6"/>
  <c r="DD19" i="6" s="1"/>
  <c r="L19" i="7" s="1"/>
  <c r="BH19" i="7" s="1"/>
  <c r="CT18" i="6"/>
  <c r="DF18" i="6" s="1"/>
  <c r="N18" i="7" s="1"/>
  <c r="BJ18" i="7" s="1"/>
  <c r="CL18" i="6"/>
  <c r="CX18" i="6" s="1"/>
  <c r="F18" i="7" s="1"/>
  <c r="BB18" i="7" s="1"/>
  <c r="CV17" i="6"/>
  <c r="DH17" i="6" s="1"/>
  <c r="P17" i="7" s="1"/>
  <c r="BL17" i="7" s="1"/>
  <c r="CN17" i="6"/>
  <c r="CZ17" i="6" s="1"/>
  <c r="H17" i="7" s="1"/>
  <c r="BD17" i="7" s="1"/>
  <c r="CP16" i="6"/>
  <c r="DB16" i="6" s="1"/>
  <c r="J16" i="7" s="1"/>
  <c r="BF16" i="7" s="1"/>
  <c r="CR15" i="6"/>
  <c r="DD15" i="6" s="1"/>
  <c r="L15" i="7" s="1"/>
  <c r="BH15" i="7" s="1"/>
  <c r="CT14" i="6"/>
  <c r="DF14" i="6" s="1"/>
  <c r="N14" i="7" s="1"/>
  <c r="BJ14" i="7" s="1"/>
  <c r="CL14" i="6"/>
  <c r="CX14" i="6" s="1"/>
  <c r="F14" i="7" s="1"/>
  <c r="BB14" i="7" s="1"/>
  <c r="CV13" i="6"/>
  <c r="DH13" i="6" s="1"/>
  <c r="P13" i="7" s="1"/>
  <c r="BL13" i="7" s="1"/>
  <c r="CN13" i="6"/>
  <c r="CZ13" i="6" s="1"/>
  <c r="H13" i="7" s="1"/>
  <c r="BD13" i="7" s="1"/>
  <c r="CP12" i="6"/>
  <c r="DB12" i="6" s="1"/>
  <c r="J12" i="7" s="1"/>
  <c r="BF12" i="7" s="1"/>
  <c r="CR11" i="6"/>
  <c r="DD11" i="6" s="1"/>
  <c r="L11" i="7" s="1"/>
  <c r="BH11" i="7" s="1"/>
  <c r="CT10" i="6"/>
  <c r="DF10" i="6" s="1"/>
  <c r="N10" i="7" s="1"/>
  <c r="BJ10" i="7" s="1"/>
  <c r="CL10" i="6"/>
  <c r="CX10" i="6" s="1"/>
  <c r="F10" i="7" s="1"/>
  <c r="BB10" i="7" s="1"/>
  <c r="CV9" i="6"/>
  <c r="DH9" i="6" s="1"/>
  <c r="P9" i="7" s="1"/>
  <c r="BL9" i="7" s="1"/>
  <c r="CN9" i="6"/>
  <c r="CZ9" i="6" s="1"/>
  <c r="H9" i="7" s="1"/>
  <c r="BD9" i="7" s="1"/>
  <c r="CP8" i="6"/>
  <c r="DB8" i="6" s="1"/>
  <c r="J8" i="7" s="1"/>
  <c r="BF8" i="7" s="1"/>
  <c r="CR7" i="6"/>
  <c r="DD7" i="6" s="1"/>
  <c r="L7" i="7" s="1"/>
  <c r="BH7" i="7" s="1"/>
  <c r="CT6" i="6"/>
  <c r="DF6" i="6" s="1"/>
  <c r="N6" i="7" s="1"/>
  <c r="BJ6" i="7" s="1"/>
  <c r="CL6" i="6"/>
  <c r="CX6" i="6" s="1"/>
  <c r="F6" i="7" s="1"/>
  <c r="BB6" i="7" s="1"/>
  <c r="CV5" i="6"/>
  <c r="DH5" i="6" s="1"/>
  <c r="P5" i="7" s="1"/>
  <c r="BL5" i="7" s="1"/>
  <c r="CN5" i="6"/>
  <c r="CZ5" i="6" s="1"/>
  <c r="H5" i="7" s="1"/>
  <c r="BD5" i="7" s="1"/>
  <c r="CV34" i="6"/>
  <c r="DH34" i="6" s="1"/>
  <c r="P34" i="7" s="1"/>
  <c r="BL34" i="7" s="1"/>
  <c r="CO31" i="6"/>
  <c r="DA31" i="6" s="1"/>
  <c r="I31" i="7" s="1"/>
  <c r="BE31" i="7" s="1"/>
  <c r="CP30" i="6"/>
  <c r="DB30" i="6" s="1"/>
  <c r="J30" i="7" s="1"/>
  <c r="BF30" i="7" s="1"/>
  <c r="CO29" i="6"/>
  <c r="DA29" i="6" s="1"/>
  <c r="I29" i="7" s="1"/>
  <c r="BE29" i="7" s="1"/>
  <c r="CR28" i="6"/>
  <c r="DD28" i="6" s="1"/>
  <c r="L28" i="7" s="1"/>
  <c r="BH28" i="7" s="1"/>
  <c r="CV27" i="6"/>
  <c r="DH27" i="6" s="1"/>
  <c r="P27" i="7" s="1"/>
  <c r="BL27" i="7" s="1"/>
  <c r="CN26" i="6"/>
  <c r="CZ26" i="6" s="1"/>
  <c r="H26" i="7" s="1"/>
  <c r="BD26" i="7" s="1"/>
  <c r="CP25" i="6"/>
  <c r="DB25" i="6" s="1"/>
  <c r="J25" i="7" s="1"/>
  <c r="BF25" i="7" s="1"/>
  <c r="CT24" i="6"/>
  <c r="DF24" i="6" s="1"/>
  <c r="N24" i="7" s="1"/>
  <c r="BJ24" i="7" s="1"/>
  <c r="CK23" i="6"/>
  <c r="CW23" i="6" s="1"/>
  <c r="E23" i="7" s="1"/>
  <c r="BA23" i="7" s="1"/>
  <c r="CP22" i="6"/>
  <c r="DB22" i="6" s="1"/>
  <c r="J22" i="7" s="1"/>
  <c r="BF22" i="7" s="1"/>
  <c r="CR21" i="6"/>
  <c r="DD21" i="6" s="1"/>
  <c r="L21" i="7" s="1"/>
  <c r="BH21" i="7" s="1"/>
  <c r="CR20" i="6"/>
  <c r="DD20" i="6" s="1"/>
  <c r="L20" i="7" s="1"/>
  <c r="BH20" i="7" s="1"/>
  <c r="CQ19" i="6"/>
  <c r="DC19" i="6" s="1"/>
  <c r="K19" i="7" s="1"/>
  <c r="BG19" i="7" s="1"/>
  <c r="CS18" i="6"/>
  <c r="DE18" i="6" s="1"/>
  <c r="M18" i="7" s="1"/>
  <c r="BI18" i="7" s="1"/>
  <c r="CK18" i="6"/>
  <c r="CW18" i="6" s="1"/>
  <c r="E18" i="7" s="1"/>
  <c r="BA18" i="7" s="1"/>
  <c r="CU17" i="6"/>
  <c r="DG17" i="6" s="1"/>
  <c r="O17" i="7" s="1"/>
  <c r="BK17" i="7" s="1"/>
  <c r="CM17" i="6"/>
  <c r="CY17" i="6" s="1"/>
  <c r="G17" i="7" s="1"/>
  <c r="BC17" i="7" s="1"/>
  <c r="CO16" i="6"/>
  <c r="DA16" i="6" s="1"/>
  <c r="I16" i="7" s="1"/>
  <c r="BE16" i="7" s="1"/>
  <c r="CQ15" i="6"/>
  <c r="DC15" i="6" s="1"/>
  <c r="K15" i="7" s="1"/>
  <c r="BG15" i="7" s="1"/>
  <c r="CS14" i="6"/>
  <c r="DE14" i="6" s="1"/>
  <c r="M14" i="7" s="1"/>
  <c r="BI14" i="7" s="1"/>
  <c r="CK14" i="6"/>
  <c r="CW14" i="6" s="1"/>
  <c r="E14" i="7" s="1"/>
  <c r="BA14" i="7" s="1"/>
  <c r="CU13" i="6"/>
  <c r="DG13" i="6" s="1"/>
  <c r="O13" i="7" s="1"/>
  <c r="BK13" i="7" s="1"/>
  <c r="CM13" i="6"/>
  <c r="CY13" i="6" s="1"/>
  <c r="G13" i="7" s="1"/>
  <c r="BC13" i="7" s="1"/>
  <c r="CO12" i="6"/>
  <c r="DA12" i="6" s="1"/>
  <c r="I12" i="7" s="1"/>
  <c r="BE12" i="7" s="1"/>
  <c r="CS52" i="6"/>
  <c r="DE52" i="6" s="1"/>
  <c r="M52" i="7" s="1"/>
  <c r="BI52" i="7" s="1"/>
  <c r="CS50" i="6"/>
  <c r="DE50" i="6" s="1"/>
  <c r="M50" i="7" s="1"/>
  <c r="BI50" i="7" s="1"/>
  <c r="CQ43" i="6"/>
  <c r="DC43" i="6" s="1"/>
  <c r="K43" i="7" s="1"/>
  <c r="BG43" i="7" s="1"/>
  <c r="CQ34" i="6"/>
  <c r="DC34" i="6" s="1"/>
  <c r="K34" i="7" s="1"/>
  <c r="BG34" i="7" s="1"/>
  <c r="CL31" i="6"/>
  <c r="CX31" i="6" s="1"/>
  <c r="F31" i="7" s="1"/>
  <c r="BB31" i="7" s="1"/>
  <c r="CN30" i="6"/>
  <c r="CZ30" i="6" s="1"/>
  <c r="H30" i="7" s="1"/>
  <c r="BD30" i="7" s="1"/>
  <c r="CL29" i="6"/>
  <c r="CX29" i="6" s="1"/>
  <c r="F29" i="7" s="1"/>
  <c r="BB29" i="7" s="1"/>
  <c r="CQ28" i="6"/>
  <c r="DC28" i="6" s="1"/>
  <c r="K28" i="7" s="1"/>
  <c r="BG28" i="7" s="1"/>
  <c r="CT27" i="6"/>
  <c r="DF27" i="6" s="1"/>
  <c r="N27" i="7" s="1"/>
  <c r="BJ27" i="7" s="1"/>
  <c r="CM26" i="6"/>
  <c r="CY26" i="6" s="1"/>
  <c r="G26" i="7" s="1"/>
  <c r="BC26" i="7" s="1"/>
  <c r="CO25" i="6"/>
  <c r="DA25" i="6" s="1"/>
  <c r="I25" i="7" s="1"/>
  <c r="BE25" i="7" s="1"/>
  <c r="CR24" i="6"/>
  <c r="DD24" i="6" s="1"/>
  <c r="L24" i="7" s="1"/>
  <c r="BH24" i="7" s="1"/>
  <c r="CV23" i="6"/>
  <c r="DH23" i="6" s="1"/>
  <c r="P23" i="7" s="1"/>
  <c r="BL23" i="7" s="1"/>
  <c r="CN22" i="6"/>
  <c r="CZ22" i="6" s="1"/>
  <c r="H22" i="7" s="1"/>
  <c r="BD22" i="7" s="1"/>
  <c r="CP21" i="6"/>
  <c r="DB21" i="6" s="1"/>
  <c r="J21" i="7" s="1"/>
  <c r="BF21" i="7" s="1"/>
  <c r="CQ20" i="6"/>
  <c r="DC20" i="6" s="1"/>
  <c r="K20" i="7" s="1"/>
  <c r="BG20" i="7" s="1"/>
  <c r="CP19" i="6"/>
  <c r="DB19" i="6" s="1"/>
  <c r="J19" i="7" s="1"/>
  <c r="BF19" i="7" s="1"/>
  <c r="CR18" i="6"/>
  <c r="DD18" i="6" s="1"/>
  <c r="L18" i="7" s="1"/>
  <c r="BH18" i="7" s="1"/>
  <c r="CT17" i="6"/>
  <c r="DF17" i="6" s="1"/>
  <c r="N17" i="7" s="1"/>
  <c r="BJ17" i="7" s="1"/>
  <c r="CL17" i="6"/>
  <c r="CX17" i="6" s="1"/>
  <c r="F17" i="7" s="1"/>
  <c r="BB17" i="7" s="1"/>
  <c r="CV16" i="6"/>
  <c r="DH16" i="6" s="1"/>
  <c r="P16" i="7" s="1"/>
  <c r="BL16" i="7" s="1"/>
  <c r="CN16" i="6"/>
  <c r="CZ16" i="6" s="1"/>
  <c r="H16" i="7" s="1"/>
  <c r="BD16" i="7" s="1"/>
  <c r="CP15" i="6"/>
  <c r="DB15" i="6" s="1"/>
  <c r="J15" i="7" s="1"/>
  <c r="BF15" i="7" s="1"/>
  <c r="CR14" i="6"/>
  <c r="DD14" i="6" s="1"/>
  <c r="L14" i="7" s="1"/>
  <c r="BH14" i="7" s="1"/>
  <c r="CT13" i="6"/>
  <c r="DF13" i="6" s="1"/>
  <c r="N13" i="7" s="1"/>
  <c r="BJ13" i="7" s="1"/>
  <c r="CL13" i="6"/>
  <c r="CX13" i="6" s="1"/>
  <c r="F13" i="7" s="1"/>
  <c r="BB13" i="7" s="1"/>
  <c r="CV12" i="6"/>
  <c r="DH12" i="6" s="1"/>
  <c r="P12" i="7" s="1"/>
  <c r="BL12" i="7" s="1"/>
  <c r="CN12" i="6"/>
  <c r="CZ12" i="6" s="1"/>
  <c r="H12" i="7" s="1"/>
  <c r="BD12" i="7" s="1"/>
  <c r="CP11" i="6"/>
  <c r="DB11" i="6" s="1"/>
  <c r="J11" i="7" s="1"/>
  <c r="BF11" i="7" s="1"/>
  <c r="CR10" i="6"/>
  <c r="DD10" i="6" s="1"/>
  <c r="L10" i="7" s="1"/>
  <c r="BH10" i="7" s="1"/>
  <c r="CT9" i="6"/>
  <c r="DF9" i="6" s="1"/>
  <c r="N9" i="7" s="1"/>
  <c r="BJ9" i="7" s="1"/>
  <c r="CL9" i="6"/>
  <c r="CX9" i="6" s="1"/>
  <c r="F9" i="7" s="1"/>
  <c r="BB9" i="7" s="1"/>
  <c r="CV8" i="6"/>
  <c r="DH8" i="6" s="1"/>
  <c r="P8" i="7" s="1"/>
  <c r="BL8" i="7" s="1"/>
  <c r="CN8" i="6"/>
  <c r="CZ8" i="6" s="1"/>
  <c r="H8" i="7" s="1"/>
  <c r="BD8" i="7" s="1"/>
  <c r="CP7" i="6"/>
  <c r="DB7" i="6" s="1"/>
  <c r="J7" i="7" s="1"/>
  <c r="BF7" i="7" s="1"/>
  <c r="CR6" i="6"/>
  <c r="DD6" i="6" s="1"/>
  <c r="L6" i="7" s="1"/>
  <c r="BH6" i="7" s="1"/>
  <c r="CT5" i="6"/>
  <c r="DF5" i="6" s="1"/>
  <c r="N5" i="7" s="1"/>
  <c r="BJ5" i="7" s="1"/>
  <c r="CL5" i="6"/>
  <c r="CX5" i="6" s="1"/>
  <c r="F5" i="7" s="1"/>
  <c r="BB5" i="7" s="1"/>
  <c r="CR56" i="6"/>
  <c r="DD56" i="6" s="1"/>
  <c r="L56" i="7" s="1"/>
  <c r="BH56" i="7" s="1"/>
  <c r="CP55" i="6"/>
  <c r="DB55" i="6" s="1"/>
  <c r="J55" i="7" s="1"/>
  <c r="BF55" i="7" s="1"/>
  <c r="CT35" i="6"/>
  <c r="DF35" i="6" s="1"/>
  <c r="N35" i="7" s="1"/>
  <c r="BJ35" i="7" s="1"/>
  <c r="CN34" i="6"/>
  <c r="CZ34" i="6" s="1"/>
  <c r="H34" i="7" s="1"/>
  <c r="BD34" i="7" s="1"/>
  <c r="CU32" i="6"/>
  <c r="DG32" i="6" s="1"/>
  <c r="O32" i="7" s="1"/>
  <c r="BK32" i="7" s="1"/>
  <c r="CK31" i="6"/>
  <c r="CW31" i="6" s="1"/>
  <c r="E31" i="7" s="1"/>
  <c r="BA31" i="7" s="1"/>
  <c r="CM30" i="6"/>
  <c r="CY30" i="6" s="1"/>
  <c r="G30" i="7" s="1"/>
  <c r="BC30" i="7" s="1"/>
  <c r="CK29" i="6"/>
  <c r="CW29" i="6" s="1"/>
  <c r="E29" i="7" s="1"/>
  <c r="BA29" i="7" s="1"/>
  <c r="CN28" i="6"/>
  <c r="CZ28" i="6" s="1"/>
  <c r="H28" i="7" s="1"/>
  <c r="BD28" i="7" s="1"/>
  <c r="CS27" i="6"/>
  <c r="DE27" i="6" s="1"/>
  <c r="M27" i="7" s="1"/>
  <c r="BI27" i="7" s="1"/>
  <c r="CL25" i="6"/>
  <c r="CX25" i="6" s="1"/>
  <c r="F25" i="7" s="1"/>
  <c r="BB25" i="7" s="1"/>
  <c r="CQ24" i="6"/>
  <c r="DC24" i="6" s="1"/>
  <c r="K24" i="7" s="1"/>
  <c r="BG24" i="7" s="1"/>
  <c r="CT23" i="6"/>
  <c r="DF23" i="6" s="1"/>
  <c r="N23" i="7" s="1"/>
  <c r="BJ23" i="7" s="1"/>
  <c r="CM22" i="6"/>
  <c r="CY22" i="6" s="1"/>
  <c r="G22" i="7" s="1"/>
  <c r="BC22" i="7" s="1"/>
  <c r="CO21" i="6"/>
  <c r="DA21" i="6" s="1"/>
  <c r="I21" i="7" s="1"/>
  <c r="BE21" i="7" s="1"/>
  <c r="CO20" i="6"/>
  <c r="DA20" i="6" s="1"/>
  <c r="I20" i="7" s="1"/>
  <c r="BE20" i="7" s="1"/>
  <c r="CO19" i="6"/>
  <c r="DA19" i="6" s="1"/>
  <c r="I19" i="7" s="1"/>
  <c r="BE19" i="7" s="1"/>
  <c r="CQ18" i="6"/>
  <c r="DC18" i="6" s="1"/>
  <c r="K18" i="7" s="1"/>
  <c r="BG18" i="7" s="1"/>
  <c r="CS17" i="6"/>
  <c r="DE17" i="6" s="1"/>
  <c r="M17" i="7" s="1"/>
  <c r="BI17" i="7" s="1"/>
  <c r="CK17" i="6"/>
  <c r="CW17" i="6" s="1"/>
  <c r="E17" i="7" s="1"/>
  <c r="BA17" i="7" s="1"/>
  <c r="CU16" i="6"/>
  <c r="DG16" i="6" s="1"/>
  <c r="O16" i="7" s="1"/>
  <c r="BK16" i="7" s="1"/>
  <c r="CM16" i="6"/>
  <c r="CY16" i="6" s="1"/>
  <c r="G16" i="7" s="1"/>
  <c r="BC16" i="7" s="1"/>
  <c r="CO15" i="6"/>
  <c r="DA15" i="6" s="1"/>
  <c r="I15" i="7" s="1"/>
  <c r="BE15" i="7" s="1"/>
  <c r="CQ14" i="6"/>
  <c r="DC14" i="6" s="1"/>
  <c r="K14" i="7" s="1"/>
  <c r="BG14" i="7" s="1"/>
  <c r="CS13" i="6"/>
  <c r="DE13" i="6" s="1"/>
  <c r="M13" i="7" s="1"/>
  <c r="BI13" i="7" s="1"/>
  <c r="CK13" i="6"/>
  <c r="CW13" i="6" s="1"/>
  <c r="E13" i="7" s="1"/>
  <c r="BA13" i="7" s="1"/>
  <c r="CU12" i="6"/>
  <c r="DG12" i="6" s="1"/>
  <c r="O12" i="7" s="1"/>
  <c r="BK12" i="7" s="1"/>
  <c r="CM12" i="6"/>
  <c r="CY12" i="6" s="1"/>
  <c r="G12" i="7" s="1"/>
  <c r="BC12" i="7" s="1"/>
  <c r="CO11" i="6"/>
  <c r="DA11" i="6" s="1"/>
  <c r="I11" i="7" s="1"/>
  <c r="BE11" i="7" s="1"/>
  <c r="CQ10" i="6"/>
  <c r="DC10" i="6" s="1"/>
  <c r="K10" i="7" s="1"/>
  <c r="BG10" i="7" s="1"/>
  <c r="CS9" i="6"/>
  <c r="DE9" i="6" s="1"/>
  <c r="M9" i="7" s="1"/>
  <c r="BI9" i="7" s="1"/>
  <c r="CK9" i="6"/>
  <c r="CW9" i="6" s="1"/>
  <c r="E9" i="7" s="1"/>
  <c r="BA9" i="7" s="1"/>
  <c r="CU8" i="6"/>
  <c r="DG8" i="6" s="1"/>
  <c r="O8" i="7" s="1"/>
  <c r="BK8" i="7" s="1"/>
  <c r="CM8" i="6"/>
  <c r="CY8" i="6" s="1"/>
  <c r="G8" i="7" s="1"/>
  <c r="BC8" i="7" s="1"/>
  <c r="CO7" i="6"/>
  <c r="DA7" i="6" s="1"/>
  <c r="I7" i="7" s="1"/>
  <c r="BE7" i="7" s="1"/>
  <c r="CQ6" i="6"/>
  <c r="DC6" i="6" s="1"/>
  <c r="K6" i="7" s="1"/>
  <c r="BG6" i="7" s="1"/>
  <c r="CS5" i="6"/>
  <c r="DE5" i="6" s="1"/>
  <c r="M5" i="7" s="1"/>
  <c r="BI5" i="7" s="1"/>
  <c r="CK5" i="6"/>
  <c r="CW5" i="6" s="1"/>
  <c r="E5" i="7" s="1"/>
  <c r="BA5" i="7" s="1"/>
  <c r="CU51" i="6"/>
  <c r="DG51" i="6" s="1"/>
  <c r="O51" i="7" s="1"/>
  <c r="BK51" i="7" s="1"/>
  <c r="CV38" i="6"/>
  <c r="DH38" i="6" s="1"/>
  <c r="P38" i="7" s="1"/>
  <c r="BL38" i="7" s="1"/>
  <c r="CR36" i="6"/>
  <c r="DD36" i="6" s="1"/>
  <c r="L36" i="7" s="1"/>
  <c r="BH36" i="7" s="1"/>
  <c r="CS23" i="6"/>
  <c r="DE23" i="6" s="1"/>
  <c r="M23" i="7" s="1"/>
  <c r="BI23" i="7" s="1"/>
  <c r="CP18" i="6"/>
  <c r="DB18" i="6" s="1"/>
  <c r="J18" i="7" s="1"/>
  <c r="BF18" i="7" s="1"/>
  <c r="CR17" i="6"/>
  <c r="DD17" i="6" s="1"/>
  <c r="L17" i="7" s="1"/>
  <c r="BH17" i="7" s="1"/>
  <c r="CL16" i="6"/>
  <c r="CX16" i="6" s="1"/>
  <c r="F16" i="7" s="1"/>
  <c r="BB16" i="7" s="1"/>
  <c r="CN15" i="6"/>
  <c r="CZ15" i="6" s="1"/>
  <c r="H15" i="7" s="1"/>
  <c r="BD15" i="7" s="1"/>
  <c r="CT12" i="6"/>
  <c r="DF12" i="6" s="1"/>
  <c r="N12" i="7" s="1"/>
  <c r="BJ12" i="7" s="1"/>
  <c r="CV11" i="6"/>
  <c r="DH11" i="6" s="1"/>
  <c r="P11" i="7" s="1"/>
  <c r="BL11" i="7" s="1"/>
  <c r="CS8" i="6"/>
  <c r="DE8" i="6" s="1"/>
  <c r="M8" i="7" s="1"/>
  <c r="BI8" i="7" s="1"/>
  <c r="CP6" i="6"/>
  <c r="DB6" i="6" s="1"/>
  <c r="J6" i="7" s="1"/>
  <c r="BF6" i="7" s="1"/>
  <c r="CV19" i="6"/>
  <c r="DH19" i="6" s="1"/>
  <c r="P19" i="7" s="1"/>
  <c r="BL19" i="7" s="1"/>
  <c r="CU53" i="6"/>
  <c r="DG53" i="6" s="1"/>
  <c r="O53" i="7" s="1"/>
  <c r="BK53" i="7" s="1"/>
  <c r="CR48" i="6"/>
  <c r="DD48" i="6" s="1"/>
  <c r="L48" i="7" s="1"/>
  <c r="BH48" i="7" s="1"/>
  <c r="CM28" i="6"/>
  <c r="CY28" i="6" s="1"/>
  <c r="G28" i="7" s="1"/>
  <c r="BC28" i="7" s="1"/>
  <c r="CP27" i="6"/>
  <c r="DB27" i="6" s="1"/>
  <c r="J27" i="7" s="1"/>
  <c r="BF27" i="7" s="1"/>
  <c r="CL21" i="6"/>
  <c r="CX21" i="6" s="1"/>
  <c r="F21" i="7" s="1"/>
  <c r="BB21" i="7" s="1"/>
  <c r="CP14" i="6"/>
  <c r="DB14" i="6" s="1"/>
  <c r="J14" i="7" s="1"/>
  <c r="BF14" i="7" s="1"/>
  <c r="CR13" i="6"/>
  <c r="DD13" i="6" s="1"/>
  <c r="L13" i="7" s="1"/>
  <c r="BH13" i="7" s="1"/>
  <c r="CL12" i="6"/>
  <c r="CX12" i="6" s="1"/>
  <c r="F12" i="7" s="1"/>
  <c r="BB12" i="7" s="1"/>
  <c r="CQ11" i="6"/>
  <c r="DC11" i="6" s="1"/>
  <c r="K11" i="7" s="1"/>
  <c r="BG11" i="7" s="1"/>
  <c r="CS10" i="6"/>
  <c r="DE10" i="6" s="1"/>
  <c r="M10" i="7" s="1"/>
  <c r="BI10" i="7" s="1"/>
  <c r="CO8" i="6"/>
  <c r="DA8" i="6" s="1"/>
  <c r="I8" i="7" s="1"/>
  <c r="BE8" i="7" s="1"/>
  <c r="CV7" i="6"/>
  <c r="DH7" i="6" s="1"/>
  <c r="P7" i="7" s="1"/>
  <c r="BL7" i="7" s="1"/>
  <c r="CO6" i="6"/>
  <c r="DA6" i="6" s="1"/>
  <c r="I6" i="7" s="1"/>
  <c r="BE6" i="7" s="1"/>
  <c r="CU5" i="6"/>
  <c r="DG5" i="6" s="1"/>
  <c r="O5" i="7" s="1"/>
  <c r="BK5" i="7" s="1"/>
  <c r="CN24" i="6"/>
  <c r="CZ24" i="6" s="1"/>
  <c r="H24" i="7" s="1"/>
  <c r="BD24" i="7" s="1"/>
  <c r="CS33" i="6"/>
  <c r="DE33" i="6" s="1"/>
  <c r="M33" i="7" s="1"/>
  <c r="BI33" i="7" s="1"/>
  <c r="CR32" i="6"/>
  <c r="DD32" i="6" s="1"/>
  <c r="L32" i="7" s="1"/>
  <c r="BH32" i="7" s="1"/>
  <c r="CN11" i="6"/>
  <c r="CZ11" i="6" s="1"/>
  <c r="H11" i="7" s="1"/>
  <c r="BD11" i="7" s="1"/>
  <c r="CP10" i="6"/>
  <c r="DB10" i="6" s="1"/>
  <c r="J10" i="7" s="1"/>
  <c r="BF10" i="7" s="1"/>
  <c r="CL8" i="6"/>
  <c r="CX8" i="6" s="1"/>
  <c r="F8" i="7" s="1"/>
  <c r="BB8" i="7" s="1"/>
  <c r="CU7" i="6"/>
  <c r="DG7" i="6" s="1"/>
  <c r="O7" i="7" s="1"/>
  <c r="BK7" i="7" s="1"/>
  <c r="CK6" i="6"/>
  <c r="CW6" i="6" s="1"/>
  <c r="E6" i="7" s="1"/>
  <c r="BA6" i="7" s="1"/>
  <c r="CR5" i="6"/>
  <c r="DD5" i="6" s="1"/>
  <c r="L5" i="7" s="1"/>
  <c r="BH5" i="7" s="1"/>
  <c r="CM9" i="6"/>
  <c r="CY9" i="6" s="1"/>
  <c r="G9" i="7" s="1"/>
  <c r="BC9" i="7" s="1"/>
  <c r="CO10" i="6"/>
  <c r="DA10" i="6" s="1"/>
  <c r="I10" i="7" s="1"/>
  <c r="BE10" i="7" s="1"/>
  <c r="CU9" i="6"/>
  <c r="DG9" i="6" s="1"/>
  <c r="O9" i="7" s="1"/>
  <c r="BK9" i="7" s="1"/>
  <c r="CK8" i="6"/>
  <c r="CW8" i="6" s="1"/>
  <c r="E8" i="7" s="1"/>
  <c r="BA8" i="7" s="1"/>
  <c r="CQ7" i="6"/>
  <c r="DC7" i="6" s="1"/>
  <c r="K7" i="7" s="1"/>
  <c r="BG7" i="7" s="1"/>
  <c r="CQ5" i="6"/>
  <c r="DC5" i="6" s="1"/>
  <c r="K5" i="7" s="1"/>
  <c r="BG5" i="7" s="1"/>
  <c r="CP49" i="6"/>
  <c r="DB49" i="6" s="1"/>
  <c r="J49" i="7" s="1"/>
  <c r="BF49" i="7" s="1"/>
  <c r="CV26" i="6"/>
  <c r="DH26" i="6" s="1"/>
  <c r="P26" i="7" s="1"/>
  <c r="BL26" i="7" s="1"/>
  <c r="CK25" i="6"/>
  <c r="CW25" i="6" s="1"/>
  <c r="E25" i="7" s="1"/>
  <c r="BA25" i="7" s="1"/>
  <c r="CN20" i="6"/>
  <c r="CZ20" i="6" s="1"/>
  <c r="H20" i="7" s="1"/>
  <c r="BD20" i="7" s="1"/>
  <c r="CK10" i="6"/>
  <c r="CW10" i="6" s="1"/>
  <c r="E10" i="7" s="1"/>
  <c r="BA10" i="7" s="1"/>
  <c r="CR9" i="6"/>
  <c r="DD9" i="6" s="1"/>
  <c r="L9" i="7" s="1"/>
  <c r="BH9" i="7" s="1"/>
  <c r="CN7" i="6"/>
  <c r="CZ7" i="6" s="1"/>
  <c r="H7" i="7" s="1"/>
  <c r="BD7" i="7" s="1"/>
  <c r="CM5" i="6"/>
  <c r="CY5" i="6" s="1"/>
  <c r="G5" i="7" s="1"/>
  <c r="BC5" i="7" s="1"/>
  <c r="CN40" i="6"/>
  <c r="CZ40" i="6" s="1"/>
  <c r="H40" i="7" s="1"/>
  <c r="BD40" i="7" s="1"/>
  <c r="CQ9" i="6"/>
  <c r="DC9" i="6" s="1"/>
  <c r="K9" i="7" s="1"/>
  <c r="BG9" i="7" s="1"/>
  <c r="CM7" i="6"/>
  <c r="CY7" i="6" s="1"/>
  <c r="G7" i="7" s="1"/>
  <c r="BC7" i="7" s="1"/>
  <c r="CL35" i="6"/>
  <c r="CX35" i="6" s="1"/>
  <c r="F35" i="7" s="1"/>
  <c r="BB35" i="7" s="1"/>
  <c r="CN19" i="6"/>
  <c r="CZ19" i="6" s="1"/>
  <c r="H19" i="7" s="1"/>
  <c r="BD19" i="7" s="1"/>
  <c r="CT16" i="6"/>
  <c r="DF16" i="6" s="1"/>
  <c r="N16" i="7" s="1"/>
  <c r="BJ16" i="7" s="1"/>
  <c r="CV15" i="6"/>
  <c r="DH15" i="6" s="1"/>
  <c r="P15" i="7" s="1"/>
  <c r="BL15" i="7" s="1"/>
  <c r="CT8" i="6"/>
  <c r="DF8" i="6" s="1"/>
  <c r="N8" i="7" s="1"/>
  <c r="BJ8" i="7" s="1"/>
  <c r="CS6" i="6"/>
  <c r="DE6" i="6" s="1"/>
  <c r="M6" i="7" s="1"/>
  <c r="BI6" i="7" s="1"/>
  <c r="C177" i="2"/>
  <c r="D177" i="2" s="1"/>
  <c r="F177" i="2" s="1"/>
  <c r="O3" i="7" l="1"/>
  <c r="EC6" i="6"/>
  <c r="AK6" i="7" s="1"/>
  <c r="DQ6" i="6"/>
  <c r="Y6" i="7" s="1"/>
  <c r="DO5" i="6"/>
  <c r="W5" i="7" s="1"/>
  <c r="EA5" i="6"/>
  <c r="AI5" i="7" s="1"/>
  <c r="DX7" i="6"/>
  <c r="AF7" i="7" s="1"/>
  <c r="DL7" i="6"/>
  <c r="T7" i="7" s="1"/>
  <c r="DI8" i="6"/>
  <c r="Q8" i="7" s="1"/>
  <c r="DU8" i="6"/>
  <c r="AC8" i="7" s="1"/>
  <c r="DM8" i="6"/>
  <c r="U8" i="7" s="1"/>
  <c r="DY8" i="6"/>
  <c r="AG8" i="7" s="1"/>
  <c r="DX19" i="6"/>
  <c r="AF19" i="7" s="1"/>
  <c r="DL19" i="6"/>
  <c r="T19" i="7" s="1"/>
  <c r="DI10" i="6"/>
  <c r="Q10" i="7" s="1"/>
  <c r="DU10" i="6"/>
  <c r="AC10" i="7" s="1"/>
  <c r="DS9" i="6"/>
  <c r="AA9" i="7" s="1"/>
  <c r="EE9" i="6"/>
  <c r="AM9" i="7" s="1"/>
  <c r="DX11" i="6"/>
  <c r="AF11" i="7" s="1"/>
  <c r="DL11" i="6"/>
  <c r="T11" i="7" s="1"/>
  <c r="DQ10" i="6"/>
  <c r="Y10" i="7" s="1"/>
  <c r="EC10" i="6"/>
  <c r="AK10" i="7" s="1"/>
  <c r="DP48" i="6"/>
  <c r="X48" i="7" s="1"/>
  <c r="EB48" i="6"/>
  <c r="AJ48" i="7" s="1"/>
  <c r="DV16" i="6"/>
  <c r="AD16" i="7" s="1"/>
  <c r="DJ16" i="6"/>
  <c r="R16" i="7" s="1"/>
  <c r="EC5" i="6"/>
  <c r="AK5" i="7" s="1"/>
  <c r="DQ5" i="6"/>
  <c r="Y5" i="7" s="1"/>
  <c r="DY11" i="6"/>
  <c r="AG11" i="7" s="1"/>
  <c r="DM11" i="6"/>
  <c r="U11" i="7" s="1"/>
  <c r="EE16" i="6"/>
  <c r="AM16" i="7" s="1"/>
  <c r="DS16" i="6"/>
  <c r="AA16" i="7" s="1"/>
  <c r="DR23" i="6"/>
  <c r="Z23" i="7" s="1"/>
  <c r="ED23" i="6"/>
  <c r="AL23" i="7" s="1"/>
  <c r="EE32" i="6"/>
  <c r="AM32" i="7" s="1"/>
  <c r="DS32" i="6"/>
  <c r="AA32" i="7" s="1"/>
  <c r="DZ7" i="6"/>
  <c r="AH7" i="7" s="1"/>
  <c r="DN7" i="6"/>
  <c r="V7" i="7" s="1"/>
  <c r="EF12" i="6"/>
  <c r="AN12" i="7" s="1"/>
  <c r="DT12" i="6"/>
  <c r="AB12" i="7" s="1"/>
  <c r="ED17" i="6"/>
  <c r="AL17" i="7" s="1"/>
  <c r="DR17" i="6"/>
  <c r="Z17" i="7" s="1"/>
  <c r="DY25" i="6"/>
  <c r="AG25" i="7" s="1"/>
  <c r="DM25" i="6"/>
  <c r="U25" i="7" s="1"/>
  <c r="EA43" i="6"/>
  <c r="AI43" i="7" s="1"/>
  <c r="DO43" i="6"/>
  <c r="W43" i="7" s="1"/>
  <c r="EA15" i="6"/>
  <c r="AI15" i="7" s="1"/>
  <c r="DO15" i="6"/>
  <c r="W15" i="7" s="1"/>
  <c r="EB21" i="6"/>
  <c r="AJ21" i="7" s="1"/>
  <c r="DP21" i="6"/>
  <c r="X21" i="7" s="1"/>
  <c r="DM29" i="6"/>
  <c r="U29" i="7" s="1"/>
  <c r="DY29" i="6"/>
  <c r="AG29" i="7" s="1"/>
  <c r="DP7" i="6"/>
  <c r="X7" i="7" s="1"/>
  <c r="EB7" i="6"/>
  <c r="AJ7" i="7" s="1"/>
  <c r="DL13" i="6"/>
  <c r="T13" i="7" s="1"/>
  <c r="DX13" i="6"/>
  <c r="AF13" i="7" s="1"/>
  <c r="DJ18" i="6"/>
  <c r="R18" i="7" s="1"/>
  <c r="DV18" i="6"/>
  <c r="AD18" i="7" s="1"/>
  <c r="EB25" i="6"/>
  <c r="AJ25" i="7" s="1"/>
  <c r="DP25" i="6"/>
  <c r="X25" i="7" s="1"/>
  <c r="DM5" i="6"/>
  <c r="U5" i="7" s="1"/>
  <c r="DY5" i="6"/>
  <c r="AG5" i="7" s="1"/>
  <c r="DS10" i="6"/>
  <c r="AA10" i="7" s="1"/>
  <c r="EE10" i="6"/>
  <c r="AM10" i="7" s="1"/>
  <c r="DQ15" i="6"/>
  <c r="Y15" i="7" s="1"/>
  <c r="EC15" i="6"/>
  <c r="AK15" i="7" s="1"/>
  <c r="DR21" i="6"/>
  <c r="Z21" i="7" s="1"/>
  <c r="ED21" i="6"/>
  <c r="AL21" i="7" s="1"/>
  <c r="EB29" i="6"/>
  <c r="AJ29" i="7" s="1"/>
  <c r="DP29" i="6"/>
  <c r="X29" i="7" s="1"/>
  <c r="DT6" i="6"/>
  <c r="AB6" i="7" s="1"/>
  <c r="EF6" i="6"/>
  <c r="AN6" i="7" s="1"/>
  <c r="DR11" i="6"/>
  <c r="Z11" i="7" s="1"/>
  <c r="ED11" i="6"/>
  <c r="AL11" i="7" s="1"/>
  <c r="DN17" i="6"/>
  <c r="V17" i="7" s="1"/>
  <c r="DZ17" i="6"/>
  <c r="AH17" i="7" s="1"/>
  <c r="DM23" i="6"/>
  <c r="U23" i="7" s="1"/>
  <c r="DY23" i="6"/>
  <c r="AG23" i="7" s="1"/>
  <c r="DK32" i="6"/>
  <c r="S32" i="7" s="1"/>
  <c r="DW32" i="6"/>
  <c r="AE32" i="7" s="1"/>
  <c r="DI12" i="6"/>
  <c r="Q12" i="7" s="1"/>
  <c r="DU12" i="6"/>
  <c r="AC12" i="7" s="1"/>
  <c r="DO17" i="6"/>
  <c r="W17" i="7" s="1"/>
  <c r="EA17" i="6"/>
  <c r="AI17" i="7" s="1"/>
  <c r="DK24" i="6"/>
  <c r="S24" i="7" s="1"/>
  <c r="DW24" i="6"/>
  <c r="AE24" i="7" s="1"/>
  <c r="DN45" i="6"/>
  <c r="V45" i="7" s="1"/>
  <c r="DZ45" i="6"/>
  <c r="AH45" i="7" s="1"/>
  <c r="EC24" i="6"/>
  <c r="AK24" i="7" s="1"/>
  <c r="DQ24" i="6"/>
  <c r="Y24" i="7" s="1"/>
  <c r="DY30" i="6"/>
  <c r="AG30" i="7" s="1"/>
  <c r="DM30" i="6"/>
  <c r="U30" i="7" s="1"/>
  <c r="EE35" i="6"/>
  <c r="AM35" i="7" s="1"/>
  <c r="DS35" i="6"/>
  <c r="AA35" i="7" s="1"/>
  <c r="ED41" i="6"/>
  <c r="AL41" i="7" s="1"/>
  <c r="DR41" i="6"/>
  <c r="Z41" i="7" s="1"/>
  <c r="EA49" i="6"/>
  <c r="AI49" i="7" s="1"/>
  <c r="DO49" i="6"/>
  <c r="W49" i="7" s="1"/>
  <c r="EF31" i="6"/>
  <c r="AN31" i="7" s="1"/>
  <c r="DT31" i="6"/>
  <c r="AB31" i="7" s="1"/>
  <c r="ED36" i="6"/>
  <c r="AL36" i="7" s="1"/>
  <c r="DR36" i="6"/>
  <c r="Z36" i="7" s="1"/>
  <c r="ED43" i="6"/>
  <c r="AL43" i="7" s="1"/>
  <c r="DR43" i="6"/>
  <c r="Z43" i="7" s="1"/>
  <c r="EE55" i="6"/>
  <c r="AM55" i="7" s="1"/>
  <c r="DS55" i="6"/>
  <c r="AA55" i="7" s="1"/>
  <c r="EE36" i="6"/>
  <c r="AM36" i="7" s="1"/>
  <c r="DS36" i="6"/>
  <c r="AA36" i="7" s="1"/>
  <c r="DU43" i="6"/>
  <c r="AC43" i="7" s="1"/>
  <c r="DI43" i="6"/>
  <c r="Q43" i="7" s="1"/>
  <c r="DJ53" i="6"/>
  <c r="R53" i="7" s="1"/>
  <c r="DV53" i="6"/>
  <c r="AD53" i="7" s="1"/>
  <c r="DT32" i="6"/>
  <c r="AB32" i="7" s="1"/>
  <c r="EF32" i="6"/>
  <c r="AN32" i="7" s="1"/>
  <c r="DR37" i="6"/>
  <c r="Z37" i="7" s="1"/>
  <c r="ED37" i="6"/>
  <c r="AL37" i="7" s="1"/>
  <c r="EC46" i="6"/>
  <c r="AK46" i="7" s="1"/>
  <c r="DQ46" i="6"/>
  <c r="Y46" i="7" s="1"/>
  <c r="DN57" i="6"/>
  <c r="V57" i="7" s="1"/>
  <c r="DZ57" i="6"/>
  <c r="AH57" i="7" s="1"/>
  <c r="DQ22" i="6"/>
  <c r="Y22" i="7" s="1"/>
  <c r="EC22" i="6"/>
  <c r="AK22" i="7" s="1"/>
  <c r="DM28" i="6"/>
  <c r="U28" i="7" s="1"/>
  <c r="DY28" i="6"/>
  <c r="AG28" i="7" s="1"/>
  <c r="DS33" i="6"/>
  <c r="AA33" i="7" s="1"/>
  <c r="EE33" i="6"/>
  <c r="AM33" i="7" s="1"/>
  <c r="DQ38" i="6"/>
  <c r="Y38" i="7" s="1"/>
  <c r="EC38" i="6"/>
  <c r="AK38" i="7" s="1"/>
  <c r="EE46" i="6"/>
  <c r="AM46" i="7" s="1"/>
  <c r="DS46" i="6"/>
  <c r="AA46" i="7" s="1"/>
  <c r="DT54" i="6"/>
  <c r="AB54" i="7" s="1"/>
  <c r="EF54" i="6"/>
  <c r="AN54" i="7" s="1"/>
  <c r="DJ22" i="6"/>
  <c r="R22" i="7" s="1"/>
  <c r="DV22" i="6"/>
  <c r="AD22" i="7" s="1"/>
  <c r="DP27" i="6"/>
  <c r="X27" i="7" s="1"/>
  <c r="EB27" i="6"/>
  <c r="AJ27" i="7" s="1"/>
  <c r="DL33" i="6"/>
  <c r="T33" i="7" s="1"/>
  <c r="DX33" i="6"/>
  <c r="AF33" i="7" s="1"/>
  <c r="DJ38" i="6"/>
  <c r="R38" i="7" s="1"/>
  <c r="DV38" i="6"/>
  <c r="AD38" i="7" s="1"/>
  <c r="EC44" i="6"/>
  <c r="AK44" i="7" s="1"/>
  <c r="DQ44" i="6"/>
  <c r="Y44" i="7" s="1"/>
  <c r="DM52" i="6"/>
  <c r="U52" i="7" s="1"/>
  <c r="DY52" i="6"/>
  <c r="AG52" i="7" s="1"/>
  <c r="DK34" i="6"/>
  <c r="S34" i="7" s="1"/>
  <c r="DW34" i="6"/>
  <c r="AE34" i="7" s="1"/>
  <c r="EC39" i="6"/>
  <c r="AK39" i="7" s="1"/>
  <c r="DQ39" i="6"/>
  <c r="Y39" i="7" s="1"/>
  <c r="DU46" i="6"/>
  <c r="AC46" i="7" s="1"/>
  <c r="DI46" i="6"/>
  <c r="Q46" i="7" s="1"/>
  <c r="DW55" i="6"/>
  <c r="AE55" i="7" s="1"/>
  <c r="DK55" i="6"/>
  <c r="S55" i="7" s="1"/>
  <c r="DX39" i="6"/>
  <c r="AF39" i="7" s="1"/>
  <c r="DL39" i="6"/>
  <c r="T39" i="7" s="1"/>
  <c r="DV44" i="6"/>
  <c r="AD44" i="7" s="1"/>
  <c r="DJ44" i="6"/>
  <c r="R44" i="7" s="1"/>
  <c r="EB49" i="6"/>
  <c r="AJ49" i="7" s="1"/>
  <c r="DP49" i="6"/>
  <c r="X49" i="7" s="1"/>
  <c r="DX55" i="6"/>
  <c r="AF55" i="7" s="1"/>
  <c r="DL55" i="6"/>
  <c r="T55" i="7" s="1"/>
  <c r="DV60" i="6"/>
  <c r="AD60" i="7" s="1"/>
  <c r="DJ60" i="6"/>
  <c r="R60" i="7" s="1"/>
  <c r="DY65" i="6"/>
  <c r="AG65" i="7" s="1"/>
  <c r="DM65" i="6"/>
  <c r="U65" i="7" s="1"/>
  <c r="DI45" i="6"/>
  <c r="Q45" i="7" s="1"/>
  <c r="DU45" i="6"/>
  <c r="AC45" i="7" s="1"/>
  <c r="EA50" i="6"/>
  <c r="AI50" i="7" s="1"/>
  <c r="DO50" i="6"/>
  <c r="W50" i="7" s="1"/>
  <c r="DW56" i="6"/>
  <c r="AE56" i="7" s="1"/>
  <c r="DK56" i="6"/>
  <c r="S56" i="7" s="1"/>
  <c r="DU61" i="6"/>
  <c r="AC61" i="7" s="1"/>
  <c r="DI61" i="6"/>
  <c r="Q61" i="7" s="1"/>
  <c r="DU67" i="6"/>
  <c r="AC67" i="7" s="1"/>
  <c r="DI67" i="6"/>
  <c r="Q67" i="7" s="1"/>
  <c r="DV61" i="6"/>
  <c r="AD61" i="7" s="1"/>
  <c r="DJ61" i="6"/>
  <c r="R61" i="7" s="1"/>
  <c r="DW67" i="6"/>
  <c r="AE67" i="7" s="1"/>
  <c r="DK67" i="6"/>
  <c r="S67" i="7" s="1"/>
  <c r="DU77" i="6"/>
  <c r="AC77" i="7" s="1"/>
  <c r="DI77" i="6"/>
  <c r="Q77" i="7" s="1"/>
  <c r="DK57" i="6"/>
  <c r="S57" i="7" s="1"/>
  <c r="DW57" i="6"/>
  <c r="AE57" i="7" s="1"/>
  <c r="DI62" i="6"/>
  <c r="Q62" i="7" s="1"/>
  <c r="DU62" i="6"/>
  <c r="AC62" i="7" s="1"/>
  <c r="EB69" i="6"/>
  <c r="AJ69" i="7" s="1"/>
  <c r="DP69" i="6"/>
  <c r="X69" i="7" s="1"/>
  <c r="DT41" i="6"/>
  <c r="AB41" i="7" s="1"/>
  <c r="EF41" i="6"/>
  <c r="AN41" i="7" s="1"/>
  <c r="DR46" i="6"/>
  <c r="Z46" i="7" s="1"/>
  <c r="ED46" i="6"/>
  <c r="AL46" i="7" s="1"/>
  <c r="DN52" i="6"/>
  <c r="V52" i="7" s="1"/>
  <c r="DZ52" i="6"/>
  <c r="AH52" i="7" s="1"/>
  <c r="DT57" i="6"/>
  <c r="AB57" i="7" s="1"/>
  <c r="EF57" i="6"/>
  <c r="AN57" i="7" s="1"/>
  <c r="DR62" i="6"/>
  <c r="Z62" i="7" s="1"/>
  <c r="ED62" i="6"/>
  <c r="AL62" i="7" s="1"/>
  <c r="DP71" i="6"/>
  <c r="X71" i="7" s="1"/>
  <c r="EB71" i="6"/>
  <c r="AJ71" i="7" s="1"/>
  <c r="DI51" i="6"/>
  <c r="Q51" i="7" s="1"/>
  <c r="DU51" i="6"/>
  <c r="AC51" i="7" s="1"/>
  <c r="DO56" i="6"/>
  <c r="W56" i="7" s="1"/>
  <c r="EA56" i="6"/>
  <c r="AI56" i="7" s="1"/>
  <c r="DK62" i="6"/>
  <c r="S62" i="7" s="1"/>
  <c r="DW62" i="6"/>
  <c r="AE62" i="7" s="1"/>
  <c r="DJ70" i="6"/>
  <c r="R70" i="7" s="1"/>
  <c r="DV70" i="6"/>
  <c r="AD70" i="7" s="1"/>
  <c r="DR59" i="6"/>
  <c r="Z59" i="7" s="1"/>
  <c r="ED59" i="6"/>
  <c r="AL59" i="7" s="1"/>
  <c r="DI65" i="6"/>
  <c r="Q65" i="7" s="1"/>
  <c r="DU65" i="6"/>
  <c r="AC65" i="7" s="1"/>
  <c r="ED65" i="6"/>
  <c r="AL65" i="7" s="1"/>
  <c r="DR65" i="6"/>
  <c r="Z65" i="7" s="1"/>
  <c r="DZ71" i="6"/>
  <c r="AH71" i="7" s="1"/>
  <c r="DN71" i="6"/>
  <c r="V71" i="7" s="1"/>
  <c r="EF76" i="6"/>
  <c r="AN76" i="7" s="1"/>
  <c r="DT76" i="6"/>
  <c r="AB76" i="7" s="1"/>
  <c r="DK83" i="6"/>
  <c r="S83" i="7" s="1"/>
  <c r="DW83" i="6"/>
  <c r="AE83" i="7" s="1"/>
  <c r="DQ66" i="6"/>
  <c r="Y66" i="7" s="1"/>
  <c r="EC66" i="6"/>
  <c r="AK66" i="7" s="1"/>
  <c r="DY72" i="6"/>
  <c r="AG72" i="7" s="1"/>
  <c r="DM72" i="6"/>
  <c r="U72" i="7" s="1"/>
  <c r="EE77" i="6"/>
  <c r="AM77" i="7" s="1"/>
  <c r="DS77" i="6"/>
  <c r="AA77" i="7" s="1"/>
  <c r="EA85" i="6"/>
  <c r="AI85" i="7" s="1"/>
  <c r="DO85" i="6"/>
  <c r="W85" i="7" s="1"/>
  <c r="DM82" i="6"/>
  <c r="U82" i="7" s="1"/>
  <c r="DY82" i="6"/>
  <c r="AG82" i="7" s="1"/>
  <c r="DK70" i="6"/>
  <c r="S70" i="7" s="1"/>
  <c r="DW70" i="6"/>
  <c r="AE70" i="7" s="1"/>
  <c r="DI75" i="6"/>
  <c r="Q75" i="7" s="1"/>
  <c r="DU75" i="6"/>
  <c r="AC75" i="7" s="1"/>
  <c r="DZ82" i="6"/>
  <c r="AH82" i="7" s="1"/>
  <c r="DN82" i="6"/>
  <c r="V82" i="7" s="1"/>
  <c r="DN65" i="6"/>
  <c r="V65" i="7" s="1"/>
  <c r="DZ65" i="6"/>
  <c r="AH65" i="7" s="1"/>
  <c r="DT70" i="6"/>
  <c r="AB70" i="7" s="1"/>
  <c r="EF70" i="6"/>
  <c r="AN70" i="7" s="1"/>
  <c r="DR75" i="6"/>
  <c r="Z75" i="7" s="1"/>
  <c r="ED75" i="6"/>
  <c r="AL75" i="7" s="1"/>
  <c r="EC82" i="6"/>
  <c r="AK82" i="7" s="1"/>
  <c r="DQ82" i="6"/>
  <c r="Y82" i="7" s="1"/>
  <c r="DM70" i="6"/>
  <c r="U70" i="7" s="1"/>
  <c r="DY70" i="6"/>
  <c r="AG70" i="7" s="1"/>
  <c r="DS75" i="6"/>
  <c r="AA75" i="7" s="1"/>
  <c r="EE75" i="6"/>
  <c r="AM75" i="7" s="1"/>
  <c r="DR82" i="6"/>
  <c r="Z82" i="7" s="1"/>
  <c r="ED82" i="6"/>
  <c r="AL82" i="7" s="1"/>
  <c r="DJ76" i="6"/>
  <c r="R76" i="7" s="1"/>
  <c r="DV76" i="6"/>
  <c r="AD76" i="7" s="1"/>
  <c r="DZ87" i="6"/>
  <c r="AH87" i="7" s="1"/>
  <c r="DN87" i="6"/>
  <c r="V87" i="7" s="1"/>
  <c r="EA84" i="6"/>
  <c r="AI84" i="7" s="1"/>
  <c r="DO84" i="6"/>
  <c r="W84" i="7" s="1"/>
  <c r="DV91" i="6"/>
  <c r="AD91" i="7" s="1"/>
  <c r="DJ91" i="6"/>
  <c r="R91" i="7" s="1"/>
  <c r="EC105" i="6"/>
  <c r="AK105" i="7" s="1"/>
  <c r="DQ105" i="6"/>
  <c r="Y105" i="7" s="1"/>
  <c r="DX82" i="6"/>
  <c r="AF82" i="7" s="1"/>
  <c r="DL82" i="6"/>
  <c r="T82" i="7" s="1"/>
  <c r="DM87" i="6"/>
  <c r="U87" i="7" s="1"/>
  <c r="DY87" i="6"/>
  <c r="AG87" i="7" s="1"/>
  <c r="DJ84" i="6"/>
  <c r="R84" i="7" s="1"/>
  <c r="DV84" i="6"/>
  <c r="AD84" i="7" s="1"/>
  <c r="DZ91" i="6"/>
  <c r="AH91" i="7" s="1"/>
  <c r="DN91" i="6"/>
  <c r="V91" i="7" s="1"/>
  <c r="DO78" i="6"/>
  <c r="W78" i="7" s="1"/>
  <c r="EA78" i="6"/>
  <c r="AI78" i="7" s="1"/>
  <c r="DK84" i="6"/>
  <c r="S84" i="7" s="1"/>
  <c r="DW84" i="6"/>
  <c r="AE84" i="7" s="1"/>
  <c r="DL90" i="6"/>
  <c r="T90" i="7" s="1"/>
  <c r="DX90" i="6"/>
  <c r="AF90" i="7" s="1"/>
  <c r="DP82" i="6"/>
  <c r="X82" i="7" s="1"/>
  <c r="EB82" i="6"/>
  <c r="AJ82" i="7" s="1"/>
  <c r="ED87" i="6"/>
  <c r="AL87" i="7" s="1"/>
  <c r="DR87" i="6"/>
  <c r="Z87" i="7" s="1"/>
  <c r="DL95" i="6"/>
  <c r="T95" i="7" s="1"/>
  <c r="DX95" i="6"/>
  <c r="AF95" i="7" s="1"/>
  <c r="EE87" i="6"/>
  <c r="AM87" i="7" s="1"/>
  <c r="DS87" i="6"/>
  <c r="AA87" i="7" s="1"/>
  <c r="EA95" i="6"/>
  <c r="AI95" i="7" s="1"/>
  <c r="DO95" i="6"/>
  <c r="W95" i="7" s="1"/>
  <c r="DU97" i="6"/>
  <c r="AC97" i="7" s="1"/>
  <c r="DI97" i="6"/>
  <c r="Q97" i="7" s="1"/>
  <c r="ED105" i="6"/>
  <c r="AL105" i="7" s="1"/>
  <c r="DR105" i="6"/>
  <c r="Z105" i="7" s="1"/>
  <c r="DT89" i="6"/>
  <c r="AB89" i="7" s="1"/>
  <c r="EF89" i="6"/>
  <c r="AN89" i="7" s="1"/>
  <c r="DZ95" i="6"/>
  <c r="AH95" i="7" s="1"/>
  <c r="DN95" i="6"/>
  <c r="V95" i="7" s="1"/>
  <c r="DY103" i="6"/>
  <c r="AG103" i="7" s="1"/>
  <c r="DM103" i="6"/>
  <c r="U103" i="7" s="1"/>
  <c r="EC100" i="6"/>
  <c r="AK100" i="7" s="1"/>
  <c r="DQ100" i="6"/>
  <c r="Y100" i="7" s="1"/>
  <c r="DI92" i="6"/>
  <c r="Q92" i="7" s="1"/>
  <c r="DU92" i="6"/>
  <c r="AC92" i="7" s="1"/>
  <c r="EB99" i="6"/>
  <c r="AJ99" i="7" s="1"/>
  <c r="DP99" i="6"/>
  <c r="X99" i="7" s="1"/>
  <c r="DP110" i="6"/>
  <c r="X110" i="7" s="1"/>
  <c r="EB110" i="6"/>
  <c r="AJ110" i="7" s="1"/>
  <c r="DV105" i="6"/>
  <c r="AD105" i="7" s="1"/>
  <c r="DJ105" i="6"/>
  <c r="R105" i="7" s="1"/>
  <c r="DQ89" i="6"/>
  <c r="Y89" i="7" s="1"/>
  <c r="EC89" i="6"/>
  <c r="AK89" i="7" s="1"/>
  <c r="DK95" i="6"/>
  <c r="S95" i="7" s="1"/>
  <c r="DW95" i="6"/>
  <c r="AE95" i="7" s="1"/>
  <c r="DL99" i="6"/>
  <c r="T99" i="7" s="1"/>
  <c r="DX99" i="6"/>
  <c r="AF99" i="7" s="1"/>
  <c r="DV104" i="6"/>
  <c r="AD104" i="7" s="1"/>
  <c r="DJ104" i="6"/>
  <c r="R104" i="7" s="1"/>
  <c r="DP109" i="6"/>
  <c r="X109" i="7" s="1"/>
  <c r="EB109" i="6"/>
  <c r="AJ109" i="7" s="1"/>
  <c r="DY107" i="6"/>
  <c r="AG107" i="7" s="1"/>
  <c r="DM107" i="6"/>
  <c r="U107" i="7" s="1"/>
  <c r="DY116" i="6"/>
  <c r="AG116" i="7" s="1"/>
  <c r="DM116" i="6"/>
  <c r="U116" i="7" s="1"/>
  <c r="DQ106" i="6"/>
  <c r="Y106" i="7" s="1"/>
  <c r="EC106" i="6"/>
  <c r="AK106" i="7" s="1"/>
  <c r="DL121" i="6"/>
  <c r="T121" i="7" s="1"/>
  <c r="DX121" i="6"/>
  <c r="AF121" i="7" s="1"/>
  <c r="DN104" i="6"/>
  <c r="V104" i="7" s="1"/>
  <c r="DZ104" i="6"/>
  <c r="AH104" i="7" s="1"/>
  <c r="DU110" i="6"/>
  <c r="AC110" i="7" s="1"/>
  <c r="DI110" i="6"/>
  <c r="Q110" i="7" s="1"/>
  <c r="DM125" i="6"/>
  <c r="U125" i="7" s="1"/>
  <c r="DY125" i="6"/>
  <c r="AG125" i="7" s="1"/>
  <c r="DS98" i="6"/>
  <c r="AA98" i="7" s="1"/>
  <c r="EE98" i="6"/>
  <c r="AM98" i="7" s="1"/>
  <c r="DQ103" i="6"/>
  <c r="Y103" i="7" s="1"/>
  <c r="EC103" i="6"/>
  <c r="AK103" i="7" s="1"/>
  <c r="DY109" i="6"/>
  <c r="AG109" i="7" s="1"/>
  <c r="DM109" i="6"/>
  <c r="U109" i="7" s="1"/>
  <c r="EA119" i="6"/>
  <c r="AI119" i="7" s="1"/>
  <c r="DO119" i="6"/>
  <c r="W119" i="7" s="1"/>
  <c r="DL98" i="6"/>
  <c r="T98" i="7" s="1"/>
  <c r="DX98" i="6"/>
  <c r="AF98" i="7" s="1"/>
  <c r="DJ103" i="6"/>
  <c r="R103" i="7" s="1"/>
  <c r="DV103" i="6"/>
  <c r="AD103" i="7" s="1"/>
  <c r="DP108" i="6"/>
  <c r="X108" i="7" s="1"/>
  <c r="EB108" i="6"/>
  <c r="AJ108" i="7" s="1"/>
  <c r="DZ131" i="6"/>
  <c r="AH131" i="7" s="1"/>
  <c r="DN131" i="6"/>
  <c r="V131" i="7" s="1"/>
  <c r="DV114" i="6"/>
  <c r="AD114" i="7" s="1"/>
  <c r="DJ114" i="6"/>
  <c r="R114" i="7" s="1"/>
  <c r="EB119" i="6"/>
  <c r="AJ119" i="7" s="1"/>
  <c r="DP119" i="6"/>
  <c r="X119" i="7" s="1"/>
  <c r="EA116" i="6"/>
  <c r="AI116" i="7" s="1"/>
  <c r="DO116" i="6"/>
  <c r="W116" i="7" s="1"/>
  <c r="DW122" i="6"/>
  <c r="AE122" i="7" s="1"/>
  <c r="DK122" i="6"/>
  <c r="S122" i="7" s="1"/>
  <c r="DL114" i="6"/>
  <c r="T114" i="7" s="1"/>
  <c r="DX114" i="6"/>
  <c r="AF114" i="7" s="1"/>
  <c r="DJ119" i="6"/>
  <c r="R119" i="7" s="1"/>
  <c r="DV119" i="6"/>
  <c r="AD119" i="7" s="1"/>
  <c r="DM128" i="6"/>
  <c r="U128" i="7" s="1"/>
  <c r="DY128" i="6"/>
  <c r="AG128" i="7" s="1"/>
  <c r="DO113" i="6"/>
  <c r="W113" i="7" s="1"/>
  <c r="EA113" i="6"/>
  <c r="AI113" i="7" s="1"/>
  <c r="DK119" i="6"/>
  <c r="S119" i="7" s="1"/>
  <c r="DW119" i="6"/>
  <c r="AE119" i="7" s="1"/>
  <c r="ED128" i="6"/>
  <c r="AL128" i="7" s="1"/>
  <c r="DR128" i="6"/>
  <c r="Z128" i="7" s="1"/>
  <c r="DP113" i="6"/>
  <c r="X113" i="7" s="1"/>
  <c r="EB113" i="6"/>
  <c r="AJ113" i="7" s="1"/>
  <c r="DL119" i="6"/>
  <c r="T119" i="7" s="1"/>
  <c r="DX119" i="6"/>
  <c r="AF119" i="7" s="1"/>
  <c r="DW127" i="6"/>
  <c r="AE127" i="7" s="1"/>
  <c r="DK127" i="6"/>
  <c r="S127" i="7" s="1"/>
  <c r="DS112" i="6"/>
  <c r="AA112" i="7" s="1"/>
  <c r="EE112" i="6"/>
  <c r="AM112" i="7" s="1"/>
  <c r="DQ117" i="6"/>
  <c r="Y117" i="7" s="1"/>
  <c r="EC117" i="6"/>
  <c r="AK117" i="7" s="1"/>
  <c r="DZ127" i="6"/>
  <c r="AH127" i="7" s="1"/>
  <c r="DN127" i="6"/>
  <c r="V127" i="7" s="1"/>
  <c r="EB130" i="6"/>
  <c r="AJ130" i="7" s="1"/>
  <c r="DP130" i="6"/>
  <c r="X130" i="7" s="1"/>
  <c r="DY122" i="6"/>
  <c r="AG122" i="7" s="1"/>
  <c r="DM122" i="6"/>
  <c r="U122" i="7" s="1"/>
  <c r="EC128" i="6"/>
  <c r="AK128" i="7" s="1"/>
  <c r="DQ128" i="6"/>
  <c r="Y128" i="7" s="1"/>
  <c r="EA126" i="6"/>
  <c r="AI126" i="7" s="1"/>
  <c r="DO126" i="6"/>
  <c r="W126" i="7" s="1"/>
  <c r="DV137" i="6"/>
  <c r="AD137" i="7" s="1"/>
  <c r="DJ137" i="6"/>
  <c r="R137" i="7" s="1"/>
  <c r="DN123" i="6"/>
  <c r="V123" i="7" s="1"/>
  <c r="DZ123" i="6"/>
  <c r="AH123" i="7" s="1"/>
  <c r="EF128" i="6"/>
  <c r="AN128" i="7" s="1"/>
  <c r="DT128" i="6"/>
  <c r="AB128" i="7" s="1"/>
  <c r="DM138" i="6"/>
  <c r="U138" i="7" s="1"/>
  <c r="DY138" i="6"/>
  <c r="AG138" i="7" s="1"/>
  <c r="DO123" i="6"/>
  <c r="W123" i="7" s="1"/>
  <c r="EA123" i="6"/>
  <c r="AI123" i="7" s="1"/>
  <c r="EA129" i="6"/>
  <c r="AI129" i="7" s="1"/>
  <c r="DO129" i="6"/>
  <c r="W129" i="7" s="1"/>
  <c r="DU127" i="6"/>
  <c r="AC127" i="7" s="1"/>
  <c r="DI127" i="6"/>
  <c r="Q127" i="7" s="1"/>
  <c r="EF135" i="6"/>
  <c r="AN135" i="7" s="1"/>
  <c r="DT135" i="6"/>
  <c r="AB135" i="7" s="1"/>
  <c r="EA134" i="6"/>
  <c r="AI134" i="7" s="1"/>
  <c r="DO134" i="6"/>
  <c r="W134" i="7" s="1"/>
  <c r="DU141" i="6"/>
  <c r="AC141" i="7" s="1"/>
  <c r="DI141" i="6"/>
  <c r="Q141" i="7" s="1"/>
  <c r="DV141" i="6"/>
  <c r="AD141" i="7" s="1"/>
  <c r="DJ141" i="6"/>
  <c r="R141" i="7" s="1"/>
  <c r="DS133" i="6"/>
  <c r="AA133" i="7" s="1"/>
  <c r="EE133" i="6"/>
  <c r="AM133" i="7" s="1"/>
  <c r="DY140" i="6"/>
  <c r="AG140" i="7" s="1"/>
  <c r="DM140" i="6"/>
  <c r="U140" i="7" s="1"/>
  <c r="DL129" i="6"/>
  <c r="T129" i="7" s="1"/>
  <c r="DX129" i="6"/>
  <c r="AF129" i="7" s="1"/>
  <c r="DJ134" i="6"/>
  <c r="R134" i="7" s="1"/>
  <c r="DV134" i="6"/>
  <c r="AD134" i="7" s="1"/>
  <c r="DO140" i="6"/>
  <c r="W140" i="7" s="1"/>
  <c r="EA140" i="6"/>
  <c r="AI140" i="7" s="1"/>
  <c r="DS130" i="6"/>
  <c r="AA130" i="7" s="1"/>
  <c r="EE130" i="6"/>
  <c r="AM130" i="7" s="1"/>
  <c r="DQ135" i="6"/>
  <c r="Y135" i="7" s="1"/>
  <c r="EC135" i="6"/>
  <c r="AK135" i="7" s="1"/>
  <c r="EB141" i="6"/>
  <c r="AJ141" i="7" s="1"/>
  <c r="DP141" i="6"/>
  <c r="X141" i="7" s="1"/>
  <c r="DT130" i="6"/>
  <c r="AB130" i="7" s="1"/>
  <c r="EF130" i="6"/>
  <c r="AN130" i="7" s="1"/>
  <c r="DR135" i="6"/>
  <c r="Z135" i="7" s="1"/>
  <c r="ED135" i="6"/>
  <c r="AL135" i="7" s="1"/>
  <c r="ED140" i="6"/>
  <c r="AL140" i="7" s="1"/>
  <c r="DR140" i="6"/>
  <c r="Z140" i="7" s="1"/>
  <c r="DZ146" i="6"/>
  <c r="AH146" i="7" s="1"/>
  <c r="DN146" i="6"/>
  <c r="V146" i="7" s="1"/>
  <c r="DW145" i="6"/>
  <c r="AE145" i="7" s="1"/>
  <c r="DK145" i="6"/>
  <c r="S145" i="7" s="1"/>
  <c r="DQ142" i="6"/>
  <c r="Y142" i="7" s="1"/>
  <c r="EC142" i="6"/>
  <c r="AK142" i="7" s="1"/>
  <c r="DU151" i="6"/>
  <c r="AC151" i="7" s="1"/>
  <c r="DI151" i="6"/>
  <c r="Q151" i="7" s="1"/>
  <c r="DT141" i="6"/>
  <c r="AB141" i="7" s="1"/>
  <c r="EF141" i="6"/>
  <c r="AN141" i="7" s="1"/>
  <c r="DS146" i="6"/>
  <c r="AA146" i="7" s="1"/>
  <c r="EE146" i="6"/>
  <c r="AM146" i="7" s="1"/>
  <c r="DP140" i="6"/>
  <c r="X140" i="7" s="1"/>
  <c r="EB140" i="6"/>
  <c r="AJ140" i="7" s="1"/>
  <c r="DV147" i="6"/>
  <c r="AD147" i="7" s="1"/>
  <c r="DJ147" i="6"/>
  <c r="R147" i="7" s="1"/>
  <c r="EF144" i="6"/>
  <c r="AN144" i="7" s="1"/>
  <c r="DT144" i="6"/>
  <c r="AB144" i="7" s="1"/>
  <c r="EF150" i="6"/>
  <c r="AN150" i="7" s="1"/>
  <c r="DT150" i="6"/>
  <c r="AB150" i="7" s="1"/>
  <c r="DJ143" i="6"/>
  <c r="R143" i="7" s="1"/>
  <c r="DV143" i="6"/>
  <c r="AD143" i="7" s="1"/>
  <c r="EB148" i="6"/>
  <c r="AJ148" i="7" s="1"/>
  <c r="DP148" i="6"/>
  <c r="X148" i="7" s="1"/>
  <c r="DX149" i="6"/>
  <c r="AF149" i="7" s="1"/>
  <c r="DL149" i="6"/>
  <c r="T149" i="7" s="1"/>
  <c r="DX155" i="6"/>
  <c r="AF155" i="7" s="1"/>
  <c r="DL155" i="6"/>
  <c r="T155" i="7" s="1"/>
  <c r="DO160" i="6"/>
  <c r="W160" i="7" s="1"/>
  <c r="EA160" i="6"/>
  <c r="AI160" i="7" s="1"/>
  <c r="DM164" i="6"/>
  <c r="U164" i="7" s="1"/>
  <c r="DY164" i="6"/>
  <c r="AG164" i="7" s="1"/>
  <c r="DL152" i="6"/>
  <c r="T152" i="7" s="1"/>
  <c r="DX152" i="6"/>
  <c r="AF152" i="7" s="1"/>
  <c r="DS149" i="6"/>
  <c r="AA149" i="7" s="1"/>
  <c r="EE149" i="6"/>
  <c r="AM149" i="7" s="1"/>
  <c r="EF155" i="6"/>
  <c r="AN155" i="7" s="1"/>
  <c r="DT155" i="6"/>
  <c r="AB155" i="7" s="1"/>
  <c r="DT154" i="6"/>
  <c r="AB154" i="7" s="1"/>
  <c r="EF154" i="6"/>
  <c r="AN154" i="7" s="1"/>
  <c r="EE160" i="6"/>
  <c r="AM160" i="7" s="1"/>
  <c r="DS160" i="6"/>
  <c r="AA160" i="7" s="1"/>
  <c r="DU155" i="6"/>
  <c r="AC155" i="7" s="1"/>
  <c r="DI155" i="6"/>
  <c r="Q155" i="7" s="1"/>
  <c r="DJ152" i="6"/>
  <c r="R152" i="7" s="1"/>
  <c r="DV152" i="6"/>
  <c r="AD152" i="7" s="1"/>
  <c r="DV159" i="6"/>
  <c r="AD159" i="7" s="1"/>
  <c r="DJ159" i="6"/>
  <c r="R159" i="7" s="1"/>
  <c r="DZ167" i="6"/>
  <c r="AH167" i="7" s="1"/>
  <c r="DN167" i="6"/>
  <c r="V167" i="7" s="1"/>
  <c r="DZ163" i="6"/>
  <c r="AH163" i="7" s="1"/>
  <c r="DN163" i="6"/>
  <c r="V163" i="7" s="1"/>
  <c r="DS161" i="6"/>
  <c r="AA161" i="7" s="1"/>
  <c r="EE161" i="6"/>
  <c r="AM161" i="7" s="1"/>
  <c r="DS157" i="6"/>
  <c r="AA157" i="7" s="1"/>
  <c r="EE157" i="6"/>
  <c r="AM157" i="7" s="1"/>
  <c r="EA165" i="6"/>
  <c r="AI165" i="7" s="1"/>
  <c r="DO165" i="6"/>
  <c r="W165" i="7" s="1"/>
  <c r="DP159" i="6"/>
  <c r="X159" i="7" s="1"/>
  <c r="EB159" i="6"/>
  <c r="AJ159" i="7" s="1"/>
  <c r="DW162" i="6"/>
  <c r="AE162" i="7" s="1"/>
  <c r="DK162" i="6"/>
  <c r="S162" i="7" s="1"/>
  <c r="DY167" i="6"/>
  <c r="AG167" i="7" s="1"/>
  <c r="DM167" i="6"/>
  <c r="U167" i="7" s="1"/>
  <c r="EF161" i="6"/>
  <c r="AN161" i="7" s="1"/>
  <c r="DT161" i="6"/>
  <c r="AB161" i="7" s="1"/>
  <c r="ED166" i="6"/>
  <c r="AL166" i="7" s="1"/>
  <c r="DR166" i="6"/>
  <c r="Z166" i="7" s="1"/>
  <c r="DL162" i="6"/>
  <c r="T162" i="7" s="1"/>
  <c r="DX162" i="6"/>
  <c r="AF162" i="7" s="1"/>
  <c r="DJ167" i="6"/>
  <c r="R167" i="7" s="1"/>
  <c r="DV167" i="6"/>
  <c r="AD167" i="7" s="1"/>
  <c r="DL163" i="6"/>
  <c r="T163" i="7" s="1"/>
  <c r="DX163" i="6"/>
  <c r="AF163" i="7" s="1"/>
  <c r="DK5" i="6"/>
  <c r="S5" i="7" s="1"/>
  <c r="DW5" i="6"/>
  <c r="AE5" i="7" s="1"/>
  <c r="DO7" i="6"/>
  <c r="W7" i="7" s="1"/>
  <c r="EA7" i="6"/>
  <c r="AI7" i="7" s="1"/>
  <c r="EB9" i="6"/>
  <c r="AJ9" i="7" s="1"/>
  <c r="DP9" i="6"/>
  <c r="X9" i="7" s="1"/>
  <c r="DK28" i="6"/>
  <c r="S28" i="7" s="1"/>
  <c r="DW28" i="6"/>
  <c r="AE28" i="7" s="1"/>
  <c r="DV35" i="6"/>
  <c r="AD35" i="7" s="1"/>
  <c r="DJ35" i="6"/>
  <c r="R35" i="7" s="1"/>
  <c r="DX20" i="6"/>
  <c r="AF20" i="7" s="1"/>
  <c r="DL20" i="6"/>
  <c r="T20" i="7" s="1"/>
  <c r="DM10" i="6"/>
  <c r="U10" i="7" s="1"/>
  <c r="DY10" i="6"/>
  <c r="AG10" i="7" s="1"/>
  <c r="EB32" i="6"/>
  <c r="AJ32" i="7" s="1"/>
  <c r="DP32" i="6"/>
  <c r="X32" i="7" s="1"/>
  <c r="EA11" i="6"/>
  <c r="AI11" i="7" s="1"/>
  <c r="DO11" i="6"/>
  <c r="W11" i="7" s="1"/>
  <c r="DS53" i="6"/>
  <c r="AA53" i="7" s="1"/>
  <c r="EE53" i="6"/>
  <c r="AM53" i="7" s="1"/>
  <c r="EB17" i="6"/>
  <c r="AJ17" i="7" s="1"/>
  <c r="DP17" i="6"/>
  <c r="X17" i="7" s="1"/>
  <c r="EA6" i="6"/>
  <c r="AI6" i="7" s="1"/>
  <c r="DO6" i="6"/>
  <c r="W6" i="7" s="1"/>
  <c r="DW12" i="6"/>
  <c r="AE12" i="7" s="1"/>
  <c r="DK12" i="6"/>
  <c r="S12" i="7" s="1"/>
  <c r="DU17" i="6"/>
  <c r="AC17" i="7" s="1"/>
  <c r="DI17" i="6"/>
  <c r="Q17" i="7" s="1"/>
  <c r="EA24" i="6"/>
  <c r="AI24" i="7" s="1"/>
  <c r="DO24" i="6"/>
  <c r="W24" i="7" s="1"/>
  <c r="DX34" i="6"/>
  <c r="AF34" i="7" s="1"/>
  <c r="DL34" i="6"/>
  <c r="T34" i="7" s="1"/>
  <c r="DX8" i="6"/>
  <c r="AF8" i="7" s="1"/>
  <c r="DL8" i="6"/>
  <c r="T8" i="7" s="1"/>
  <c r="DV13" i="6"/>
  <c r="AD13" i="7" s="1"/>
  <c r="DJ13" i="6"/>
  <c r="R13" i="7" s="1"/>
  <c r="EB18" i="6"/>
  <c r="AJ18" i="7" s="1"/>
  <c r="DP18" i="6"/>
  <c r="X18" i="7" s="1"/>
  <c r="DW26" i="6"/>
  <c r="AE26" i="7" s="1"/>
  <c r="DK26" i="6"/>
  <c r="S26" i="7" s="1"/>
  <c r="DQ50" i="6"/>
  <c r="Y50" i="7" s="1"/>
  <c r="EC50" i="6"/>
  <c r="AK50" i="7" s="1"/>
  <c r="DY16" i="6"/>
  <c r="AG16" i="7" s="1"/>
  <c r="DM16" i="6"/>
  <c r="U16" i="7" s="1"/>
  <c r="DZ22" i="6"/>
  <c r="AH22" i="7" s="1"/>
  <c r="DN22" i="6"/>
  <c r="V22" i="7" s="1"/>
  <c r="DZ30" i="6"/>
  <c r="AH30" i="7" s="1"/>
  <c r="DN30" i="6"/>
  <c r="V30" i="7" s="1"/>
  <c r="DN8" i="6"/>
  <c r="V8" i="7" s="1"/>
  <c r="DZ8" i="6"/>
  <c r="AH8" i="7" s="1"/>
  <c r="DT13" i="6"/>
  <c r="AB13" i="7" s="1"/>
  <c r="EF13" i="6"/>
  <c r="AN13" i="7" s="1"/>
  <c r="DR18" i="6"/>
  <c r="Z18" i="7" s="1"/>
  <c r="ED18" i="6"/>
  <c r="AL18" i="7" s="1"/>
  <c r="DZ26" i="6"/>
  <c r="AH26" i="7" s="1"/>
  <c r="DN26" i="6"/>
  <c r="V26" i="7" s="1"/>
  <c r="DK6" i="6"/>
  <c r="S6" i="7" s="1"/>
  <c r="DW6" i="6"/>
  <c r="AE6" i="7" s="1"/>
  <c r="DI11" i="6"/>
  <c r="Q11" i="7" s="1"/>
  <c r="DU11" i="6"/>
  <c r="AC11" i="7" s="1"/>
  <c r="DO16" i="6"/>
  <c r="W16" i="7" s="1"/>
  <c r="EA16" i="6"/>
  <c r="AI16" i="7" s="1"/>
  <c r="DP22" i="6"/>
  <c r="X22" i="7" s="1"/>
  <c r="EB22" i="6"/>
  <c r="AJ22" i="7" s="1"/>
  <c r="DS30" i="6"/>
  <c r="AA30" i="7" s="1"/>
  <c r="EE30" i="6"/>
  <c r="AM30" i="7" s="1"/>
  <c r="DJ7" i="6"/>
  <c r="R7" i="7" s="1"/>
  <c r="DV7" i="6"/>
  <c r="AD7" i="7" s="1"/>
  <c r="DP12" i="6"/>
  <c r="X12" i="7" s="1"/>
  <c r="EB12" i="6"/>
  <c r="AJ12" i="7" s="1"/>
  <c r="DL18" i="6"/>
  <c r="T18" i="7" s="1"/>
  <c r="DX18" i="6"/>
  <c r="AF18" i="7" s="1"/>
  <c r="DV24" i="6"/>
  <c r="AD24" i="7" s="1"/>
  <c r="DJ24" i="6"/>
  <c r="R24" i="7" s="1"/>
  <c r="DU33" i="6"/>
  <c r="AC33" i="7" s="1"/>
  <c r="DI33" i="6"/>
  <c r="Q33" i="7" s="1"/>
  <c r="DQ12" i="6"/>
  <c r="Y12" i="7" s="1"/>
  <c r="EC12" i="6"/>
  <c r="AK12" i="7" s="1"/>
  <c r="DM18" i="6"/>
  <c r="U18" i="7" s="1"/>
  <c r="DY18" i="6"/>
  <c r="AG18" i="7" s="1"/>
  <c r="EE26" i="6"/>
  <c r="AM26" i="7" s="1"/>
  <c r="DS26" i="6"/>
  <c r="AA26" i="7" s="1"/>
  <c r="DI20" i="6"/>
  <c r="Q20" i="7" s="1"/>
  <c r="DU20" i="6"/>
  <c r="AC20" i="7" s="1"/>
  <c r="EA25" i="6"/>
  <c r="AI25" i="7" s="1"/>
  <c r="DO25" i="6"/>
  <c r="W25" i="7" s="1"/>
  <c r="DW31" i="6"/>
  <c r="AE31" i="7" s="1"/>
  <c r="DK31" i="6"/>
  <c r="S31" i="7" s="1"/>
  <c r="DU36" i="6"/>
  <c r="AC36" i="7" s="1"/>
  <c r="DI36" i="6"/>
  <c r="Q36" i="7" s="1"/>
  <c r="DX42" i="6"/>
  <c r="AF42" i="7" s="1"/>
  <c r="DL42" i="6"/>
  <c r="T42" i="7" s="1"/>
  <c r="DT50" i="6"/>
  <c r="AB50" i="7" s="1"/>
  <c r="EF50" i="6"/>
  <c r="AN50" i="7" s="1"/>
  <c r="DV32" i="6"/>
  <c r="AD32" i="7" s="1"/>
  <c r="DJ32" i="6"/>
  <c r="R32" i="7" s="1"/>
  <c r="EB37" i="6"/>
  <c r="AJ37" i="7" s="1"/>
  <c r="DP37" i="6"/>
  <c r="X37" i="7" s="1"/>
  <c r="DX44" i="6"/>
  <c r="AF44" i="7" s="1"/>
  <c r="DL44" i="6"/>
  <c r="T44" i="7" s="1"/>
  <c r="EF56" i="6"/>
  <c r="AN56" i="7" s="1"/>
  <c r="DT56" i="6"/>
  <c r="AB56" i="7" s="1"/>
  <c r="DU37" i="6"/>
  <c r="AC37" i="7" s="1"/>
  <c r="DI37" i="6"/>
  <c r="Q37" i="7" s="1"/>
  <c r="EE43" i="6"/>
  <c r="AM43" i="7" s="1"/>
  <c r="DS43" i="6"/>
  <c r="AA43" i="7" s="1"/>
  <c r="DY54" i="6"/>
  <c r="AG54" i="7" s="1"/>
  <c r="DM54" i="6"/>
  <c r="U54" i="7" s="1"/>
  <c r="DJ33" i="6"/>
  <c r="R33" i="7" s="1"/>
  <c r="DV33" i="6"/>
  <c r="AD33" i="7" s="1"/>
  <c r="DP38" i="6"/>
  <c r="X38" i="7" s="1"/>
  <c r="EB38" i="6"/>
  <c r="AJ38" i="7" s="1"/>
  <c r="DZ47" i="6"/>
  <c r="AH47" i="7" s="1"/>
  <c r="DN47" i="6"/>
  <c r="V47" i="7" s="1"/>
  <c r="EE59" i="6"/>
  <c r="AM59" i="7" s="1"/>
  <c r="DS59" i="6"/>
  <c r="AA59" i="7" s="1"/>
  <c r="DO23" i="6"/>
  <c r="W23" i="7" s="1"/>
  <c r="EA23" i="6"/>
  <c r="AI23" i="7" s="1"/>
  <c r="DK29" i="6"/>
  <c r="S29" i="7" s="1"/>
  <c r="DW29" i="6"/>
  <c r="AE29" i="7" s="1"/>
  <c r="DI34" i="6"/>
  <c r="Q34" i="7" s="1"/>
  <c r="DU34" i="6"/>
  <c r="AC34" i="7" s="1"/>
  <c r="DN39" i="6"/>
  <c r="V39" i="7" s="1"/>
  <c r="DZ39" i="6"/>
  <c r="AH39" i="7" s="1"/>
  <c r="EA47" i="6"/>
  <c r="AI47" i="7" s="1"/>
  <c r="DO47" i="6"/>
  <c r="W47" i="7" s="1"/>
  <c r="EA57" i="6"/>
  <c r="AI57" i="7" s="1"/>
  <c r="DO57" i="6"/>
  <c r="W57" i="7" s="1"/>
  <c r="DR22" i="6"/>
  <c r="Z22" i="7" s="1"/>
  <c r="ED22" i="6"/>
  <c r="AL22" i="7" s="1"/>
  <c r="DN28" i="6"/>
  <c r="V28" i="7" s="1"/>
  <c r="DZ28" i="6"/>
  <c r="AH28" i="7" s="1"/>
  <c r="DT33" i="6"/>
  <c r="AB33" i="7" s="1"/>
  <c r="EF33" i="6"/>
  <c r="AN33" i="7" s="1"/>
  <c r="DR38" i="6"/>
  <c r="Z38" i="7" s="1"/>
  <c r="ED38" i="6"/>
  <c r="AL38" i="7" s="1"/>
  <c r="DW45" i="6"/>
  <c r="AE45" i="7" s="1"/>
  <c r="DK45" i="6"/>
  <c r="S45" i="7" s="1"/>
  <c r="DO53" i="6"/>
  <c r="W53" i="7" s="1"/>
  <c r="EA53" i="6"/>
  <c r="AI53" i="7" s="1"/>
  <c r="DS34" i="6"/>
  <c r="AA34" i="7" s="1"/>
  <c r="EE34" i="6"/>
  <c r="AM34" i="7" s="1"/>
  <c r="DW40" i="6"/>
  <c r="AE40" i="7" s="1"/>
  <c r="DK40" i="6"/>
  <c r="S40" i="7" s="1"/>
  <c r="DR47" i="6"/>
  <c r="Z47" i="7" s="1"/>
  <c r="ED47" i="6"/>
  <c r="AL47" i="7" s="1"/>
  <c r="DX56" i="6"/>
  <c r="AF56" i="7" s="1"/>
  <c r="DL56" i="6"/>
  <c r="T56" i="7" s="1"/>
  <c r="EF39" i="6"/>
  <c r="AN39" i="7" s="1"/>
  <c r="DT39" i="6"/>
  <c r="AB39" i="7" s="1"/>
  <c r="ED44" i="6"/>
  <c r="AL44" i="7" s="1"/>
  <c r="DR44" i="6"/>
  <c r="Z44" i="7" s="1"/>
  <c r="DZ50" i="6"/>
  <c r="AH50" i="7" s="1"/>
  <c r="DN50" i="6"/>
  <c r="V50" i="7" s="1"/>
  <c r="EF55" i="6"/>
  <c r="AN55" i="7" s="1"/>
  <c r="DT55" i="6"/>
  <c r="AB55" i="7" s="1"/>
  <c r="ED60" i="6"/>
  <c r="AL60" i="7" s="1"/>
  <c r="DR60" i="6"/>
  <c r="Z60" i="7" s="1"/>
  <c r="DW66" i="6"/>
  <c r="AE66" i="7" s="1"/>
  <c r="DK66" i="6"/>
  <c r="S66" i="7" s="1"/>
  <c r="DQ45" i="6"/>
  <c r="Y45" i="7" s="1"/>
  <c r="EC45" i="6"/>
  <c r="AK45" i="7" s="1"/>
  <c r="DY51" i="6"/>
  <c r="AG51" i="7" s="1"/>
  <c r="DM51" i="6"/>
  <c r="U51" i="7" s="1"/>
  <c r="EE56" i="6"/>
  <c r="AM56" i="7" s="1"/>
  <c r="DS56" i="6"/>
  <c r="AA56" i="7" s="1"/>
  <c r="EC61" i="6"/>
  <c r="AK61" i="7" s="1"/>
  <c r="DQ61" i="6"/>
  <c r="Y61" i="7" s="1"/>
  <c r="DN68" i="6"/>
  <c r="V68" i="7" s="1"/>
  <c r="DZ68" i="6"/>
  <c r="AH68" i="7" s="1"/>
  <c r="ED61" i="6"/>
  <c r="AL61" i="7" s="1"/>
  <c r="DR61" i="6"/>
  <c r="Z61" i="7" s="1"/>
  <c r="EC68" i="6"/>
  <c r="AK68" i="7" s="1"/>
  <c r="DQ68" i="6"/>
  <c r="Y68" i="7" s="1"/>
  <c r="DY78" i="6"/>
  <c r="AG78" i="7" s="1"/>
  <c r="DM78" i="6"/>
  <c r="U78" i="7" s="1"/>
  <c r="DS57" i="6"/>
  <c r="AA57" i="7" s="1"/>
  <c r="EE57" i="6"/>
  <c r="AM57" i="7" s="1"/>
  <c r="DQ62" i="6"/>
  <c r="Y62" i="7" s="1"/>
  <c r="EC62" i="6"/>
  <c r="AK62" i="7" s="1"/>
  <c r="DY71" i="6"/>
  <c r="AG71" i="7" s="1"/>
  <c r="DM71" i="6"/>
  <c r="U71" i="7" s="1"/>
  <c r="DJ42" i="6"/>
  <c r="R42" i="7" s="1"/>
  <c r="DV42" i="6"/>
  <c r="AD42" i="7" s="1"/>
  <c r="DP47" i="6"/>
  <c r="X47" i="7" s="1"/>
  <c r="EB47" i="6"/>
  <c r="AJ47" i="7" s="1"/>
  <c r="DL53" i="6"/>
  <c r="T53" i="7" s="1"/>
  <c r="DX53" i="6"/>
  <c r="AF53" i="7" s="1"/>
  <c r="DJ58" i="6"/>
  <c r="R58" i="7" s="1"/>
  <c r="DV58" i="6"/>
  <c r="AD58" i="7" s="1"/>
  <c r="DP63" i="6"/>
  <c r="X63" i="7" s="1"/>
  <c r="EB63" i="6"/>
  <c r="AJ63" i="7" s="1"/>
  <c r="DJ74" i="6"/>
  <c r="R74" i="7" s="1"/>
  <c r="DV74" i="6"/>
  <c r="AD74" i="7" s="1"/>
  <c r="DQ51" i="6"/>
  <c r="Y51" i="7" s="1"/>
  <c r="EC51" i="6"/>
  <c r="AK51" i="7" s="1"/>
  <c r="DM57" i="6"/>
  <c r="U57" i="7" s="1"/>
  <c r="DY57" i="6"/>
  <c r="AG57" i="7" s="1"/>
  <c r="DS62" i="6"/>
  <c r="AA62" i="7" s="1"/>
  <c r="EE62" i="6"/>
  <c r="AM62" i="7" s="1"/>
  <c r="DT71" i="6"/>
  <c r="AB71" i="7" s="1"/>
  <c r="EF71" i="6"/>
  <c r="AN71" i="7" s="1"/>
  <c r="DP60" i="6"/>
  <c r="X60" i="7" s="1"/>
  <c r="EB60" i="6"/>
  <c r="AJ60" i="7" s="1"/>
  <c r="EC67" i="6"/>
  <c r="AK67" i="7" s="1"/>
  <c r="DQ67" i="6"/>
  <c r="Y67" i="7" s="1"/>
  <c r="EB66" i="6"/>
  <c r="AJ66" i="7" s="1"/>
  <c r="DP66" i="6"/>
  <c r="X66" i="7" s="1"/>
  <c r="DX72" i="6"/>
  <c r="AF72" i="7" s="1"/>
  <c r="DL72" i="6"/>
  <c r="T72" i="7" s="1"/>
  <c r="DV77" i="6"/>
  <c r="AD77" i="7" s="1"/>
  <c r="DJ77" i="6"/>
  <c r="R77" i="7" s="1"/>
  <c r="DX85" i="6"/>
  <c r="AF85" i="7" s="1"/>
  <c r="DL85" i="6"/>
  <c r="T85" i="7" s="1"/>
  <c r="DO67" i="6"/>
  <c r="W67" i="7" s="1"/>
  <c r="EA67" i="6"/>
  <c r="AI67" i="7" s="1"/>
  <c r="DW73" i="6"/>
  <c r="AE73" i="7" s="1"/>
  <c r="DK73" i="6"/>
  <c r="S73" i="7" s="1"/>
  <c r="EB78" i="6"/>
  <c r="AJ78" i="7" s="1"/>
  <c r="DP78" i="6"/>
  <c r="X78" i="7" s="1"/>
  <c r="DS91" i="6"/>
  <c r="AA91" i="7" s="1"/>
  <c r="EE91" i="6"/>
  <c r="AM91" i="7" s="1"/>
  <c r="DO83" i="6"/>
  <c r="W83" i="7" s="1"/>
  <c r="EA83" i="6"/>
  <c r="AI83" i="7" s="1"/>
  <c r="DS70" i="6"/>
  <c r="AA70" i="7" s="1"/>
  <c r="EE70" i="6"/>
  <c r="AM70" i="7" s="1"/>
  <c r="DQ75" i="6"/>
  <c r="Y75" i="7" s="1"/>
  <c r="EC75" i="6"/>
  <c r="AK75" i="7" s="1"/>
  <c r="EB83" i="6"/>
  <c r="AJ83" i="7" s="1"/>
  <c r="DP83" i="6"/>
  <c r="X83" i="7" s="1"/>
  <c r="DL66" i="6"/>
  <c r="T66" i="7" s="1"/>
  <c r="DX66" i="6"/>
  <c r="AF66" i="7" s="1"/>
  <c r="DJ71" i="6"/>
  <c r="R71" i="7" s="1"/>
  <c r="DV71" i="6"/>
  <c r="AD71" i="7" s="1"/>
  <c r="DP76" i="6"/>
  <c r="X76" i="7" s="1"/>
  <c r="EB76" i="6"/>
  <c r="AJ76" i="7" s="1"/>
  <c r="EE83" i="6"/>
  <c r="AM83" i="7" s="1"/>
  <c r="DS83" i="6"/>
  <c r="AA83" i="7" s="1"/>
  <c r="DK71" i="6"/>
  <c r="S71" i="7" s="1"/>
  <c r="DW71" i="6"/>
  <c r="AE71" i="7" s="1"/>
  <c r="DI76" i="6"/>
  <c r="Q76" i="7" s="1"/>
  <c r="DU76" i="6"/>
  <c r="AC76" i="7" s="1"/>
  <c r="DT83" i="6"/>
  <c r="AB83" i="7" s="1"/>
  <c r="EF83" i="6"/>
  <c r="AN83" i="7" s="1"/>
  <c r="DR76" i="6"/>
  <c r="Z76" i="7" s="1"/>
  <c r="ED76" i="6"/>
  <c r="AL76" i="7" s="1"/>
  <c r="DJ93" i="6"/>
  <c r="R93" i="7" s="1"/>
  <c r="DV93" i="6"/>
  <c r="AD93" i="7" s="1"/>
  <c r="DY85" i="6"/>
  <c r="AG85" i="7" s="1"/>
  <c r="DM85" i="6"/>
  <c r="U85" i="7" s="1"/>
  <c r="EF91" i="6"/>
  <c r="AN91" i="7" s="1"/>
  <c r="DT91" i="6"/>
  <c r="AB91" i="7" s="1"/>
  <c r="EE107" i="6"/>
  <c r="AM107" i="7" s="1"/>
  <c r="DS107" i="6"/>
  <c r="AA107" i="7" s="1"/>
  <c r="EF82" i="6"/>
  <c r="AN82" i="7" s="1"/>
  <c r="DT82" i="6"/>
  <c r="AB82" i="7" s="1"/>
  <c r="ED88" i="6"/>
  <c r="AL88" i="7" s="1"/>
  <c r="DR88" i="6"/>
  <c r="Z88" i="7" s="1"/>
  <c r="DR84" i="6"/>
  <c r="Z84" i="7" s="1"/>
  <c r="ED84" i="6"/>
  <c r="AL84" i="7" s="1"/>
  <c r="DV92" i="6"/>
  <c r="AD92" i="7" s="1"/>
  <c r="DJ92" i="6"/>
  <c r="R92" i="7" s="1"/>
  <c r="DM79" i="6"/>
  <c r="U79" i="7" s="1"/>
  <c r="DY79" i="6"/>
  <c r="AG79" i="7" s="1"/>
  <c r="DS84" i="6"/>
  <c r="AA84" i="7" s="1"/>
  <c r="EE84" i="6"/>
  <c r="AM84" i="7" s="1"/>
  <c r="DO91" i="6"/>
  <c r="W91" i="7" s="1"/>
  <c r="EA91" i="6"/>
  <c r="AI91" i="7" s="1"/>
  <c r="DN83" i="6"/>
  <c r="V83" i="7" s="1"/>
  <c r="DZ83" i="6"/>
  <c r="AH83" i="7" s="1"/>
  <c r="DY88" i="6"/>
  <c r="AG88" i="7" s="1"/>
  <c r="DM88" i="6"/>
  <c r="U88" i="7" s="1"/>
  <c r="EF96" i="6"/>
  <c r="AN96" i="7" s="1"/>
  <c r="DT96" i="6"/>
  <c r="AB96" i="7" s="1"/>
  <c r="EA88" i="6"/>
  <c r="AI88" i="7" s="1"/>
  <c r="DO88" i="6"/>
  <c r="W88" i="7" s="1"/>
  <c r="DM104" i="6"/>
  <c r="U104" i="7" s="1"/>
  <c r="DY104" i="6"/>
  <c r="AG104" i="7" s="1"/>
  <c r="EE97" i="6"/>
  <c r="AM97" i="7" s="1"/>
  <c r="DS97" i="6"/>
  <c r="AA97" i="7" s="1"/>
  <c r="EB106" i="6"/>
  <c r="AJ106" i="7" s="1"/>
  <c r="DP106" i="6"/>
  <c r="X106" i="7" s="1"/>
  <c r="DJ90" i="6"/>
  <c r="R90" i="7" s="1"/>
  <c r="DV90" i="6"/>
  <c r="AD90" i="7" s="1"/>
  <c r="DR96" i="6"/>
  <c r="Z96" i="7" s="1"/>
  <c r="ED96" i="6"/>
  <c r="AL96" i="7" s="1"/>
  <c r="DX104" i="6"/>
  <c r="AF104" i="7" s="1"/>
  <c r="DL104" i="6"/>
  <c r="T104" i="7" s="1"/>
  <c r="EC101" i="6"/>
  <c r="AK101" i="7" s="1"/>
  <c r="DQ101" i="6"/>
  <c r="Y101" i="7" s="1"/>
  <c r="DQ92" i="6"/>
  <c r="Y92" i="7" s="1"/>
  <c r="EC92" i="6"/>
  <c r="AK92" i="7" s="1"/>
  <c r="EE100" i="6"/>
  <c r="AM100" i="7" s="1"/>
  <c r="DS100" i="6"/>
  <c r="AA100" i="7" s="1"/>
  <c r="DX112" i="6"/>
  <c r="AF112" i="7" s="1"/>
  <c r="DL112" i="6"/>
  <c r="T112" i="7" s="1"/>
  <c r="EC108" i="6"/>
  <c r="AK108" i="7" s="1"/>
  <c r="DQ108" i="6"/>
  <c r="Y108" i="7" s="1"/>
  <c r="DO90" i="6"/>
  <c r="W90" i="7" s="1"/>
  <c r="EA90" i="6"/>
  <c r="AI90" i="7" s="1"/>
  <c r="DY96" i="6"/>
  <c r="AG96" i="7" s="1"/>
  <c r="DM96" i="6"/>
  <c r="U96" i="7" s="1"/>
  <c r="DT99" i="6"/>
  <c r="AB99" i="7" s="1"/>
  <c r="EF99" i="6"/>
  <c r="AN99" i="7" s="1"/>
  <c r="ED104" i="6"/>
  <c r="AL104" i="7" s="1"/>
  <c r="DR104" i="6"/>
  <c r="Z104" i="7" s="1"/>
  <c r="EC110" i="6"/>
  <c r="AK110" i="7" s="1"/>
  <c r="DQ110" i="6"/>
  <c r="Y110" i="7" s="1"/>
  <c r="DW108" i="6"/>
  <c r="AE108" i="7" s="1"/>
  <c r="DK108" i="6"/>
  <c r="S108" i="7" s="1"/>
  <c r="EF122" i="6"/>
  <c r="AN122" i="7" s="1"/>
  <c r="DT122" i="6"/>
  <c r="AB122" i="7" s="1"/>
  <c r="DO107" i="6"/>
  <c r="W107" i="7" s="1"/>
  <c r="EA107" i="6"/>
  <c r="AI107" i="7" s="1"/>
  <c r="DK124" i="6"/>
  <c r="S124" i="7" s="1"/>
  <c r="DW124" i="6"/>
  <c r="AE124" i="7" s="1"/>
  <c r="DL105" i="6"/>
  <c r="T105" i="7" s="1"/>
  <c r="DX105" i="6"/>
  <c r="AF105" i="7" s="1"/>
  <c r="DU111" i="6"/>
  <c r="AC111" i="7" s="1"/>
  <c r="DI111" i="6"/>
  <c r="Q111" i="7" s="1"/>
  <c r="DK94" i="6"/>
  <c r="S94" i="7" s="1"/>
  <c r="DW94" i="6"/>
  <c r="AE94" i="7" s="1"/>
  <c r="DI99" i="6"/>
  <c r="Q99" i="7" s="1"/>
  <c r="DU99" i="6"/>
  <c r="AC99" i="7" s="1"/>
  <c r="DO104" i="6"/>
  <c r="W104" i="7" s="1"/>
  <c r="EA104" i="6"/>
  <c r="AI104" i="7" s="1"/>
  <c r="DW110" i="6"/>
  <c r="AE110" i="7" s="1"/>
  <c r="DK110" i="6"/>
  <c r="S110" i="7" s="1"/>
  <c r="DP125" i="6"/>
  <c r="X125" i="7" s="1"/>
  <c r="EB125" i="6"/>
  <c r="AJ125" i="7" s="1"/>
  <c r="DT98" i="6"/>
  <c r="AB98" i="7" s="1"/>
  <c r="EF98" i="6"/>
  <c r="AN98" i="7" s="1"/>
  <c r="DR103" i="6"/>
  <c r="Z103" i="7" s="1"/>
  <c r="ED103" i="6"/>
  <c r="AL103" i="7" s="1"/>
  <c r="DN109" i="6"/>
  <c r="V109" i="7" s="1"/>
  <c r="DZ109" i="6"/>
  <c r="AH109" i="7" s="1"/>
  <c r="EF109" i="6"/>
  <c r="AN109" i="7" s="1"/>
  <c r="DT109" i="6"/>
  <c r="AB109" i="7" s="1"/>
  <c r="ED114" i="6"/>
  <c r="AL114" i="7" s="1"/>
  <c r="DR114" i="6"/>
  <c r="Z114" i="7" s="1"/>
  <c r="DZ120" i="6"/>
  <c r="AH120" i="7" s="1"/>
  <c r="DN120" i="6"/>
  <c r="V120" i="7" s="1"/>
  <c r="DY117" i="6"/>
  <c r="AG117" i="7" s="1"/>
  <c r="DM117" i="6"/>
  <c r="U117" i="7" s="1"/>
  <c r="ED123" i="6"/>
  <c r="AL123" i="7" s="1"/>
  <c r="DR123" i="6"/>
  <c r="Z123" i="7" s="1"/>
  <c r="DT114" i="6"/>
  <c r="AB114" i="7" s="1"/>
  <c r="EF114" i="6"/>
  <c r="AN114" i="7" s="1"/>
  <c r="DR119" i="6"/>
  <c r="Z119" i="7" s="1"/>
  <c r="ED119" i="6"/>
  <c r="AL119" i="7" s="1"/>
  <c r="DV132" i="6"/>
  <c r="AD132" i="7" s="1"/>
  <c r="DJ132" i="6"/>
  <c r="R132" i="7" s="1"/>
  <c r="DM114" i="6"/>
  <c r="U114" i="7" s="1"/>
  <c r="DY114" i="6"/>
  <c r="AG114" i="7" s="1"/>
  <c r="DS119" i="6"/>
  <c r="AA119" i="7" s="1"/>
  <c r="EE119" i="6"/>
  <c r="AM119" i="7" s="1"/>
  <c r="EA130" i="6"/>
  <c r="AI130" i="7" s="1"/>
  <c r="DO130" i="6"/>
  <c r="W130" i="7" s="1"/>
  <c r="DN114" i="6"/>
  <c r="V114" i="7" s="1"/>
  <c r="DZ114" i="6"/>
  <c r="AH114" i="7" s="1"/>
  <c r="DT119" i="6"/>
  <c r="AB119" i="7" s="1"/>
  <c r="EF119" i="6"/>
  <c r="AN119" i="7" s="1"/>
  <c r="DU129" i="6"/>
  <c r="AC129" i="7" s="1"/>
  <c r="DI129" i="6"/>
  <c r="Q129" i="7" s="1"/>
  <c r="DI113" i="6"/>
  <c r="Q113" i="7" s="1"/>
  <c r="DU113" i="6"/>
  <c r="AC113" i="7" s="1"/>
  <c r="DO118" i="6"/>
  <c r="W118" i="7" s="1"/>
  <c r="EA118" i="6"/>
  <c r="AI118" i="7" s="1"/>
  <c r="EC129" i="6"/>
  <c r="AK129" i="7" s="1"/>
  <c r="DQ129" i="6"/>
  <c r="Y129" i="7" s="1"/>
  <c r="EE131" i="6"/>
  <c r="AM131" i="7" s="1"/>
  <c r="DS131" i="6"/>
  <c r="AA131" i="7" s="1"/>
  <c r="DW123" i="6"/>
  <c r="AE123" i="7" s="1"/>
  <c r="DK123" i="6"/>
  <c r="S123" i="7" s="1"/>
  <c r="EE129" i="6"/>
  <c r="AM129" i="7" s="1"/>
  <c r="DS129" i="6"/>
  <c r="AA129" i="7" s="1"/>
  <c r="EA127" i="6"/>
  <c r="AI127" i="7" s="1"/>
  <c r="DO127" i="6"/>
  <c r="W127" i="7" s="1"/>
  <c r="DL138" i="6"/>
  <c r="T138" i="7" s="1"/>
  <c r="DX138" i="6"/>
  <c r="AF138" i="7" s="1"/>
  <c r="DL124" i="6"/>
  <c r="T124" i="7" s="1"/>
  <c r="DX124" i="6"/>
  <c r="AF124" i="7" s="1"/>
  <c r="DK129" i="6"/>
  <c r="S129" i="7" s="1"/>
  <c r="DW129" i="6"/>
  <c r="AE129" i="7" s="1"/>
  <c r="DU140" i="6"/>
  <c r="AC140" i="7" s="1"/>
  <c r="DI140" i="6"/>
  <c r="Q140" i="7" s="1"/>
  <c r="DM124" i="6"/>
  <c r="U124" i="7" s="1"/>
  <c r="DY124" i="6"/>
  <c r="AG124" i="7" s="1"/>
  <c r="DY130" i="6"/>
  <c r="AG130" i="7" s="1"/>
  <c r="DM130" i="6"/>
  <c r="U130" i="7" s="1"/>
  <c r="EF127" i="6"/>
  <c r="AN127" i="7" s="1"/>
  <c r="DT127" i="6"/>
  <c r="AB127" i="7" s="1"/>
  <c r="DX139" i="6"/>
  <c r="AF139" i="7" s="1"/>
  <c r="DL139" i="6"/>
  <c r="T139" i="7" s="1"/>
  <c r="DY135" i="6"/>
  <c r="AG135" i="7" s="1"/>
  <c r="DM135" i="6"/>
  <c r="U135" i="7" s="1"/>
  <c r="DW143" i="6"/>
  <c r="AE143" i="7" s="1"/>
  <c r="DK143" i="6"/>
  <c r="S143" i="7" s="1"/>
  <c r="DM143" i="6"/>
  <c r="U143" i="7" s="1"/>
  <c r="DY143" i="6"/>
  <c r="AG143" i="7" s="1"/>
  <c r="DI134" i="6"/>
  <c r="Q134" i="7" s="1"/>
  <c r="DU134" i="6"/>
  <c r="AC134" i="7" s="1"/>
  <c r="DY141" i="6"/>
  <c r="AG141" i="7" s="1"/>
  <c r="DM141" i="6"/>
  <c r="U141" i="7" s="1"/>
  <c r="DT129" i="6"/>
  <c r="AB129" i="7" s="1"/>
  <c r="EF129" i="6"/>
  <c r="AN129" i="7" s="1"/>
  <c r="DR134" i="6"/>
  <c r="Z134" i="7" s="1"/>
  <c r="ED134" i="6"/>
  <c r="AL134" i="7" s="1"/>
  <c r="EA141" i="6"/>
  <c r="AI141" i="7" s="1"/>
  <c r="DO141" i="6"/>
  <c r="W141" i="7" s="1"/>
  <c r="DI131" i="6"/>
  <c r="Q131" i="7" s="1"/>
  <c r="DU131" i="6"/>
  <c r="AC131" i="7" s="1"/>
  <c r="DO136" i="6"/>
  <c r="W136" i="7" s="1"/>
  <c r="EA136" i="6"/>
  <c r="AI136" i="7" s="1"/>
  <c r="DW142" i="6"/>
  <c r="AE142" i="7" s="1"/>
  <c r="DK142" i="6"/>
  <c r="S142" i="7" s="1"/>
  <c r="DJ131" i="6"/>
  <c r="R131" i="7" s="1"/>
  <c r="DV131" i="6"/>
  <c r="AD131" i="7" s="1"/>
  <c r="DP136" i="6"/>
  <c r="X136" i="7" s="1"/>
  <c r="EB136" i="6"/>
  <c r="AJ136" i="7" s="1"/>
  <c r="DQ141" i="6"/>
  <c r="Y141" i="7" s="1"/>
  <c r="EC141" i="6"/>
  <c r="AK141" i="7" s="1"/>
  <c r="DO147" i="6"/>
  <c r="W147" i="7" s="1"/>
  <c r="EA147" i="6"/>
  <c r="AI147" i="7" s="1"/>
  <c r="EA146" i="6"/>
  <c r="AI146" i="7" s="1"/>
  <c r="DO146" i="6"/>
  <c r="W146" i="7" s="1"/>
  <c r="EC143" i="6"/>
  <c r="AK143" i="7" s="1"/>
  <c r="DQ143" i="6"/>
  <c r="Y143" i="7" s="1"/>
  <c r="DL137" i="6"/>
  <c r="T137" i="7" s="1"/>
  <c r="DX137" i="6"/>
  <c r="AF137" i="7" s="1"/>
  <c r="DJ142" i="6"/>
  <c r="R142" i="7" s="1"/>
  <c r="DV142" i="6"/>
  <c r="AD142" i="7" s="1"/>
  <c r="DW150" i="6"/>
  <c r="AE150" i="7" s="1"/>
  <c r="DK150" i="6"/>
  <c r="S150" i="7" s="1"/>
  <c r="DN141" i="6"/>
  <c r="V141" i="7" s="1"/>
  <c r="DZ141" i="6"/>
  <c r="AH141" i="7" s="1"/>
  <c r="DU148" i="6"/>
  <c r="AC148" i="7" s="1"/>
  <c r="DI148" i="6"/>
  <c r="Q148" i="7" s="1"/>
  <c r="DV145" i="6"/>
  <c r="AD145" i="7" s="1"/>
  <c r="DJ145" i="6"/>
  <c r="R145" i="7" s="1"/>
  <c r="EE153" i="6"/>
  <c r="AM153" i="7" s="1"/>
  <c r="DS153" i="6"/>
  <c r="AA153" i="7" s="1"/>
  <c r="DR143" i="6"/>
  <c r="Z143" i="7" s="1"/>
  <c r="ED143" i="6"/>
  <c r="AL143" i="7" s="1"/>
  <c r="DI149" i="6"/>
  <c r="Q149" i="7" s="1"/>
  <c r="DU149" i="6"/>
  <c r="AC149" i="7" s="1"/>
  <c r="DO150" i="6"/>
  <c r="W150" i="7" s="1"/>
  <c r="EA150" i="6"/>
  <c r="AI150" i="7" s="1"/>
  <c r="EA157" i="6"/>
  <c r="AI157" i="7" s="1"/>
  <c r="DO157" i="6"/>
  <c r="W157" i="7" s="1"/>
  <c r="DK152" i="6"/>
  <c r="S152" i="7" s="1"/>
  <c r="DW152" i="6"/>
  <c r="AE152" i="7" s="1"/>
  <c r="DN147" i="6"/>
  <c r="V147" i="7" s="1"/>
  <c r="DZ147" i="6"/>
  <c r="AH147" i="7" s="1"/>
  <c r="DZ153" i="6"/>
  <c r="AH153" i="7" s="1"/>
  <c r="DN153" i="6"/>
  <c r="V153" i="7" s="1"/>
  <c r="DI150" i="6"/>
  <c r="Q150" i="7" s="1"/>
  <c r="DU150" i="6"/>
  <c r="AC150" i="7" s="1"/>
  <c r="EB156" i="6"/>
  <c r="AJ156" i="7" s="1"/>
  <c r="DP156" i="6"/>
  <c r="X156" i="7" s="1"/>
  <c r="EC156" i="6"/>
  <c r="AK156" i="7" s="1"/>
  <c r="DQ156" i="6"/>
  <c r="Y156" i="7" s="1"/>
  <c r="EA161" i="6"/>
  <c r="AI161" i="7" s="1"/>
  <c r="DO161" i="6"/>
  <c r="W161" i="7" s="1"/>
  <c r="ED155" i="6"/>
  <c r="AL155" i="7" s="1"/>
  <c r="DR155" i="6"/>
  <c r="Z155" i="7" s="1"/>
  <c r="DR152" i="6"/>
  <c r="Z152" i="7" s="1"/>
  <c r="ED152" i="6"/>
  <c r="AL152" i="7" s="1"/>
  <c r="DI162" i="6"/>
  <c r="Q162" i="7" s="1"/>
  <c r="DU162" i="6"/>
  <c r="AC162" i="7" s="1"/>
  <c r="DI157" i="6"/>
  <c r="Q157" i="7" s="1"/>
  <c r="DU157" i="6"/>
  <c r="AC157" i="7" s="1"/>
  <c r="DQ164" i="6"/>
  <c r="Y164" i="7" s="1"/>
  <c r="EC164" i="6"/>
  <c r="AK164" i="7" s="1"/>
  <c r="DQ162" i="6"/>
  <c r="Y162" i="7" s="1"/>
  <c r="EC162" i="6"/>
  <c r="AK162" i="7" s="1"/>
  <c r="DI158" i="6"/>
  <c r="Q158" i="7" s="1"/>
  <c r="DU158" i="6"/>
  <c r="AC158" i="7" s="1"/>
  <c r="EB166" i="6"/>
  <c r="AJ166" i="7" s="1"/>
  <c r="DP166" i="6"/>
  <c r="X166" i="7" s="1"/>
  <c r="DM160" i="6"/>
  <c r="U160" i="7" s="1"/>
  <c r="DY160" i="6"/>
  <c r="AG160" i="7" s="1"/>
  <c r="DI163" i="6"/>
  <c r="Q163" i="7" s="1"/>
  <c r="DU163" i="6"/>
  <c r="AC163" i="7" s="1"/>
  <c r="DK165" i="6"/>
  <c r="S165" i="7" s="1"/>
  <c r="DW165" i="6"/>
  <c r="AE165" i="7" s="1"/>
  <c r="DV162" i="6"/>
  <c r="AD162" i="7" s="1"/>
  <c r="DJ162" i="6"/>
  <c r="R162" i="7" s="1"/>
  <c r="EB167" i="6"/>
  <c r="AJ167" i="7" s="1"/>
  <c r="DP167" i="6"/>
  <c r="X167" i="7" s="1"/>
  <c r="DT162" i="6"/>
  <c r="AB162" i="7" s="1"/>
  <c r="EF162" i="6"/>
  <c r="AN162" i="7" s="1"/>
  <c r="DR167" i="6"/>
  <c r="Z167" i="7" s="1"/>
  <c r="ED167" i="6"/>
  <c r="AL167" i="7" s="1"/>
  <c r="DT163" i="6"/>
  <c r="AB163" i="7" s="1"/>
  <c r="EF163" i="6"/>
  <c r="AN163" i="7" s="1"/>
  <c r="DK7" i="6"/>
  <c r="S7" i="7" s="1"/>
  <c r="DW7" i="6"/>
  <c r="AE7" i="7" s="1"/>
  <c r="DI25" i="6"/>
  <c r="Q25" i="7" s="1"/>
  <c r="DU25" i="6"/>
  <c r="AC25" i="7" s="1"/>
  <c r="DW9" i="6"/>
  <c r="AE9" i="7" s="1"/>
  <c r="DK9" i="6"/>
  <c r="S9" i="7" s="1"/>
  <c r="EC33" i="6"/>
  <c r="AK33" i="7" s="1"/>
  <c r="DQ33" i="6"/>
  <c r="Y33" i="7" s="1"/>
  <c r="DV12" i="6"/>
  <c r="AD12" i="7" s="1"/>
  <c r="DJ12" i="6"/>
  <c r="R12" i="7" s="1"/>
  <c r="EF19" i="6"/>
  <c r="AN19" i="7" s="1"/>
  <c r="DT19" i="6"/>
  <c r="AB19" i="7" s="1"/>
  <c r="DZ18" i="6"/>
  <c r="AH18" i="7" s="1"/>
  <c r="DN18" i="6"/>
  <c r="V18" i="7" s="1"/>
  <c r="DY7" i="6"/>
  <c r="AG7" i="7" s="1"/>
  <c r="DM7" i="6"/>
  <c r="U7" i="7" s="1"/>
  <c r="EE12" i="6"/>
  <c r="AM12" i="7" s="1"/>
  <c r="DS12" i="6"/>
  <c r="AA12" i="7" s="1"/>
  <c r="EC17" i="6"/>
  <c r="AK17" i="7" s="1"/>
  <c r="DQ17" i="6"/>
  <c r="Y17" i="7" s="1"/>
  <c r="DV25" i="6"/>
  <c r="AD25" i="7" s="1"/>
  <c r="DJ25" i="6"/>
  <c r="R25" i="7" s="1"/>
  <c r="ED35" i="6"/>
  <c r="AL35" i="7" s="1"/>
  <c r="DR35" i="6"/>
  <c r="Z35" i="7" s="1"/>
  <c r="EF8" i="6"/>
  <c r="AN8" i="7" s="1"/>
  <c r="DT8" i="6"/>
  <c r="AB8" i="7" s="1"/>
  <c r="ED13" i="6"/>
  <c r="AL13" i="7" s="1"/>
  <c r="DR13" i="6"/>
  <c r="Z13" i="7" s="1"/>
  <c r="DZ19" i="6"/>
  <c r="AH19" i="7" s="1"/>
  <c r="DN19" i="6"/>
  <c r="V19" i="7" s="1"/>
  <c r="ED27" i="6"/>
  <c r="AL27" i="7" s="1"/>
  <c r="DR27" i="6"/>
  <c r="Z27" i="7" s="1"/>
  <c r="DQ52" i="6"/>
  <c r="Y52" i="7" s="1"/>
  <c r="EC52" i="6"/>
  <c r="AK52" i="7" s="1"/>
  <c r="DW17" i="6"/>
  <c r="AE17" i="7" s="1"/>
  <c r="DK17" i="6"/>
  <c r="S17" i="7" s="1"/>
  <c r="DU23" i="6"/>
  <c r="AC23" i="7" s="1"/>
  <c r="DI23" i="6"/>
  <c r="Q23" i="7" s="1"/>
  <c r="DM31" i="6"/>
  <c r="U31" i="7" s="1"/>
  <c r="DY31" i="6"/>
  <c r="AG31" i="7" s="1"/>
  <c r="DL9" i="6"/>
  <c r="T9" i="7" s="1"/>
  <c r="DX9" i="6"/>
  <c r="AF9" i="7" s="1"/>
  <c r="DJ14" i="6"/>
  <c r="R14" i="7" s="1"/>
  <c r="DV14" i="6"/>
  <c r="AD14" i="7" s="1"/>
  <c r="DP19" i="6"/>
  <c r="X19" i="7" s="1"/>
  <c r="EB19" i="6"/>
  <c r="AJ19" i="7" s="1"/>
  <c r="DU27" i="6"/>
  <c r="AC27" i="7" s="1"/>
  <c r="DI27" i="6"/>
  <c r="Q27" i="7" s="1"/>
  <c r="DS6" i="6"/>
  <c r="AA6" i="7" s="1"/>
  <c r="EE6" i="6"/>
  <c r="AM6" i="7" s="1"/>
  <c r="DQ11" i="6"/>
  <c r="Y11" i="7" s="1"/>
  <c r="EC11" i="6"/>
  <c r="AK11" i="7" s="1"/>
  <c r="DM17" i="6"/>
  <c r="U17" i="7" s="1"/>
  <c r="DY17" i="6"/>
  <c r="AG17" i="7" s="1"/>
  <c r="DX23" i="6"/>
  <c r="AF23" i="7" s="1"/>
  <c r="DL23" i="6"/>
  <c r="T23" i="7" s="1"/>
  <c r="ED31" i="6"/>
  <c r="AL31" i="7" s="1"/>
  <c r="DR31" i="6"/>
  <c r="Z31" i="7" s="1"/>
  <c r="DR7" i="6"/>
  <c r="Z7" i="7" s="1"/>
  <c r="ED7" i="6"/>
  <c r="AL7" i="7" s="1"/>
  <c r="DN13" i="6"/>
  <c r="V13" i="7" s="1"/>
  <c r="DZ13" i="6"/>
  <c r="AH13" i="7" s="1"/>
  <c r="DT18" i="6"/>
  <c r="AB18" i="7" s="1"/>
  <c r="EF18" i="6"/>
  <c r="AN18" i="7" s="1"/>
  <c r="DR25" i="6"/>
  <c r="Z25" i="7" s="1"/>
  <c r="ED25" i="6"/>
  <c r="AL25" i="7" s="1"/>
  <c r="DZ37" i="6"/>
  <c r="AH37" i="7" s="1"/>
  <c r="DN37" i="6"/>
  <c r="V37" i="7" s="1"/>
  <c r="DO13" i="6"/>
  <c r="W13" i="7" s="1"/>
  <c r="EA13" i="6"/>
  <c r="AI13" i="7" s="1"/>
  <c r="DK19" i="6"/>
  <c r="S19" i="7" s="1"/>
  <c r="DW19" i="6"/>
  <c r="AE19" i="7" s="1"/>
  <c r="DM27" i="6"/>
  <c r="U27" i="7" s="1"/>
  <c r="DY27" i="6"/>
  <c r="AG27" i="7" s="1"/>
  <c r="DQ20" i="6"/>
  <c r="Y20" i="7" s="1"/>
  <c r="EC20" i="6"/>
  <c r="AK20" i="7" s="1"/>
  <c r="DY26" i="6"/>
  <c r="AG26" i="7" s="1"/>
  <c r="DM26" i="6"/>
  <c r="U26" i="7" s="1"/>
  <c r="EE31" i="6"/>
  <c r="AM31" i="7" s="1"/>
  <c r="DS31" i="6"/>
  <c r="AA31" i="7" s="1"/>
  <c r="EC36" i="6"/>
  <c r="AK36" i="7" s="1"/>
  <c r="DQ36" i="6"/>
  <c r="Y36" i="7" s="1"/>
  <c r="EC43" i="6"/>
  <c r="AK43" i="7" s="1"/>
  <c r="DQ43" i="6"/>
  <c r="Y43" i="7" s="1"/>
  <c r="DT52" i="6"/>
  <c r="AB52" i="7" s="1"/>
  <c r="EF52" i="6"/>
  <c r="AN52" i="7" s="1"/>
  <c r="ED32" i="6"/>
  <c r="AL32" i="7" s="1"/>
  <c r="DR32" i="6"/>
  <c r="Z32" i="7" s="1"/>
  <c r="DZ38" i="6"/>
  <c r="AH38" i="7" s="1"/>
  <c r="DN38" i="6"/>
  <c r="V38" i="7" s="1"/>
  <c r="ED45" i="6"/>
  <c r="AL45" i="7" s="1"/>
  <c r="DR45" i="6"/>
  <c r="Z45" i="7" s="1"/>
  <c r="EB58" i="6"/>
  <c r="AJ58" i="7" s="1"/>
  <c r="DP58" i="6"/>
  <c r="X58" i="7" s="1"/>
  <c r="EC37" i="6"/>
  <c r="AK37" i="7" s="1"/>
  <c r="DQ37" i="6"/>
  <c r="Y37" i="7" s="1"/>
  <c r="DY44" i="6"/>
  <c r="AG44" i="7" s="1"/>
  <c r="DM44" i="6"/>
  <c r="U44" i="7" s="1"/>
  <c r="DJ57" i="6"/>
  <c r="R57" i="7" s="1"/>
  <c r="DV57" i="6"/>
  <c r="AD57" i="7" s="1"/>
  <c r="DR33" i="6"/>
  <c r="Z33" i="7" s="1"/>
  <c r="ED33" i="6"/>
  <c r="AL33" i="7" s="1"/>
  <c r="DY39" i="6"/>
  <c r="AG39" i="7" s="1"/>
  <c r="DM39" i="6"/>
  <c r="U39" i="7" s="1"/>
  <c r="DI48" i="6"/>
  <c r="Q48" i="7" s="1"/>
  <c r="DU48" i="6"/>
  <c r="AC48" i="7" s="1"/>
  <c r="DU64" i="6"/>
  <c r="AC64" i="7" s="1"/>
  <c r="DI64" i="6"/>
  <c r="Q64" i="7" s="1"/>
  <c r="DM24" i="6"/>
  <c r="U24" i="7" s="1"/>
  <c r="DY24" i="6"/>
  <c r="AG24" i="7" s="1"/>
  <c r="DS29" i="6"/>
  <c r="AA29" i="7" s="1"/>
  <c r="EE29" i="6"/>
  <c r="AM29" i="7" s="1"/>
  <c r="DQ34" i="6"/>
  <c r="Y34" i="7" s="1"/>
  <c r="EC34" i="6"/>
  <c r="AK34" i="7" s="1"/>
  <c r="DS40" i="6"/>
  <c r="AA40" i="7" s="1"/>
  <c r="EE40" i="6"/>
  <c r="AM40" i="7" s="1"/>
  <c r="DX48" i="6"/>
  <c r="AF48" i="7" s="1"/>
  <c r="DL48" i="6"/>
  <c r="T48" i="7" s="1"/>
  <c r="EC64" i="6"/>
  <c r="AK64" i="7" s="1"/>
  <c r="DQ64" i="6"/>
  <c r="Y64" i="7" s="1"/>
  <c r="DP23" i="6"/>
  <c r="X23" i="7" s="1"/>
  <c r="EB23" i="6"/>
  <c r="AJ23" i="7" s="1"/>
  <c r="DL29" i="6"/>
  <c r="T29" i="7" s="1"/>
  <c r="DX29" i="6"/>
  <c r="AF29" i="7" s="1"/>
  <c r="DJ34" i="6"/>
  <c r="R34" i="7" s="1"/>
  <c r="DV34" i="6"/>
  <c r="AD34" i="7" s="1"/>
  <c r="EA39" i="6"/>
  <c r="AI39" i="7" s="1"/>
  <c r="DO39" i="6"/>
  <c r="W39" i="7" s="1"/>
  <c r="DT46" i="6"/>
  <c r="AB46" i="7" s="1"/>
  <c r="EF46" i="6"/>
  <c r="AN46" i="7" s="1"/>
  <c r="DJ55" i="6"/>
  <c r="R55" i="7" s="1"/>
  <c r="DV55" i="6"/>
  <c r="AD55" i="7" s="1"/>
  <c r="DI35" i="6"/>
  <c r="Q35" i="7" s="1"/>
  <c r="DU35" i="6"/>
  <c r="AC35" i="7" s="1"/>
  <c r="EA41" i="6"/>
  <c r="AI41" i="7" s="1"/>
  <c r="DO41" i="6"/>
  <c r="W41" i="7" s="1"/>
  <c r="EA48" i="6"/>
  <c r="AI48" i="7" s="1"/>
  <c r="DO48" i="6"/>
  <c r="W48" i="7" s="1"/>
  <c r="DU60" i="6"/>
  <c r="AC60" i="7" s="1"/>
  <c r="DI60" i="6"/>
  <c r="Q60" i="7" s="1"/>
  <c r="DV40" i="6"/>
  <c r="AD40" i="7" s="1"/>
  <c r="DJ40" i="6"/>
  <c r="R40" i="7" s="1"/>
  <c r="EB45" i="6"/>
  <c r="AJ45" i="7" s="1"/>
  <c r="DP45" i="6"/>
  <c r="X45" i="7" s="1"/>
  <c r="DX51" i="6"/>
  <c r="AF51" i="7" s="1"/>
  <c r="DL51" i="6"/>
  <c r="T51" i="7" s="1"/>
  <c r="DV56" i="6"/>
  <c r="AD56" i="7" s="1"/>
  <c r="DJ56" i="6"/>
  <c r="R56" i="7" s="1"/>
  <c r="EB61" i="6"/>
  <c r="AJ61" i="7" s="1"/>
  <c r="DP61" i="6"/>
  <c r="X61" i="7" s="1"/>
  <c r="EF67" i="6"/>
  <c r="AN67" i="7" s="1"/>
  <c r="DT67" i="6"/>
  <c r="AB67" i="7" s="1"/>
  <c r="DO46" i="6"/>
  <c r="W46" i="7" s="1"/>
  <c r="EA46" i="6"/>
  <c r="AI46" i="7" s="1"/>
  <c r="DW52" i="6"/>
  <c r="AE52" i="7" s="1"/>
  <c r="DK52" i="6"/>
  <c r="S52" i="7" s="1"/>
  <c r="DU57" i="6"/>
  <c r="AC57" i="7" s="1"/>
  <c r="DI57" i="6"/>
  <c r="Q57" i="7" s="1"/>
  <c r="EA62" i="6"/>
  <c r="AI62" i="7" s="1"/>
  <c r="DO62" i="6"/>
  <c r="W62" i="7" s="1"/>
  <c r="DL69" i="6"/>
  <c r="T69" i="7" s="1"/>
  <c r="DX69" i="6"/>
  <c r="AF69" i="7" s="1"/>
  <c r="EB62" i="6"/>
  <c r="AJ62" i="7" s="1"/>
  <c r="DP62" i="6"/>
  <c r="X62" i="7" s="1"/>
  <c r="EA69" i="6"/>
  <c r="AI69" i="7" s="1"/>
  <c r="DO69" i="6"/>
  <c r="W69" i="7" s="1"/>
  <c r="DU91" i="6"/>
  <c r="AC91" i="7" s="1"/>
  <c r="DI91" i="6"/>
  <c r="Q91" i="7" s="1"/>
  <c r="DI58" i="6"/>
  <c r="Q58" i="7" s="1"/>
  <c r="DU58" i="6"/>
  <c r="AC58" i="7" s="1"/>
  <c r="DO63" i="6"/>
  <c r="W63" i="7" s="1"/>
  <c r="EA63" i="6"/>
  <c r="AI63" i="7" s="1"/>
  <c r="DP75" i="6"/>
  <c r="X75" i="7" s="1"/>
  <c r="EB75" i="6"/>
  <c r="AJ75" i="7" s="1"/>
  <c r="DR42" i="6"/>
  <c r="Z42" i="7" s="1"/>
  <c r="ED42" i="6"/>
  <c r="AL42" i="7" s="1"/>
  <c r="DN48" i="6"/>
  <c r="V48" i="7" s="1"/>
  <c r="DZ48" i="6"/>
  <c r="AH48" i="7" s="1"/>
  <c r="DT53" i="6"/>
  <c r="AB53" i="7" s="1"/>
  <c r="EF53" i="6"/>
  <c r="AN53" i="7" s="1"/>
  <c r="DR58" i="6"/>
  <c r="Z58" i="7" s="1"/>
  <c r="ED58" i="6"/>
  <c r="AL58" i="7" s="1"/>
  <c r="DN64" i="6"/>
  <c r="V64" i="7" s="1"/>
  <c r="DZ64" i="6"/>
  <c r="AH64" i="7" s="1"/>
  <c r="DT75" i="6"/>
  <c r="AB75" i="7" s="1"/>
  <c r="EF75" i="6"/>
  <c r="AN75" i="7" s="1"/>
  <c r="DO52" i="6"/>
  <c r="W52" i="7" s="1"/>
  <c r="EA52" i="6"/>
  <c r="AI52" i="7" s="1"/>
  <c r="DK58" i="6"/>
  <c r="S58" i="7" s="1"/>
  <c r="DW58" i="6"/>
  <c r="AE58" i="7" s="1"/>
  <c r="DI63" i="6"/>
  <c r="Q63" i="7" s="1"/>
  <c r="DU63" i="6"/>
  <c r="AC63" i="7" s="1"/>
  <c r="DN74" i="6"/>
  <c r="V74" i="7" s="1"/>
  <c r="DZ74" i="6"/>
  <c r="AH74" i="7" s="1"/>
  <c r="DN61" i="6"/>
  <c r="V61" i="7" s="1"/>
  <c r="DZ61" i="6"/>
  <c r="AH61" i="7" s="1"/>
  <c r="DU68" i="6"/>
  <c r="AC68" i="7" s="1"/>
  <c r="DI68" i="6"/>
  <c r="Q68" i="7" s="1"/>
  <c r="DZ67" i="6"/>
  <c r="AH67" i="7" s="1"/>
  <c r="DN67" i="6"/>
  <c r="V67" i="7" s="1"/>
  <c r="EF72" i="6"/>
  <c r="AN72" i="7" s="1"/>
  <c r="DT72" i="6"/>
  <c r="AB72" i="7" s="1"/>
  <c r="ED77" i="6"/>
  <c r="AL77" i="7" s="1"/>
  <c r="DR77" i="6"/>
  <c r="Z77" i="7" s="1"/>
  <c r="EA89" i="6"/>
  <c r="AI89" i="7" s="1"/>
  <c r="DO89" i="6"/>
  <c r="W89" i="7" s="1"/>
  <c r="DM68" i="6"/>
  <c r="U68" i="7" s="1"/>
  <c r="DY68" i="6"/>
  <c r="AG68" i="7" s="1"/>
  <c r="EE73" i="6"/>
  <c r="AM73" i="7" s="1"/>
  <c r="DS73" i="6"/>
  <c r="AA73" i="7" s="1"/>
  <c r="DU79" i="6"/>
  <c r="AC79" i="7" s="1"/>
  <c r="DI79" i="6"/>
  <c r="Q79" i="7" s="1"/>
  <c r="DX77" i="6"/>
  <c r="AF77" i="7" s="1"/>
  <c r="DL77" i="6"/>
  <c r="T77" i="7" s="1"/>
  <c r="DI84" i="6"/>
  <c r="Q84" i="7" s="1"/>
  <c r="DU84" i="6"/>
  <c r="AC84" i="7" s="1"/>
  <c r="DI71" i="6"/>
  <c r="Q71" i="7" s="1"/>
  <c r="DU71" i="6"/>
  <c r="AC71" i="7" s="1"/>
  <c r="DO76" i="6"/>
  <c r="W76" i="7" s="1"/>
  <c r="EA76" i="6"/>
  <c r="AI76" i="7" s="1"/>
  <c r="DM84" i="6"/>
  <c r="U84" i="7" s="1"/>
  <c r="DY84" i="6"/>
  <c r="AG84" i="7" s="1"/>
  <c r="DT66" i="6"/>
  <c r="AB66" i="7" s="1"/>
  <c r="EF66" i="6"/>
  <c r="AN66" i="7" s="1"/>
  <c r="DR71" i="6"/>
  <c r="Z71" i="7" s="1"/>
  <c r="ED71" i="6"/>
  <c r="AL71" i="7" s="1"/>
  <c r="DN77" i="6"/>
  <c r="V77" i="7" s="1"/>
  <c r="DZ77" i="6"/>
  <c r="AH77" i="7" s="1"/>
  <c r="DZ84" i="6"/>
  <c r="AH84" i="7" s="1"/>
  <c r="DN84" i="6"/>
  <c r="V84" i="7" s="1"/>
  <c r="DS71" i="6"/>
  <c r="AA71" i="7" s="1"/>
  <c r="EE71" i="6"/>
  <c r="AM71" i="7" s="1"/>
  <c r="DQ76" i="6"/>
  <c r="Y76" i="7" s="1"/>
  <c r="EC76" i="6"/>
  <c r="AK76" i="7" s="1"/>
  <c r="DQ84" i="6"/>
  <c r="Y84" i="7" s="1"/>
  <c r="EC84" i="6"/>
  <c r="AK84" i="7" s="1"/>
  <c r="DP77" i="6"/>
  <c r="X77" i="7" s="1"/>
  <c r="EB77" i="6"/>
  <c r="AJ77" i="7" s="1"/>
  <c r="EA80" i="6"/>
  <c r="AI80" i="7" s="1"/>
  <c r="DO80" i="6"/>
  <c r="W80" i="7" s="1"/>
  <c r="DW86" i="6"/>
  <c r="AE86" i="7" s="1"/>
  <c r="DK86" i="6"/>
  <c r="S86" i="7" s="1"/>
  <c r="DT92" i="6"/>
  <c r="AB92" i="7" s="1"/>
  <c r="EF92" i="6"/>
  <c r="AN92" i="7" s="1"/>
  <c r="DL78" i="6"/>
  <c r="T78" i="7" s="1"/>
  <c r="DX78" i="6"/>
  <c r="AF78" i="7" s="1"/>
  <c r="DV83" i="6"/>
  <c r="AD83" i="7" s="1"/>
  <c r="DJ83" i="6"/>
  <c r="R83" i="7" s="1"/>
  <c r="DZ89" i="6"/>
  <c r="AH89" i="7" s="1"/>
  <c r="DN89" i="6"/>
  <c r="V89" i="7" s="1"/>
  <c r="DP85" i="6"/>
  <c r="X85" i="7" s="1"/>
  <c r="EB85" i="6"/>
  <c r="AJ85" i="7" s="1"/>
  <c r="DY93" i="6"/>
  <c r="AG93" i="7" s="1"/>
  <c r="DM93" i="6"/>
  <c r="U93" i="7" s="1"/>
  <c r="DK80" i="6"/>
  <c r="S80" i="7" s="1"/>
  <c r="DW80" i="6"/>
  <c r="AE80" i="7" s="1"/>
  <c r="DI85" i="6"/>
  <c r="Q85" i="7" s="1"/>
  <c r="DU85" i="6"/>
  <c r="AC85" i="7" s="1"/>
  <c r="DX92" i="6"/>
  <c r="AF92" i="7" s="1"/>
  <c r="DL92" i="6"/>
  <c r="T92" i="7" s="1"/>
  <c r="DL84" i="6"/>
  <c r="T84" i="7" s="1"/>
  <c r="DX84" i="6"/>
  <c r="AF84" i="7" s="1"/>
  <c r="EE89" i="6"/>
  <c r="AM89" i="7" s="1"/>
  <c r="DS89" i="6"/>
  <c r="AA89" i="7" s="1"/>
  <c r="DI104" i="6"/>
  <c r="Q104" i="7" s="1"/>
  <c r="DU104" i="6"/>
  <c r="AC104" i="7" s="1"/>
  <c r="DV89" i="6"/>
  <c r="AD89" i="7" s="1"/>
  <c r="DJ89" i="6"/>
  <c r="R89" i="7" s="1"/>
  <c r="DY92" i="6"/>
  <c r="AG92" i="7" s="1"/>
  <c r="DM92" i="6"/>
  <c r="U92" i="7" s="1"/>
  <c r="DN98" i="6"/>
  <c r="V98" i="7" s="1"/>
  <c r="DZ98" i="6"/>
  <c r="AH98" i="7" s="1"/>
  <c r="DW107" i="6"/>
  <c r="AE107" i="7" s="1"/>
  <c r="DK107" i="6"/>
  <c r="S107" i="7" s="1"/>
  <c r="DR90" i="6"/>
  <c r="Z90" i="7" s="1"/>
  <c r="ED90" i="6"/>
  <c r="AL90" i="7" s="1"/>
  <c r="DV97" i="6"/>
  <c r="AD97" i="7" s="1"/>
  <c r="DJ97" i="6"/>
  <c r="R97" i="7" s="1"/>
  <c r="DZ107" i="6"/>
  <c r="AH107" i="7" s="1"/>
  <c r="DN107" i="6"/>
  <c r="V107" i="7" s="1"/>
  <c r="DY102" i="6"/>
  <c r="AG102" i="7" s="1"/>
  <c r="DM102" i="6"/>
  <c r="U102" i="7" s="1"/>
  <c r="DO93" i="6"/>
  <c r="W93" i="7" s="1"/>
  <c r="EA93" i="6"/>
  <c r="AI93" i="7" s="1"/>
  <c r="ED101" i="6"/>
  <c r="AL101" i="7" s="1"/>
  <c r="DR101" i="6"/>
  <c r="Z101" i="7" s="1"/>
  <c r="DW120" i="6"/>
  <c r="AE120" i="7" s="1"/>
  <c r="DK120" i="6"/>
  <c r="S120" i="7" s="1"/>
  <c r="DT110" i="6"/>
  <c r="AB110" i="7" s="1"/>
  <c r="EF110" i="6"/>
  <c r="AN110" i="7" s="1"/>
  <c r="DM91" i="6"/>
  <c r="U91" i="7" s="1"/>
  <c r="DY91" i="6"/>
  <c r="AG91" i="7" s="1"/>
  <c r="EC97" i="6"/>
  <c r="AK97" i="7" s="1"/>
  <c r="DQ97" i="6"/>
  <c r="Y97" i="7" s="1"/>
  <c r="DV100" i="6"/>
  <c r="AD100" i="7" s="1"/>
  <c r="DJ100" i="6"/>
  <c r="R100" i="7" s="1"/>
  <c r="EB105" i="6"/>
  <c r="AJ105" i="7" s="1"/>
  <c r="DP105" i="6"/>
  <c r="X105" i="7" s="1"/>
  <c r="EC111" i="6"/>
  <c r="AK111" i="7" s="1"/>
  <c r="DQ111" i="6"/>
  <c r="Y111" i="7" s="1"/>
  <c r="EE108" i="6"/>
  <c r="AM108" i="7" s="1"/>
  <c r="DS108" i="6"/>
  <c r="AA108" i="7" s="1"/>
  <c r="EB123" i="6"/>
  <c r="AJ123" i="7" s="1"/>
  <c r="DP123" i="6"/>
  <c r="X123" i="7" s="1"/>
  <c r="DM108" i="6"/>
  <c r="U108" i="7" s="1"/>
  <c r="DY108" i="6"/>
  <c r="AG108" i="7" s="1"/>
  <c r="DN100" i="6"/>
  <c r="V100" i="7" s="1"/>
  <c r="DZ100" i="6"/>
  <c r="AH100" i="7" s="1"/>
  <c r="DT105" i="6"/>
  <c r="AB105" i="7" s="1"/>
  <c r="EF105" i="6"/>
  <c r="AN105" i="7" s="1"/>
  <c r="EA112" i="6"/>
  <c r="AI112" i="7" s="1"/>
  <c r="DO112" i="6"/>
  <c r="W112" i="7" s="1"/>
  <c r="DS94" i="6"/>
  <c r="AA94" i="7" s="1"/>
  <c r="EE94" i="6"/>
  <c r="AM94" i="7" s="1"/>
  <c r="DQ99" i="6"/>
  <c r="Y99" i="7" s="1"/>
  <c r="EC99" i="6"/>
  <c r="AK99" i="7" s="1"/>
  <c r="DM105" i="6"/>
  <c r="U105" i="7" s="1"/>
  <c r="DY105" i="6"/>
  <c r="AG105" i="7" s="1"/>
  <c r="DV111" i="6"/>
  <c r="AD111" i="7" s="1"/>
  <c r="DJ111" i="6"/>
  <c r="R111" i="7" s="1"/>
  <c r="DL94" i="6"/>
  <c r="T94" i="7" s="1"/>
  <c r="DX94" i="6"/>
  <c r="AF94" i="7" s="1"/>
  <c r="DJ99" i="6"/>
  <c r="R99" i="7" s="1"/>
  <c r="DV99" i="6"/>
  <c r="AD99" i="7" s="1"/>
  <c r="DP104" i="6"/>
  <c r="X104" i="7" s="1"/>
  <c r="EB104" i="6"/>
  <c r="AJ104" i="7" s="1"/>
  <c r="DX110" i="6"/>
  <c r="AF110" i="7" s="1"/>
  <c r="DL110" i="6"/>
  <c r="T110" i="7" s="1"/>
  <c r="DV110" i="6"/>
  <c r="AD110" i="7" s="1"/>
  <c r="DJ110" i="6"/>
  <c r="R110" i="7" s="1"/>
  <c r="EB115" i="6"/>
  <c r="AJ115" i="7" s="1"/>
  <c r="DP115" i="6"/>
  <c r="X115" i="7" s="1"/>
  <c r="DY121" i="6"/>
  <c r="AG121" i="7" s="1"/>
  <c r="DM121" i="6"/>
  <c r="U121" i="7" s="1"/>
  <c r="DW118" i="6"/>
  <c r="AE118" i="7" s="1"/>
  <c r="DK118" i="6"/>
  <c r="S118" i="7" s="1"/>
  <c r="EB124" i="6"/>
  <c r="AJ124" i="7" s="1"/>
  <c r="DP124" i="6"/>
  <c r="X124" i="7" s="1"/>
  <c r="DJ115" i="6"/>
  <c r="R115" i="7" s="1"/>
  <c r="DV115" i="6"/>
  <c r="AD115" i="7" s="1"/>
  <c r="EB120" i="6"/>
  <c r="AJ120" i="7" s="1"/>
  <c r="DP120" i="6"/>
  <c r="X120" i="7" s="1"/>
  <c r="DV133" i="6"/>
  <c r="AD133" i="7" s="1"/>
  <c r="DJ133" i="6"/>
  <c r="R133" i="7" s="1"/>
  <c r="DK115" i="6"/>
  <c r="S115" i="7" s="1"/>
  <c r="DW115" i="6"/>
  <c r="AE115" i="7" s="1"/>
  <c r="DR120" i="6"/>
  <c r="Z120" i="7" s="1"/>
  <c r="ED120" i="6"/>
  <c r="AL120" i="7" s="1"/>
  <c r="ED133" i="6"/>
  <c r="AL133" i="7" s="1"/>
  <c r="DR133" i="6"/>
  <c r="Z133" i="7" s="1"/>
  <c r="DL115" i="6"/>
  <c r="T115" i="7" s="1"/>
  <c r="DX115" i="6"/>
  <c r="AF115" i="7" s="1"/>
  <c r="DS120" i="6"/>
  <c r="AA120" i="7" s="1"/>
  <c r="EE120" i="6"/>
  <c r="AM120" i="7" s="1"/>
  <c r="DZ134" i="6"/>
  <c r="AH134" i="7" s="1"/>
  <c r="DN134" i="6"/>
  <c r="V134" i="7" s="1"/>
  <c r="DQ113" i="6"/>
  <c r="Y113" i="7" s="1"/>
  <c r="EC113" i="6"/>
  <c r="AK113" i="7" s="1"/>
  <c r="DM119" i="6"/>
  <c r="U119" i="7" s="1"/>
  <c r="DY119" i="6"/>
  <c r="AG119" i="7" s="1"/>
  <c r="DZ125" i="6"/>
  <c r="AH125" i="7" s="1"/>
  <c r="DN125" i="6"/>
  <c r="V125" i="7" s="1"/>
  <c r="EA133" i="6"/>
  <c r="AI133" i="7" s="1"/>
  <c r="DO133" i="6"/>
  <c r="W133" i="7" s="1"/>
  <c r="EE123" i="6"/>
  <c r="AM123" i="7" s="1"/>
  <c r="DS123" i="6"/>
  <c r="AA123" i="7" s="1"/>
  <c r="EC130" i="6"/>
  <c r="AK130" i="7" s="1"/>
  <c r="DQ130" i="6"/>
  <c r="Y130" i="7" s="1"/>
  <c r="DI128" i="6"/>
  <c r="Q128" i="7" s="1"/>
  <c r="DU128" i="6"/>
  <c r="AC128" i="7" s="1"/>
  <c r="EB142" i="6"/>
  <c r="AJ142" i="7" s="1"/>
  <c r="DP142" i="6"/>
  <c r="X142" i="7" s="1"/>
  <c r="DT124" i="6"/>
  <c r="AB124" i="7" s="1"/>
  <c r="EF124" i="6"/>
  <c r="AN124" i="7" s="1"/>
  <c r="DI130" i="6"/>
  <c r="Q130" i="7" s="1"/>
  <c r="DU130" i="6"/>
  <c r="AC130" i="7" s="1"/>
  <c r="EE142" i="6"/>
  <c r="AM142" i="7" s="1"/>
  <c r="DS142" i="6"/>
  <c r="AA142" i="7" s="1"/>
  <c r="DK125" i="6"/>
  <c r="S125" i="7" s="1"/>
  <c r="DW125" i="6"/>
  <c r="AE125" i="7" s="1"/>
  <c r="DX131" i="6"/>
  <c r="AF131" i="7" s="1"/>
  <c r="DL131" i="6"/>
  <c r="T131" i="7" s="1"/>
  <c r="DX128" i="6"/>
  <c r="AF128" i="7" s="1"/>
  <c r="DL128" i="6"/>
  <c r="T128" i="7" s="1"/>
  <c r="EE140" i="6"/>
  <c r="AM140" i="7" s="1"/>
  <c r="DS140" i="6"/>
  <c r="AA140" i="7" s="1"/>
  <c r="DW136" i="6"/>
  <c r="AE136" i="7" s="1"/>
  <c r="DK136" i="6"/>
  <c r="S136" i="7" s="1"/>
  <c r="DS145" i="6"/>
  <c r="AA145" i="7" s="1"/>
  <c r="EE145" i="6"/>
  <c r="AM145" i="7" s="1"/>
  <c r="DW144" i="6"/>
  <c r="AE144" i="7" s="1"/>
  <c r="DK144" i="6"/>
  <c r="S144" i="7" s="1"/>
  <c r="DQ134" i="6"/>
  <c r="Y134" i="7" s="1"/>
  <c r="EC134" i="6"/>
  <c r="AK134" i="7" s="1"/>
  <c r="DP143" i="6"/>
  <c r="X143" i="7" s="1"/>
  <c r="EB143" i="6"/>
  <c r="AJ143" i="7" s="1"/>
  <c r="DJ130" i="6"/>
  <c r="R130" i="7" s="1"/>
  <c r="DV130" i="6"/>
  <c r="AD130" i="7" s="1"/>
  <c r="DP135" i="6"/>
  <c r="X135" i="7" s="1"/>
  <c r="EB135" i="6"/>
  <c r="AJ135" i="7" s="1"/>
  <c r="DT143" i="6"/>
  <c r="AB143" i="7" s="1"/>
  <c r="EF143" i="6"/>
  <c r="AN143" i="7" s="1"/>
  <c r="DQ131" i="6"/>
  <c r="Y131" i="7" s="1"/>
  <c r="EC131" i="6"/>
  <c r="AK131" i="7" s="1"/>
  <c r="EC137" i="6"/>
  <c r="AK137" i="7" s="1"/>
  <c r="DQ137" i="6"/>
  <c r="Y137" i="7" s="1"/>
  <c r="DZ155" i="6"/>
  <c r="AH155" i="7" s="1"/>
  <c r="DN155" i="6"/>
  <c r="V155" i="7" s="1"/>
  <c r="DR131" i="6"/>
  <c r="Z131" i="7" s="1"/>
  <c r="ED131" i="6"/>
  <c r="AL131" i="7" s="1"/>
  <c r="DU137" i="6"/>
  <c r="AC137" i="7" s="1"/>
  <c r="DI137" i="6"/>
  <c r="Q137" i="7" s="1"/>
  <c r="DY142" i="6"/>
  <c r="AG142" i="7" s="1"/>
  <c r="DM142" i="6"/>
  <c r="U142" i="7" s="1"/>
  <c r="DN148" i="6"/>
  <c r="V148" i="7" s="1"/>
  <c r="DZ148" i="6"/>
  <c r="AH148" i="7" s="1"/>
  <c r="DQ147" i="6"/>
  <c r="Y147" i="7" s="1"/>
  <c r="EC147" i="6"/>
  <c r="AK147" i="7" s="1"/>
  <c r="DU144" i="6"/>
  <c r="AC144" i="7" s="1"/>
  <c r="DI144" i="6"/>
  <c r="Q144" i="7" s="1"/>
  <c r="DT137" i="6"/>
  <c r="AB137" i="7" s="1"/>
  <c r="EF137" i="6"/>
  <c r="AN137" i="7" s="1"/>
  <c r="DR142" i="6"/>
  <c r="Z142" i="7" s="1"/>
  <c r="ED142" i="6"/>
  <c r="AL142" i="7" s="1"/>
  <c r="ED151" i="6"/>
  <c r="AL151" i="7" s="1"/>
  <c r="DR151" i="6"/>
  <c r="Z151" i="7" s="1"/>
  <c r="DL142" i="6"/>
  <c r="T142" i="7" s="1"/>
  <c r="DX142" i="6"/>
  <c r="AF142" i="7" s="1"/>
  <c r="DY149" i="6"/>
  <c r="AG149" i="7" s="1"/>
  <c r="DM149" i="6"/>
  <c r="U149" i="7" s="1"/>
  <c r="ED145" i="6"/>
  <c r="AL145" i="7" s="1"/>
  <c r="DR145" i="6"/>
  <c r="Z145" i="7" s="1"/>
  <c r="EC149" i="6"/>
  <c r="AK149" i="7" s="1"/>
  <c r="DQ149" i="6"/>
  <c r="Y149" i="7" s="1"/>
  <c r="DP144" i="6"/>
  <c r="X144" i="7" s="1"/>
  <c r="EB144" i="6"/>
  <c r="AJ144" i="7" s="1"/>
  <c r="DZ150" i="6"/>
  <c r="AH150" i="7" s="1"/>
  <c r="DN150" i="6"/>
  <c r="V150" i="7" s="1"/>
  <c r="EA151" i="6"/>
  <c r="AI151" i="7" s="1"/>
  <c r="DO151" i="6"/>
  <c r="W151" i="7" s="1"/>
  <c r="DY151" i="6"/>
  <c r="AG151" i="7" s="1"/>
  <c r="DM151" i="6"/>
  <c r="U151" i="7" s="1"/>
  <c r="DY153" i="6"/>
  <c r="AG153" i="7" s="1"/>
  <c r="DM153" i="6"/>
  <c r="U153" i="7" s="1"/>
  <c r="DL148" i="6"/>
  <c r="T148" i="7" s="1"/>
  <c r="DX148" i="6"/>
  <c r="AF148" i="7" s="1"/>
  <c r="ED154" i="6"/>
  <c r="AL154" i="7" s="1"/>
  <c r="DR154" i="6"/>
  <c r="Z154" i="7" s="1"/>
  <c r="DQ150" i="6"/>
  <c r="Y150" i="7" s="1"/>
  <c r="EC150" i="6"/>
  <c r="AK150" i="7" s="1"/>
  <c r="EE158" i="6"/>
  <c r="AM158" i="7" s="1"/>
  <c r="DS158" i="6"/>
  <c r="AA158" i="7" s="1"/>
  <c r="EB157" i="6"/>
  <c r="AJ157" i="7" s="1"/>
  <c r="DP157" i="6"/>
  <c r="X157" i="7" s="1"/>
  <c r="DK151" i="6"/>
  <c r="S151" i="7" s="1"/>
  <c r="DW151" i="6"/>
  <c r="AE151" i="7" s="1"/>
  <c r="DV156" i="6"/>
  <c r="AD156" i="7" s="1"/>
  <c r="DJ156" i="6"/>
  <c r="R156" i="7" s="1"/>
  <c r="DP153" i="6"/>
  <c r="X153" i="7" s="1"/>
  <c r="EB153" i="6"/>
  <c r="AJ153" i="7" s="1"/>
  <c r="DZ157" i="6"/>
  <c r="AH157" i="7" s="1"/>
  <c r="DN157" i="6"/>
  <c r="V157" i="7" s="1"/>
  <c r="DQ157" i="6"/>
  <c r="Y157" i="7" s="1"/>
  <c r="EC157" i="6"/>
  <c r="AK157" i="7" s="1"/>
  <c r="DV165" i="6"/>
  <c r="AD165" i="7" s="1"/>
  <c r="DJ165" i="6"/>
  <c r="R165" i="7" s="1"/>
  <c r="DO163" i="6"/>
  <c r="W163" i="7" s="1"/>
  <c r="EA163" i="6"/>
  <c r="AI163" i="7" s="1"/>
  <c r="DQ158" i="6"/>
  <c r="Y158" i="7" s="1"/>
  <c r="EC158" i="6"/>
  <c r="AK158" i="7" s="1"/>
  <c r="DP155" i="6"/>
  <c r="X155" i="7" s="1"/>
  <c r="EB155" i="6"/>
  <c r="AJ155" i="7" s="1"/>
  <c r="DV161" i="6"/>
  <c r="AD161" i="7" s="1"/>
  <c r="DJ161" i="6"/>
  <c r="R161" i="7" s="1"/>
  <c r="DX164" i="6"/>
  <c r="AF164" i="7" s="1"/>
  <c r="DL164" i="6"/>
  <c r="T164" i="7" s="1"/>
  <c r="DS165" i="6"/>
  <c r="AA165" i="7" s="1"/>
  <c r="EE165" i="6"/>
  <c r="AM165" i="7" s="1"/>
  <c r="ED162" i="6"/>
  <c r="AL162" i="7" s="1"/>
  <c r="DR162" i="6"/>
  <c r="Z162" i="7" s="1"/>
  <c r="DK166" i="6"/>
  <c r="S166" i="7" s="1"/>
  <c r="DW166" i="6"/>
  <c r="AE166" i="7" s="1"/>
  <c r="DJ163" i="6"/>
  <c r="R163" i="7" s="1"/>
  <c r="DV163" i="6"/>
  <c r="AD163" i="7" s="1"/>
  <c r="DK167" i="6"/>
  <c r="S167" i="7" s="1"/>
  <c r="DW167" i="6"/>
  <c r="AE167" i="7" s="1"/>
  <c r="DJ164" i="6"/>
  <c r="R164" i="7" s="1"/>
  <c r="DV164" i="6"/>
  <c r="AD164" i="7" s="1"/>
  <c r="DO9" i="6"/>
  <c r="W9" i="7" s="1"/>
  <c r="EA9" i="6"/>
  <c r="AI9" i="7" s="1"/>
  <c r="EF26" i="6"/>
  <c r="AN26" i="7" s="1"/>
  <c r="DT26" i="6"/>
  <c r="AB26" i="7" s="1"/>
  <c r="EB5" i="6"/>
  <c r="AJ5" i="7" s="1"/>
  <c r="DP5" i="6"/>
  <c r="X5" i="7" s="1"/>
  <c r="DL24" i="6"/>
  <c r="T24" i="7" s="1"/>
  <c r="DX24" i="6"/>
  <c r="AF24" i="7" s="1"/>
  <c r="EB13" i="6"/>
  <c r="AJ13" i="7" s="1"/>
  <c r="DP13" i="6"/>
  <c r="X13" i="7" s="1"/>
  <c r="DZ6" i="6"/>
  <c r="AH6" i="7" s="1"/>
  <c r="DN6" i="6"/>
  <c r="V6" i="7" s="1"/>
  <c r="EC23" i="6"/>
  <c r="AK23" i="7" s="1"/>
  <c r="DQ23" i="6"/>
  <c r="Y23" i="7" s="1"/>
  <c r="DW8" i="6"/>
  <c r="AE8" i="7" s="1"/>
  <c r="DK8" i="6"/>
  <c r="S8" i="7" s="1"/>
  <c r="DU13" i="6"/>
  <c r="AC13" i="7" s="1"/>
  <c r="DI13" i="6"/>
  <c r="Q13" i="7" s="1"/>
  <c r="EA18" i="6"/>
  <c r="AI18" i="7" s="1"/>
  <c r="DO18" i="6"/>
  <c r="W18" i="7" s="1"/>
  <c r="EC27" i="6"/>
  <c r="AK27" i="7" s="1"/>
  <c r="DQ27" i="6"/>
  <c r="Y27" i="7" s="1"/>
  <c r="DZ55" i="6"/>
  <c r="AH55" i="7" s="1"/>
  <c r="DN55" i="6"/>
  <c r="V55" i="7" s="1"/>
  <c r="DV9" i="6"/>
  <c r="AD9" i="7" s="1"/>
  <c r="DJ9" i="6"/>
  <c r="R9" i="7" s="1"/>
  <c r="EB14" i="6"/>
  <c r="AJ14" i="7" s="1"/>
  <c r="DP14" i="6"/>
  <c r="X14" i="7" s="1"/>
  <c r="EA20" i="6"/>
  <c r="AI20" i="7" s="1"/>
  <c r="DO20" i="6"/>
  <c r="W20" i="7" s="1"/>
  <c r="EA28" i="6"/>
  <c r="AI28" i="7" s="1"/>
  <c r="DO28" i="6"/>
  <c r="W28" i="7" s="1"/>
  <c r="DY12" i="6"/>
  <c r="AG12" i="7" s="1"/>
  <c r="DM12" i="6"/>
  <c r="U12" i="7" s="1"/>
  <c r="EE17" i="6"/>
  <c r="AM17" i="7" s="1"/>
  <c r="DS17" i="6"/>
  <c r="AA17" i="7" s="1"/>
  <c r="ED24" i="6"/>
  <c r="AL24" i="7" s="1"/>
  <c r="DR24" i="6"/>
  <c r="Z24" i="7" s="1"/>
  <c r="EF34" i="6"/>
  <c r="AN34" i="7" s="1"/>
  <c r="DT34" i="6"/>
  <c r="AB34" i="7" s="1"/>
  <c r="DT9" i="6"/>
  <c r="AB9" i="7" s="1"/>
  <c r="EF9" i="6"/>
  <c r="AN9" i="7" s="1"/>
  <c r="DR14" i="6"/>
  <c r="Z14" i="7" s="1"/>
  <c r="ED14" i="6"/>
  <c r="AL14" i="7" s="1"/>
  <c r="ED20" i="6"/>
  <c r="AL20" i="7" s="1"/>
  <c r="DR20" i="6"/>
  <c r="Z20" i="7" s="1"/>
  <c r="ED28" i="6"/>
  <c r="AL28" i="7" s="1"/>
  <c r="DR28" i="6"/>
  <c r="Z28" i="7" s="1"/>
  <c r="DI7" i="6"/>
  <c r="Q7" i="7" s="1"/>
  <c r="DU7" i="6"/>
  <c r="AC7" i="7" s="1"/>
  <c r="DO12" i="6"/>
  <c r="W12" i="7" s="1"/>
  <c r="EA12" i="6"/>
  <c r="AI12" i="7" s="1"/>
  <c r="DK18" i="6"/>
  <c r="S18" i="7" s="1"/>
  <c r="DW18" i="6"/>
  <c r="AE18" i="7" s="1"/>
  <c r="DT24" i="6"/>
  <c r="AB24" i="7" s="1"/>
  <c r="EF24" i="6"/>
  <c r="AN24" i="7" s="1"/>
  <c r="ED39" i="6"/>
  <c r="AL39" i="7" s="1"/>
  <c r="DR39" i="6"/>
  <c r="Z39" i="7" s="1"/>
  <c r="DP8" i="6"/>
  <c r="X8" i="7" s="1"/>
  <c r="EB8" i="6"/>
  <c r="AJ8" i="7" s="1"/>
  <c r="DL14" i="6"/>
  <c r="T14" i="7" s="1"/>
  <c r="DX14" i="6"/>
  <c r="AF14" i="7" s="1"/>
  <c r="DJ19" i="6"/>
  <c r="R19" i="7" s="1"/>
  <c r="DV19" i="6"/>
  <c r="AD19" i="7" s="1"/>
  <c r="DP26" i="6"/>
  <c r="X26" i="7" s="1"/>
  <c r="EB26" i="6"/>
  <c r="AJ26" i="7" s="1"/>
  <c r="EC41" i="6"/>
  <c r="AK41" i="7" s="1"/>
  <c r="DQ41" i="6"/>
  <c r="Y41" i="7" s="1"/>
  <c r="DM14" i="6"/>
  <c r="U14" i="7" s="1"/>
  <c r="DY14" i="6"/>
  <c r="AG14" i="7" s="1"/>
  <c r="DS19" i="6"/>
  <c r="AA19" i="7" s="1"/>
  <c r="EE19" i="6"/>
  <c r="AM19" i="7" s="1"/>
  <c r="DV28" i="6"/>
  <c r="AD28" i="7" s="1"/>
  <c r="DJ28" i="6"/>
  <c r="R28" i="7" s="1"/>
  <c r="EA21" i="6"/>
  <c r="AI21" i="7" s="1"/>
  <c r="DO21" i="6"/>
  <c r="W21" i="7" s="1"/>
  <c r="DW27" i="6"/>
  <c r="AE27" i="7" s="1"/>
  <c r="DK27" i="6"/>
  <c r="S27" i="7" s="1"/>
  <c r="DU32" i="6"/>
  <c r="AC32" i="7" s="1"/>
  <c r="DI32" i="6"/>
  <c r="Q32" i="7" s="1"/>
  <c r="EA37" i="6"/>
  <c r="AI37" i="7" s="1"/>
  <c r="DO37" i="6"/>
  <c r="W37" i="7" s="1"/>
  <c r="DW44" i="6"/>
  <c r="AE44" i="7" s="1"/>
  <c r="DK44" i="6"/>
  <c r="S44" i="7" s="1"/>
  <c r="ED55" i="6"/>
  <c r="AL55" i="7" s="1"/>
  <c r="DR55" i="6"/>
  <c r="Z55" i="7" s="1"/>
  <c r="EB33" i="6"/>
  <c r="AJ33" i="7" s="1"/>
  <c r="DP33" i="6"/>
  <c r="X33" i="7" s="1"/>
  <c r="DV39" i="6"/>
  <c r="AD39" i="7" s="1"/>
  <c r="DJ39" i="6"/>
  <c r="R39" i="7" s="1"/>
  <c r="DM46" i="6"/>
  <c r="U46" i="7" s="1"/>
  <c r="DY46" i="6"/>
  <c r="AG46" i="7" s="1"/>
  <c r="DW59" i="6"/>
  <c r="AE59" i="7" s="1"/>
  <c r="DK59" i="6"/>
  <c r="S59" i="7" s="1"/>
  <c r="EA38" i="6"/>
  <c r="AI38" i="7" s="1"/>
  <c r="DO38" i="6"/>
  <c r="W38" i="7" s="1"/>
  <c r="EE45" i="6"/>
  <c r="AM45" i="7" s="1"/>
  <c r="DS45" i="6"/>
  <c r="AA45" i="7" s="1"/>
  <c r="DZ59" i="6"/>
  <c r="AH59" i="7" s="1"/>
  <c r="DN59" i="6"/>
  <c r="V59" i="7" s="1"/>
  <c r="DP34" i="6"/>
  <c r="X34" i="7" s="1"/>
  <c r="EB34" i="6"/>
  <c r="AJ34" i="7" s="1"/>
  <c r="EC40" i="6"/>
  <c r="AK40" i="7" s="1"/>
  <c r="DQ40" i="6"/>
  <c r="Y40" i="7" s="1"/>
  <c r="DU50" i="6"/>
  <c r="AC50" i="7" s="1"/>
  <c r="DI50" i="6"/>
  <c r="Q50" i="7" s="1"/>
  <c r="EC79" i="6"/>
  <c r="AK79" i="7" s="1"/>
  <c r="DQ79" i="6"/>
  <c r="Y79" i="7" s="1"/>
  <c r="DK25" i="6"/>
  <c r="S25" i="7" s="1"/>
  <c r="DW25" i="6"/>
  <c r="AE25" i="7" s="1"/>
  <c r="DI30" i="6"/>
  <c r="Q30" i="7" s="1"/>
  <c r="DU30" i="6"/>
  <c r="AC30" i="7" s="1"/>
  <c r="DO35" i="6"/>
  <c r="W35" i="7" s="1"/>
  <c r="EA35" i="6"/>
  <c r="AI35" i="7" s="1"/>
  <c r="DM41" i="6"/>
  <c r="U41" i="7" s="1"/>
  <c r="DY41" i="6"/>
  <c r="AG41" i="7" s="1"/>
  <c r="DV49" i="6"/>
  <c r="AD49" i="7" s="1"/>
  <c r="DJ49" i="6"/>
  <c r="R49" i="7" s="1"/>
  <c r="EA70" i="6"/>
  <c r="AI70" i="7" s="1"/>
  <c r="DO70" i="6"/>
  <c r="W70" i="7" s="1"/>
  <c r="DN24" i="6"/>
  <c r="V24" i="7" s="1"/>
  <c r="DZ24" i="6"/>
  <c r="AH24" i="7" s="1"/>
  <c r="DT29" i="6"/>
  <c r="AB29" i="7" s="1"/>
  <c r="EF29" i="6"/>
  <c r="AN29" i="7" s="1"/>
  <c r="DR34" i="6"/>
  <c r="Z34" i="7" s="1"/>
  <c r="ED34" i="6"/>
  <c r="AL34" i="7" s="1"/>
  <c r="DU40" i="6"/>
  <c r="AC40" i="7" s="1"/>
  <c r="DI40" i="6"/>
  <c r="Q40" i="7" s="1"/>
  <c r="EC47" i="6"/>
  <c r="AK47" i="7" s="1"/>
  <c r="DQ47" i="6"/>
  <c r="Y47" i="7" s="1"/>
  <c r="DU56" i="6"/>
  <c r="AC56" i="7" s="1"/>
  <c r="DI56" i="6"/>
  <c r="Q56" i="7" s="1"/>
  <c r="DQ35" i="6"/>
  <c r="Y35" i="7" s="1"/>
  <c r="EC35" i="6"/>
  <c r="AK35" i="7" s="1"/>
  <c r="DU42" i="6"/>
  <c r="AC42" i="7" s="1"/>
  <c r="DI42" i="6"/>
  <c r="Q42" i="7" s="1"/>
  <c r="DY49" i="6"/>
  <c r="AG49" i="7" s="1"/>
  <c r="DM49" i="6"/>
  <c r="U49" i="7" s="1"/>
  <c r="DY62" i="6"/>
  <c r="AG62" i="7" s="1"/>
  <c r="DM62" i="6"/>
  <c r="U62" i="7" s="1"/>
  <c r="ED40" i="6"/>
  <c r="AL40" i="7" s="1"/>
  <c r="DR40" i="6"/>
  <c r="Z40" i="7" s="1"/>
  <c r="DZ46" i="6"/>
  <c r="AH46" i="7" s="1"/>
  <c r="DN46" i="6"/>
  <c r="V46" i="7" s="1"/>
  <c r="EF51" i="6"/>
  <c r="AN51" i="7" s="1"/>
  <c r="DT51" i="6"/>
  <c r="AB51" i="7" s="1"/>
  <c r="ED56" i="6"/>
  <c r="AL56" i="7" s="1"/>
  <c r="DR56" i="6"/>
  <c r="Z56" i="7" s="1"/>
  <c r="DZ62" i="6"/>
  <c r="AH62" i="7" s="1"/>
  <c r="DN62" i="6"/>
  <c r="V62" i="7" s="1"/>
  <c r="DW68" i="6"/>
  <c r="AE68" i="7" s="1"/>
  <c r="DK68" i="6"/>
  <c r="S68" i="7" s="1"/>
  <c r="DM47" i="6"/>
  <c r="U47" i="7" s="1"/>
  <c r="DY47" i="6"/>
  <c r="AG47" i="7" s="1"/>
  <c r="EE52" i="6"/>
  <c r="AM52" i="7" s="1"/>
  <c r="DS52" i="6"/>
  <c r="AA52" i="7" s="1"/>
  <c r="EC57" i="6"/>
  <c r="AK57" i="7" s="1"/>
  <c r="DQ57" i="6"/>
  <c r="Y57" i="7" s="1"/>
  <c r="DY63" i="6"/>
  <c r="AG63" i="7" s="1"/>
  <c r="DM63" i="6"/>
  <c r="U63" i="7" s="1"/>
  <c r="DR72" i="6"/>
  <c r="Z72" i="7" s="1"/>
  <c r="ED72" i="6"/>
  <c r="AL72" i="7" s="1"/>
  <c r="DZ63" i="6"/>
  <c r="AH63" i="7" s="1"/>
  <c r="DN63" i="6"/>
  <c r="V63" i="7" s="1"/>
  <c r="DL71" i="6"/>
  <c r="T71" i="7" s="1"/>
  <c r="DX71" i="6"/>
  <c r="AF71" i="7" s="1"/>
  <c r="EB95" i="6"/>
  <c r="AJ95" i="7" s="1"/>
  <c r="DP95" i="6"/>
  <c r="X95" i="7" s="1"/>
  <c r="DQ58" i="6"/>
  <c r="Y58" i="7" s="1"/>
  <c r="EC58" i="6"/>
  <c r="AK58" i="7" s="1"/>
  <c r="DM64" i="6"/>
  <c r="U64" i="7" s="1"/>
  <c r="DY64" i="6"/>
  <c r="AG64" i="7" s="1"/>
  <c r="DZ76" i="6"/>
  <c r="AH76" i="7" s="1"/>
  <c r="DN76" i="6"/>
  <c r="V76" i="7" s="1"/>
  <c r="DP43" i="6"/>
  <c r="X43" i="7" s="1"/>
  <c r="EB43" i="6"/>
  <c r="AJ43" i="7" s="1"/>
  <c r="DL49" i="6"/>
  <c r="T49" i="7" s="1"/>
  <c r="DX49" i="6"/>
  <c r="AF49" i="7" s="1"/>
  <c r="DJ54" i="6"/>
  <c r="R54" i="7" s="1"/>
  <c r="DV54" i="6"/>
  <c r="AD54" i="7" s="1"/>
  <c r="DP59" i="6"/>
  <c r="X59" i="7" s="1"/>
  <c r="EB59" i="6"/>
  <c r="AJ59" i="7" s="1"/>
  <c r="EF65" i="6"/>
  <c r="AN65" i="7" s="1"/>
  <c r="DT65" i="6"/>
  <c r="AB65" i="7" s="1"/>
  <c r="EE76" i="6"/>
  <c r="AM76" i="7" s="1"/>
  <c r="DS76" i="6"/>
  <c r="AA76" i="7" s="1"/>
  <c r="DM53" i="6"/>
  <c r="U53" i="7" s="1"/>
  <c r="DY53" i="6"/>
  <c r="AG53" i="7" s="1"/>
  <c r="DS58" i="6"/>
  <c r="AA58" i="7" s="1"/>
  <c r="EE58" i="6"/>
  <c r="AM58" i="7" s="1"/>
  <c r="DQ63" i="6"/>
  <c r="Y63" i="7" s="1"/>
  <c r="EC63" i="6"/>
  <c r="AK63" i="7" s="1"/>
  <c r="DT81" i="6"/>
  <c r="AB81" i="7" s="1"/>
  <c r="EF81" i="6"/>
  <c r="AN81" i="7" s="1"/>
  <c r="DL62" i="6"/>
  <c r="T62" i="7" s="1"/>
  <c r="DX62" i="6"/>
  <c r="AF62" i="7" s="1"/>
  <c r="DZ70" i="6"/>
  <c r="AH70" i="7" s="1"/>
  <c r="DN70" i="6"/>
  <c r="V70" i="7" s="1"/>
  <c r="DX68" i="6"/>
  <c r="AF68" i="7" s="1"/>
  <c r="DL68" i="6"/>
  <c r="T68" i="7" s="1"/>
  <c r="DV73" i="6"/>
  <c r="AD73" i="7" s="1"/>
  <c r="DJ73" i="6"/>
  <c r="R73" i="7" s="1"/>
  <c r="DZ78" i="6"/>
  <c r="AH78" i="7" s="1"/>
  <c r="DN78" i="6"/>
  <c r="V78" i="7" s="1"/>
  <c r="DX91" i="6"/>
  <c r="AF91" i="7" s="1"/>
  <c r="DL91" i="6"/>
  <c r="T91" i="7" s="1"/>
  <c r="DK69" i="6"/>
  <c r="S69" i="7" s="1"/>
  <c r="DW69" i="6"/>
  <c r="AE69" i="7" s="1"/>
  <c r="DU74" i="6"/>
  <c r="AC74" i="7" s="1"/>
  <c r="DI74" i="6"/>
  <c r="Q74" i="7" s="1"/>
  <c r="EF79" i="6"/>
  <c r="AN79" i="7" s="1"/>
  <c r="DT79" i="6"/>
  <c r="AB79" i="7" s="1"/>
  <c r="EF77" i="6"/>
  <c r="AN77" i="7" s="1"/>
  <c r="DT77" i="6"/>
  <c r="AB77" i="7" s="1"/>
  <c r="DS85" i="6"/>
  <c r="AA85" i="7" s="1"/>
  <c r="EE85" i="6"/>
  <c r="AM85" i="7" s="1"/>
  <c r="DQ71" i="6"/>
  <c r="Y71" i="7" s="1"/>
  <c r="EC71" i="6"/>
  <c r="AK71" i="7" s="1"/>
  <c r="DM77" i="6"/>
  <c r="U77" i="7" s="1"/>
  <c r="DY77" i="6"/>
  <c r="AG77" i="7" s="1"/>
  <c r="EF85" i="6"/>
  <c r="AN85" i="7" s="1"/>
  <c r="DT85" i="6"/>
  <c r="AB85" i="7" s="1"/>
  <c r="DJ67" i="6"/>
  <c r="R67" i="7" s="1"/>
  <c r="DV67" i="6"/>
  <c r="AD67" i="7" s="1"/>
  <c r="DP72" i="6"/>
  <c r="X72" i="7" s="1"/>
  <c r="EB72" i="6"/>
  <c r="AJ72" i="7" s="1"/>
  <c r="DI78" i="6"/>
  <c r="Q78" i="7" s="1"/>
  <c r="DU78" i="6"/>
  <c r="AC78" i="7" s="1"/>
  <c r="DV86" i="6"/>
  <c r="AD86" i="7" s="1"/>
  <c r="DJ86" i="6"/>
  <c r="R86" i="7" s="1"/>
  <c r="DI72" i="6"/>
  <c r="Q72" i="7" s="1"/>
  <c r="DU72" i="6"/>
  <c r="AC72" i="7" s="1"/>
  <c r="DO77" i="6"/>
  <c r="W77" i="7" s="1"/>
  <c r="EA77" i="6"/>
  <c r="AI77" i="7" s="1"/>
  <c r="DY86" i="6"/>
  <c r="AG86" i="7" s="1"/>
  <c r="DM86" i="6"/>
  <c r="U86" i="7" s="1"/>
  <c r="DW78" i="6"/>
  <c r="AE78" i="7" s="1"/>
  <c r="DK78" i="6"/>
  <c r="S78" i="7" s="1"/>
  <c r="DY81" i="6"/>
  <c r="AG81" i="7" s="1"/>
  <c r="DM81" i="6"/>
  <c r="U81" i="7" s="1"/>
  <c r="EE86" i="6"/>
  <c r="AM86" i="7" s="1"/>
  <c r="DS86" i="6"/>
  <c r="AA86" i="7" s="1"/>
  <c r="EB94" i="6"/>
  <c r="AJ94" i="7" s="1"/>
  <c r="DP94" i="6"/>
  <c r="X94" i="7" s="1"/>
  <c r="DT78" i="6"/>
  <c r="AB78" i="7" s="1"/>
  <c r="EF78" i="6"/>
  <c r="AN78" i="7" s="1"/>
  <c r="ED83" i="6"/>
  <c r="AL83" i="7" s="1"/>
  <c r="DR83" i="6"/>
  <c r="Z83" i="7" s="1"/>
  <c r="EE90" i="6"/>
  <c r="AM90" i="7" s="1"/>
  <c r="DS90" i="6"/>
  <c r="AA90" i="7" s="1"/>
  <c r="DN86" i="6"/>
  <c r="V86" i="7" s="1"/>
  <c r="DZ86" i="6"/>
  <c r="AH86" i="7" s="1"/>
  <c r="DZ96" i="6"/>
  <c r="AH96" i="7" s="1"/>
  <c r="DN96" i="6"/>
  <c r="V96" i="7" s="1"/>
  <c r="DS80" i="6"/>
  <c r="AA80" i="7" s="1"/>
  <c r="EE80" i="6"/>
  <c r="AM80" i="7" s="1"/>
  <c r="DQ85" i="6"/>
  <c r="Y85" i="7" s="1"/>
  <c r="EC85" i="6"/>
  <c r="AK85" i="7" s="1"/>
  <c r="DZ93" i="6"/>
  <c r="AH93" i="7" s="1"/>
  <c r="DN93" i="6"/>
  <c r="V93" i="7" s="1"/>
  <c r="DT84" i="6"/>
  <c r="AB84" i="7" s="1"/>
  <c r="EF84" i="6"/>
  <c r="AN84" i="7" s="1"/>
  <c r="DY90" i="6"/>
  <c r="AG90" i="7" s="1"/>
  <c r="DM90" i="6"/>
  <c r="U90" i="7" s="1"/>
  <c r="EE109" i="6"/>
  <c r="AM109" i="7" s="1"/>
  <c r="DS109" i="6"/>
  <c r="AA109" i="7" s="1"/>
  <c r="DZ90" i="6"/>
  <c r="AH90" i="7" s="1"/>
  <c r="DN90" i="6"/>
  <c r="V90" i="7" s="1"/>
  <c r="DW93" i="6"/>
  <c r="AE93" i="7" s="1"/>
  <c r="DK93" i="6"/>
  <c r="S93" i="7" s="1"/>
  <c r="DW99" i="6"/>
  <c r="AE99" i="7" s="1"/>
  <c r="DK99" i="6"/>
  <c r="S99" i="7" s="1"/>
  <c r="DV109" i="6"/>
  <c r="AD109" i="7" s="1"/>
  <c r="DJ109" i="6"/>
  <c r="R109" i="7" s="1"/>
  <c r="DP91" i="6"/>
  <c r="X91" i="7" s="1"/>
  <c r="EB91" i="6"/>
  <c r="AJ91" i="7" s="1"/>
  <c r="EF97" i="6"/>
  <c r="AN97" i="7" s="1"/>
  <c r="DT97" i="6"/>
  <c r="AB97" i="7" s="1"/>
  <c r="EA109" i="6"/>
  <c r="AI109" i="7" s="1"/>
  <c r="DO109" i="6"/>
  <c r="W109" i="7" s="1"/>
  <c r="EA103" i="6"/>
  <c r="AI103" i="7" s="1"/>
  <c r="DO103" i="6"/>
  <c r="W103" i="7" s="1"/>
  <c r="DM94" i="6"/>
  <c r="U94" i="7" s="1"/>
  <c r="DY94" i="6"/>
  <c r="AG94" i="7" s="1"/>
  <c r="EA102" i="6"/>
  <c r="AI102" i="7" s="1"/>
  <c r="DO102" i="6"/>
  <c r="W102" i="7" s="1"/>
  <c r="EE99" i="6"/>
  <c r="AM99" i="7" s="1"/>
  <c r="DS99" i="6"/>
  <c r="AA99" i="7" s="1"/>
  <c r="EC118" i="6"/>
  <c r="AK118" i="7" s="1"/>
  <c r="DQ118" i="6"/>
  <c r="Y118" i="7" s="1"/>
  <c r="DK92" i="6"/>
  <c r="S92" i="7" s="1"/>
  <c r="DW92" i="6"/>
  <c r="AE92" i="7" s="1"/>
  <c r="DV98" i="6"/>
  <c r="AD98" i="7" s="1"/>
  <c r="DJ98" i="6"/>
  <c r="R98" i="7" s="1"/>
  <c r="ED100" i="6"/>
  <c r="AL100" i="7" s="1"/>
  <c r="DR100" i="6"/>
  <c r="Z100" i="7" s="1"/>
  <c r="DZ106" i="6"/>
  <c r="AH106" i="7" s="1"/>
  <c r="DN106" i="6"/>
  <c r="V106" i="7" s="1"/>
  <c r="DY113" i="6"/>
  <c r="AG113" i="7" s="1"/>
  <c r="DM113" i="6"/>
  <c r="U113" i="7" s="1"/>
  <c r="DI109" i="6"/>
  <c r="Q109" i="7" s="1"/>
  <c r="DU109" i="6"/>
  <c r="AC109" i="7" s="1"/>
  <c r="DM139" i="6"/>
  <c r="U139" i="7" s="1"/>
  <c r="DY139" i="6"/>
  <c r="AG139" i="7" s="1"/>
  <c r="DW109" i="6"/>
  <c r="AE109" i="7" s="1"/>
  <c r="DK109" i="6"/>
  <c r="S109" i="7" s="1"/>
  <c r="DL101" i="6"/>
  <c r="T101" i="7" s="1"/>
  <c r="DX101" i="6"/>
  <c r="AF101" i="7" s="1"/>
  <c r="DJ106" i="6"/>
  <c r="R106" i="7" s="1"/>
  <c r="DV106" i="6"/>
  <c r="AD106" i="7" s="1"/>
  <c r="DW114" i="6"/>
  <c r="AE114" i="7" s="1"/>
  <c r="DK114" i="6"/>
  <c r="S114" i="7" s="1"/>
  <c r="DI95" i="6"/>
  <c r="Q95" i="7" s="1"/>
  <c r="DU95" i="6"/>
  <c r="AC95" i="7" s="1"/>
  <c r="DO100" i="6"/>
  <c r="W100" i="7" s="1"/>
  <c r="EA100" i="6"/>
  <c r="AI100" i="7" s="1"/>
  <c r="DK106" i="6"/>
  <c r="S106" i="7" s="1"/>
  <c r="DW106" i="6"/>
  <c r="AE106" i="7" s="1"/>
  <c r="EF112" i="6"/>
  <c r="AN112" i="7" s="1"/>
  <c r="DT112" i="6"/>
  <c r="AB112" i="7" s="1"/>
  <c r="DT94" i="6"/>
  <c r="AB94" i="7" s="1"/>
  <c r="EF94" i="6"/>
  <c r="AN94" i="7" s="1"/>
  <c r="DR99" i="6"/>
  <c r="Z99" i="7" s="1"/>
  <c r="ED99" i="6"/>
  <c r="AL99" i="7" s="1"/>
  <c r="DN105" i="6"/>
  <c r="V105" i="7" s="1"/>
  <c r="DZ105" i="6"/>
  <c r="AH105" i="7" s="1"/>
  <c r="DZ111" i="6"/>
  <c r="AH111" i="7" s="1"/>
  <c r="DN111" i="6"/>
  <c r="V111" i="7" s="1"/>
  <c r="ED110" i="6"/>
  <c r="AL110" i="7" s="1"/>
  <c r="DR110" i="6"/>
  <c r="Z110" i="7" s="1"/>
  <c r="DZ116" i="6"/>
  <c r="AH116" i="7" s="1"/>
  <c r="DN116" i="6"/>
  <c r="V116" i="7" s="1"/>
  <c r="DV122" i="6"/>
  <c r="AD122" i="7" s="1"/>
  <c r="DJ122" i="6"/>
  <c r="R122" i="7" s="1"/>
  <c r="EE118" i="6"/>
  <c r="AM118" i="7" s="1"/>
  <c r="DS118" i="6"/>
  <c r="AA118" i="7" s="1"/>
  <c r="DT125" i="6"/>
  <c r="AB125" i="7" s="1"/>
  <c r="EF125" i="6"/>
  <c r="AN125" i="7" s="1"/>
  <c r="DR115" i="6"/>
  <c r="Z115" i="7" s="1"/>
  <c r="ED115" i="6"/>
  <c r="AL115" i="7" s="1"/>
  <c r="DP121" i="6"/>
  <c r="X121" i="7" s="1"/>
  <c r="EB121" i="6"/>
  <c r="AJ121" i="7" s="1"/>
  <c r="DM110" i="6"/>
  <c r="U110" i="7" s="1"/>
  <c r="DY110" i="6"/>
  <c r="AG110" i="7" s="1"/>
  <c r="DS115" i="6"/>
  <c r="AA115" i="7" s="1"/>
  <c r="EE115" i="6"/>
  <c r="AM115" i="7" s="1"/>
  <c r="DQ121" i="6"/>
  <c r="Y121" i="7" s="1"/>
  <c r="EC121" i="6"/>
  <c r="AK121" i="7" s="1"/>
  <c r="DN110" i="6"/>
  <c r="V110" i="7" s="1"/>
  <c r="DZ110" i="6"/>
  <c r="AH110" i="7" s="1"/>
  <c r="DT115" i="6"/>
  <c r="AB115" i="7" s="1"/>
  <c r="EF115" i="6"/>
  <c r="AN115" i="7" s="1"/>
  <c r="EF121" i="6"/>
  <c r="AN121" i="7" s="1"/>
  <c r="DT121" i="6"/>
  <c r="AB121" i="7" s="1"/>
  <c r="DX136" i="6"/>
  <c r="AF136" i="7" s="1"/>
  <c r="DL136" i="6"/>
  <c r="T136" i="7" s="1"/>
  <c r="DO114" i="6"/>
  <c r="W114" i="7" s="1"/>
  <c r="EA114" i="6"/>
  <c r="AI114" i="7" s="1"/>
  <c r="DV120" i="6"/>
  <c r="AD120" i="7" s="1"/>
  <c r="DJ120" i="6"/>
  <c r="R120" i="7" s="1"/>
  <c r="DL126" i="6"/>
  <c r="T126" i="7" s="1"/>
  <c r="DX126" i="6"/>
  <c r="AF126" i="7" s="1"/>
  <c r="EB134" i="6"/>
  <c r="AJ134" i="7" s="1"/>
  <c r="DP134" i="6"/>
  <c r="X134" i="7" s="1"/>
  <c r="DU124" i="6"/>
  <c r="AC124" i="7" s="1"/>
  <c r="DI124" i="6"/>
  <c r="Q124" i="7" s="1"/>
  <c r="EF131" i="6"/>
  <c r="AN131" i="7" s="1"/>
  <c r="DT131" i="6"/>
  <c r="AB131" i="7" s="1"/>
  <c r="EE128" i="6"/>
  <c r="AM128" i="7" s="1"/>
  <c r="DS128" i="6"/>
  <c r="AA128" i="7" s="1"/>
  <c r="DL120" i="6"/>
  <c r="T120" i="7" s="1"/>
  <c r="DX120" i="6"/>
  <c r="AF120" i="7" s="1"/>
  <c r="DJ125" i="6"/>
  <c r="R125" i="7" s="1"/>
  <c r="DV125" i="6"/>
  <c r="AD125" i="7" s="1"/>
  <c r="DW131" i="6"/>
  <c r="AE131" i="7" s="1"/>
  <c r="DK131" i="6"/>
  <c r="S131" i="7" s="1"/>
  <c r="EF152" i="6"/>
  <c r="AN152" i="7" s="1"/>
  <c r="DT152" i="6"/>
  <c r="AB152" i="7" s="1"/>
  <c r="DS125" i="6"/>
  <c r="AA125" i="7" s="1"/>
  <c r="EE125" i="6"/>
  <c r="AM125" i="7" s="1"/>
  <c r="ED132" i="6"/>
  <c r="AL132" i="7" s="1"/>
  <c r="DR132" i="6"/>
  <c r="Z132" i="7" s="1"/>
  <c r="EB129" i="6"/>
  <c r="AJ129" i="7" s="1"/>
  <c r="DP129" i="6"/>
  <c r="X129" i="7" s="1"/>
  <c r="ED141" i="6"/>
  <c r="AL141" i="7" s="1"/>
  <c r="DR141" i="6"/>
  <c r="Z141" i="7" s="1"/>
  <c r="EE136" i="6"/>
  <c r="AM136" i="7" s="1"/>
  <c r="DS136" i="6"/>
  <c r="AA136" i="7" s="1"/>
  <c r="DM146" i="6"/>
  <c r="U146" i="7" s="1"/>
  <c r="DY146" i="6"/>
  <c r="AG146" i="7" s="1"/>
  <c r="EC146" i="6"/>
  <c r="AK146" i="7" s="1"/>
  <c r="DQ146" i="6"/>
  <c r="Y146" i="7" s="1"/>
  <c r="DO135" i="6"/>
  <c r="W135" i="7" s="1"/>
  <c r="EA135" i="6"/>
  <c r="AI135" i="7" s="1"/>
  <c r="DN144" i="6"/>
  <c r="V144" i="7" s="1"/>
  <c r="DZ144" i="6"/>
  <c r="AH144" i="7" s="1"/>
  <c r="DR130" i="6"/>
  <c r="Z130" i="7" s="1"/>
  <c r="ED130" i="6"/>
  <c r="AL130" i="7" s="1"/>
  <c r="DN136" i="6"/>
  <c r="V136" i="7" s="1"/>
  <c r="DZ136" i="6"/>
  <c r="AH136" i="7" s="1"/>
  <c r="DR144" i="6"/>
  <c r="Z144" i="7" s="1"/>
  <c r="ED144" i="6"/>
  <c r="AL144" i="7" s="1"/>
  <c r="DO132" i="6"/>
  <c r="W132" i="7" s="1"/>
  <c r="EA132" i="6"/>
  <c r="AI132" i="7" s="1"/>
  <c r="DU138" i="6"/>
  <c r="AC138" i="7" s="1"/>
  <c r="DI138" i="6"/>
  <c r="Q138" i="7" s="1"/>
  <c r="DJ127" i="6"/>
  <c r="R127" i="7" s="1"/>
  <c r="DV127" i="6"/>
  <c r="AD127" i="7" s="1"/>
  <c r="DP132" i="6"/>
  <c r="X132" i="7" s="1"/>
  <c r="EB132" i="6"/>
  <c r="AJ132" i="7" s="1"/>
  <c r="ED137" i="6"/>
  <c r="AL137" i="7" s="1"/>
  <c r="DR137" i="6"/>
  <c r="Z137" i="7" s="1"/>
  <c r="DZ142" i="6"/>
  <c r="AH142" i="7" s="1"/>
  <c r="DN142" i="6"/>
  <c r="V142" i="7" s="1"/>
  <c r="EB149" i="6"/>
  <c r="AJ149" i="7" s="1"/>
  <c r="DP149" i="6"/>
  <c r="X149" i="7" s="1"/>
  <c r="DO148" i="6"/>
  <c r="W148" i="7" s="1"/>
  <c r="EA148" i="6"/>
  <c r="AI148" i="7" s="1"/>
  <c r="EE144" i="6"/>
  <c r="AM144" i="7" s="1"/>
  <c r="DS144" i="6"/>
  <c r="AA144" i="7" s="1"/>
  <c r="DJ138" i="6"/>
  <c r="R138" i="7" s="1"/>
  <c r="DV138" i="6"/>
  <c r="AD138" i="7" s="1"/>
  <c r="DI143" i="6"/>
  <c r="Q143" i="7" s="1"/>
  <c r="DU143" i="6"/>
  <c r="AC143" i="7" s="1"/>
  <c r="DU153" i="6"/>
  <c r="AC153" i="7" s="1"/>
  <c r="DI153" i="6"/>
  <c r="Q153" i="7" s="1"/>
  <c r="DT142" i="6"/>
  <c r="AB142" i="7" s="1"/>
  <c r="EF142" i="6"/>
  <c r="AN142" i="7" s="1"/>
  <c r="EE150" i="6"/>
  <c r="AM150" i="7" s="1"/>
  <c r="DS150" i="6"/>
  <c r="AA150" i="7" s="1"/>
  <c r="EB146" i="6"/>
  <c r="AJ146" i="7" s="1"/>
  <c r="DP146" i="6"/>
  <c r="X146" i="7" s="1"/>
  <c r="DX150" i="6"/>
  <c r="AF150" i="7" s="1"/>
  <c r="DL150" i="6"/>
  <c r="T150" i="7" s="1"/>
  <c r="DN145" i="6"/>
  <c r="V145" i="7" s="1"/>
  <c r="DZ145" i="6"/>
  <c r="AH145" i="7" s="1"/>
  <c r="DZ151" i="6"/>
  <c r="AH151" i="7" s="1"/>
  <c r="DN151" i="6"/>
  <c r="V151" i="7" s="1"/>
  <c r="DP152" i="6"/>
  <c r="X152" i="7" s="1"/>
  <c r="EB152" i="6"/>
  <c r="AJ152" i="7" s="1"/>
  <c r="EE152" i="6"/>
  <c r="AM152" i="7" s="1"/>
  <c r="DS152" i="6"/>
  <c r="AA152" i="7" s="1"/>
  <c r="EC154" i="6"/>
  <c r="AK154" i="7" s="1"/>
  <c r="DQ154" i="6"/>
  <c r="Y154" i="7" s="1"/>
  <c r="DT148" i="6"/>
  <c r="AB148" i="7" s="1"/>
  <c r="EF148" i="6"/>
  <c r="AN148" i="7" s="1"/>
  <c r="DQ155" i="6"/>
  <c r="Y155" i="7" s="1"/>
  <c r="EC155" i="6"/>
  <c r="AK155" i="7" s="1"/>
  <c r="EC151" i="6"/>
  <c r="AK151" i="7" s="1"/>
  <c r="DQ151" i="6"/>
  <c r="Y151" i="7" s="1"/>
  <c r="DK161" i="6"/>
  <c r="S161" i="7" s="1"/>
  <c r="DW161" i="6"/>
  <c r="AE161" i="7" s="1"/>
  <c r="EF158" i="6"/>
  <c r="AN158" i="7" s="1"/>
  <c r="DT158" i="6"/>
  <c r="AB158" i="7" s="1"/>
  <c r="DS151" i="6"/>
  <c r="AA151" i="7" s="1"/>
  <c r="EE151" i="6"/>
  <c r="AM151" i="7" s="1"/>
  <c r="EF156" i="6"/>
  <c r="AN156" i="7" s="1"/>
  <c r="DT156" i="6"/>
  <c r="AB156" i="7" s="1"/>
  <c r="DZ154" i="6"/>
  <c r="AH154" i="7" s="1"/>
  <c r="DN154" i="6"/>
  <c r="V154" i="7" s="1"/>
  <c r="DZ158" i="6"/>
  <c r="AH158" i="7" s="1"/>
  <c r="DN158" i="6"/>
  <c r="V158" i="7" s="1"/>
  <c r="DO158" i="6"/>
  <c r="W158" i="7" s="1"/>
  <c r="EA158" i="6"/>
  <c r="AI158" i="7" s="1"/>
  <c r="DJ157" i="6"/>
  <c r="R157" i="7" s="1"/>
  <c r="DV157" i="6"/>
  <c r="AD157" i="7" s="1"/>
  <c r="EF164" i="6"/>
  <c r="AN164" i="7" s="1"/>
  <c r="DT164" i="6"/>
  <c r="AB164" i="7" s="1"/>
  <c r="DO159" i="6"/>
  <c r="W159" i="7" s="1"/>
  <c r="EA159" i="6"/>
  <c r="AI159" i="7" s="1"/>
  <c r="DN156" i="6"/>
  <c r="V156" i="7" s="1"/>
  <c r="DZ156" i="6"/>
  <c r="AH156" i="7" s="1"/>
  <c r="EE163" i="6"/>
  <c r="AM163" i="7" s="1"/>
  <c r="DS163" i="6"/>
  <c r="AA163" i="7" s="1"/>
  <c r="DK164" i="6"/>
  <c r="S164" i="7" s="1"/>
  <c r="DW164" i="6"/>
  <c r="AE164" i="7" s="1"/>
  <c r="DI166" i="6"/>
  <c r="Q166" i="7" s="1"/>
  <c r="DU166" i="6"/>
  <c r="AC166" i="7" s="1"/>
  <c r="EB163" i="6"/>
  <c r="AJ163" i="7" s="1"/>
  <c r="DP163" i="6"/>
  <c r="X163" i="7" s="1"/>
  <c r="DS166" i="6"/>
  <c r="AA166" i="7" s="1"/>
  <c r="EE166" i="6"/>
  <c r="AM166" i="7" s="1"/>
  <c r="DR163" i="6"/>
  <c r="Z163" i="7" s="1"/>
  <c r="ED163" i="6"/>
  <c r="AL163" i="7" s="1"/>
  <c r="DS167" i="6"/>
  <c r="AA167" i="7" s="1"/>
  <c r="EE167" i="6"/>
  <c r="AM167" i="7" s="1"/>
  <c r="DR164" i="6"/>
  <c r="Z164" i="7" s="1"/>
  <c r="ED164" i="6"/>
  <c r="AL164" i="7" s="1"/>
  <c r="DI6" i="6"/>
  <c r="Q6" i="7" s="1"/>
  <c r="DU6" i="6"/>
  <c r="AC6" i="7" s="1"/>
  <c r="DS5" i="6"/>
  <c r="AA5" i="7" s="1"/>
  <c r="EE5" i="6"/>
  <c r="AM5" i="7" s="1"/>
  <c r="DZ14" i="6"/>
  <c r="AH14" i="7" s="1"/>
  <c r="DN14" i="6"/>
  <c r="V14" i="7" s="1"/>
  <c r="EC8" i="6"/>
  <c r="AK8" i="7" s="1"/>
  <c r="DQ8" i="6"/>
  <c r="Y8" i="7" s="1"/>
  <c r="EB36" i="6"/>
  <c r="AJ36" i="7" s="1"/>
  <c r="DP36" i="6"/>
  <c r="X36" i="7" s="1"/>
  <c r="EE8" i="6"/>
  <c r="AM8" i="7" s="1"/>
  <c r="DS8" i="6"/>
  <c r="AA8" i="7" s="1"/>
  <c r="EC13" i="6"/>
  <c r="AK13" i="7" s="1"/>
  <c r="DQ13" i="6"/>
  <c r="Y13" i="7" s="1"/>
  <c r="DY19" i="6"/>
  <c r="AG19" i="7" s="1"/>
  <c r="DM19" i="6"/>
  <c r="U19" i="7" s="1"/>
  <c r="DX28" i="6"/>
  <c r="AF28" i="7" s="1"/>
  <c r="DL28" i="6"/>
  <c r="T28" i="7" s="1"/>
  <c r="EB56" i="6"/>
  <c r="AJ56" i="7" s="1"/>
  <c r="DP56" i="6"/>
  <c r="X56" i="7" s="1"/>
  <c r="ED9" i="6"/>
  <c r="AL9" i="7" s="1"/>
  <c r="DR9" i="6"/>
  <c r="Z9" i="7" s="1"/>
  <c r="DZ15" i="6"/>
  <c r="AH15" i="7" s="1"/>
  <c r="DN15" i="6"/>
  <c r="V15" i="7" s="1"/>
  <c r="DZ21" i="6"/>
  <c r="AH21" i="7" s="1"/>
  <c r="DN21" i="6"/>
  <c r="V21" i="7" s="1"/>
  <c r="DJ29" i="6"/>
  <c r="R29" i="7" s="1"/>
  <c r="DV29" i="6"/>
  <c r="AD29" i="7" s="1"/>
  <c r="DW13" i="6"/>
  <c r="AE13" i="7" s="1"/>
  <c r="DK13" i="6"/>
  <c r="S13" i="7" s="1"/>
  <c r="DU18" i="6"/>
  <c r="AC18" i="7" s="1"/>
  <c r="DI18" i="6"/>
  <c r="Q18" i="7" s="1"/>
  <c r="DZ25" i="6"/>
  <c r="AH25" i="7" s="1"/>
  <c r="DN25" i="6"/>
  <c r="V25" i="7" s="1"/>
  <c r="DL5" i="6"/>
  <c r="T5" i="7" s="1"/>
  <c r="DX5" i="6"/>
  <c r="AF5" i="7" s="1"/>
  <c r="DJ10" i="6"/>
  <c r="R10" i="7" s="1"/>
  <c r="DV10" i="6"/>
  <c r="AD10" i="7" s="1"/>
  <c r="DP15" i="6"/>
  <c r="X15" i="7" s="1"/>
  <c r="EB15" i="6"/>
  <c r="AJ15" i="7" s="1"/>
  <c r="DQ21" i="6"/>
  <c r="Y21" i="7" s="1"/>
  <c r="EC21" i="6"/>
  <c r="AK21" i="7" s="1"/>
  <c r="DZ29" i="6"/>
  <c r="AH29" i="7" s="1"/>
  <c r="DN29" i="6"/>
  <c r="V29" i="7" s="1"/>
  <c r="DQ7" i="6"/>
  <c r="Y7" i="7" s="1"/>
  <c r="EC7" i="6"/>
  <c r="AK7" i="7" s="1"/>
  <c r="DM13" i="6"/>
  <c r="U13" i="7" s="1"/>
  <c r="DY13" i="6"/>
  <c r="AG13" i="7" s="1"/>
  <c r="DS18" i="6"/>
  <c r="AA18" i="7" s="1"/>
  <c r="EE18" i="6"/>
  <c r="AM18" i="7" s="1"/>
  <c r="DQ25" i="6"/>
  <c r="Y25" i="7" s="1"/>
  <c r="EC25" i="6"/>
  <c r="AK25" i="7" s="1"/>
  <c r="DW46" i="6"/>
  <c r="AE46" i="7" s="1"/>
  <c r="DK46" i="6"/>
  <c r="S46" i="7" s="1"/>
  <c r="DN9" i="6"/>
  <c r="V9" i="7" s="1"/>
  <c r="DZ9" i="6"/>
  <c r="AH9" i="7" s="1"/>
  <c r="DT14" i="6"/>
  <c r="AB14" i="7" s="1"/>
  <c r="EF14" i="6"/>
  <c r="AN14" i="7" s="1"/>
  <c r="DR19" i="6"/>
  <c r="Z19" i="7" s="1"/>
  <c r="ED19" i="6"/>
  <c r="AL19" i="7" s="1"/>
  <c r="DX27" i="6"/>
  <c r="AF27" i="7" s="1"/>
  <c r="DL27" i="6"/>
  <c r="T27" i="7" s="1"/>
  <c r="DU44" i="6"/>
  <c r="AC44" i="7" s="1"/>
  <c r="DI44" i="6"/>
  <c r="Q44" i="7" s="1"/>
  <c r="DK15" i="6"/>
  <c r="S15" i="7" s="1"/>
  <c r="DW15" i="6"/>
  <c r="AE15" i="7" s="1"/>
  <c r="DW20" i="6"/>
  <c r="AE20" i="7" s="1"/>
  <c r="DK20" i="6"/>
  <c r="S20" i="7" s="1"/>
  <c r="EA32" i="6"/>
  <c r="AI32" i="7" s="1"/>
  <c r="DO32" i="6"/>
  <c r="W32" i="7" s="1"/>
  <c r="DY22" i="6"/>
  <c r="AG22" i="7" s="1"/>
  <c r="DM22" i="6"/>
  <c r="U22" i="7" s="1"/>
  <c r="EE27" i="6"/>
  <c r="AM27" i="7" s="1"/>
  <c r="DS27" i="6"/>
  <c r="AA27" i="7" s="1"/>
  <c r="EC32" i="6"/>
  <c r="AK32" i="7" s="1"/>
  <c r="DQ32" i="6"/>
  <c r="Y32" i="7" s="1"/>
  <c r="DY38" i="6"/>
  <c r="AG38" i="7" s="1"/>
  <c r="DM38" i="6"/>
  <c r="U38" i="7" s="1"/>
  <c r="EA45" i="6"/>
  <c r="AI45" i="7" s="1"/>
  <c r="DO45" i="6"/>
  <c r="W45" i="7" s="1"/>
  <c r="EC56" i="6"/>
  <c r="AK56" i="7" s="1"/>
  <c r="DQ56" i="6"/>
  <c r="Y56" i="7" s="1"/>
  <c r="DZ34" i="6"/>
  <c r="AH34" i="7" s="1"/>
  <c r="DN34" i="6"/>
  <c r="V34" i="7" s="1"/>
  <c r="EA40" i="6"/>
  <c r="AI40" i="7" s="1"/>
  <c r="DO40" i="6"/>
  <c r="W40" i="7" s="1"/>
  <c r="DJ47" i="6"/>
  <c r="R47" i="7" s="1"/>
  <c r="DV47" i="6"/>
  <c r="AD47" i="7" s="1"/>
  <c r="EA61" i="6"/>
  <c r="AI61" i="7" s="1"/>
  <c r="DO61" i="6"/>
  <c r="W61" i="7" s="1"/>
  <c r="DW39" i="6"/>
  <c r="AE39" i="7" s="1"/>
  <c r="DK39" i="6"/>
  <c r="S39" i="7" s="1"/>
  <c r="EB46" i="6"/>
  <c r="AJ46" i="7" s="1"/>
  <c r="DP46" i="6"/>
  <c r="X46" i="7" s="1"/>
  <c r="DR29" i="6"/>
  <c r="Z29" i="7" s="1"/>
  <c r="ED29" i="6"/>
  <c r="AL29" i="7" s="1"/>
  <c r="DN35" i="6"/>
  <c r="V35" i="7" s="1"/>
  <c r="DZ35" i="6"/>
  <c r="AH35" i="7" s="1"/>
  <c r="DW41" i="6"/>
  <c r="AE41" i="7" s="1"/>
  <c r="DK41" i="6"/>
  <c r="S41" i="7" s="1"/>
  <c r="DW51" i="6"/>
  <c r="AE51" i="7" s="1"/>
  <c r="DK51" i="6"/>
  <c r="S51" i="7" s="1"/>
  <c r="DW85" i="6"/>
  <c r="AE85" i="7" s="1"/>
  <c r="DK85" i="6"/>
  <c r="S85" i="7" s="1"/>
  <c r="DS25" i="6"/>
  <c r="AA25" i="7" s="1"/>
  <c r="EE25" i="6"/>
  <c r="AM25" i="7" s="1"/>
  <c r="DQ30" i="6"/>
  <c r="Y30" i="7" s="1"/>
  <c r="EC30" i="6"/>
  <c r="AK30" i="7" s="1"/>
  <c r="DM36" i="6"/>
  <c r="U36" i="7" s="1"/>
  <c r="DY36" i="6"/>
  <c r="AG36" i="7" s="1"/>
  <c r="DQ42" i="6"/>
  <c r="Y42" i="7" s="1"/>
  <c r="EC42" i="6"/>
  <c r="AK42" i="7" s="1"/>
  <c r="DX50" i="6"/>
  <c r="AF50" i="7" s="1"/>
  <c r="DL50" i="6"/>
  <c r="T50" i="7" s="1"/>
  <c r="ED74" i="6"/>
  <c r="AL74" i="7" s="1"/>
  <c r="DR74" i="6"/>
  <c r="Z74" i="7" s="1"/>
  <c r="DL25" i="6"/>
  <c r="T25" i="7" s="1"/>
  <c r="DX25" i="6"/>
  <c r="AF25" i="7" s="1"/>
  <c r="DJ30" i="6"/>
  <c r="R30" i="7" s="1"/>
  <c r="DV30" i="6"/>
  <c r="AD30" i="7" s="1"/>
  <c r="DP35" i="6"/>
  <c r="X35" i="7" s="1"/>
  <c r="EB35" i="6"/>
  <c r="AJ35" i="7" s="1"/>
  <c r="EF40" i="6"/>
  <c r="AN40" i="7" s="1"/>
  <c r="DT40" i="6"/>
  <c r="AB40" i="7" s="1"/>
  <c r="DY48" i="6"/>
  <c r="AG48" i="7" s="1"/>
  <c r="DM48" i="6"/>
  <c r="U48" i="7" s="1"/>
  <c r="DR57" i="6"/>
  <c r="Z57" i="7" s="1"/>
  <c r="ED57" i="6"/>
  <c r="AL57" i="7" s="1"/>
  <c r="DO36" i="6"/>
  <c r="W36" i="7" s="1"/>
  <c r="EA36" i="6"/>
  <c r="AI36" i="7" s="1"/>
  <c r="EF42" i="6"/>
  <c r="AN42" i="7" s="1"/>
  <c r="DT42" i="6"/>
  <c r="AB42" i="7" s="1"/>
  <c r="DP50" i="6"/>
  <c r="X50" i="7" s="1"/>
  <c r="EB50" i="6"/>
  <c r="AJ50" i="7" s="1"/>
  <c r="EE63" i="6"/>
  <c r="AM63" i="7" s="1"/>
  <c r="DS63" i="6"/>
  <c r="AA63" i="7" s="1"/>
  <c r="EB41" i="6"/>
  <c r="AJ41" i="7" s="1"/>
  <c r="DP41" i="6"/>
  <c r="X41" i="7" s="1"/>
  <c r="DX47" i="6"/>
  <c r="AF47" i="7" s="1"/>
  <c r="DL47" i="6"/>
  <c r="T47" i="7" s="1"/>
  <c r="DV52" i="6"/>
  <c r="AD52" i="7" s="1"/>
  <c r="DJ52" i="6"/>
  <c r="R52" i="7" s="1"/>
  <c r="EB57" i="6"/>
  <c r="AJ57" i="7" s="1"/>
  <c r="DP57" i="6"/>
  <c r="X57" i="7" s="1"/>
  <c r="DX63" i="6"/>
  <c r="AF63" i="7" s="1"/>
  <c r="DL63" i="6"/>
  <c r="T63" i="7" s="1"/>
  <c r="DU69" i="6"/>
  <c r="AC69" i="7" s="1"/>
  <c r="DI69" i="6"/>
  <c r="Q69" i="7" s="1"/>
  <c r="DK48" i="6"/>
  <c r="S48" i="7" s="1"/>
  <c r="DW48" i="6"/>
  <c r="AE48" i="7" s="1"/>
  <c r="DU53" i="6"/>
  <c r="AC53" i="7" s="1"/>
  <c r="DI53" i="6"/>
  <c r="Q53" i="7" s="1"/>
  <c r="EA58" i="6"/>
  <c r="AI58" i="7" s="1"/>
  <c r="DO58" i="6"/>
  <c r="W58" i="7" s="1"/>
  <c r="DW64" i="6"/>
  <c r="AE64" i="7" s="1"/>
  <c r="DK64" i="6"/>
  <c r="S64" i="7" s="1"/>
  <c r="EC73" i="6"/>
  <c r="AK73" i="7" s="1"/>
  <c r="DQ73" i="6"/>
  <c r="Y73" i="7" s="1"/>
  <c r="DX64" i="6"/>
  <c r="AF64" i="7" s="1"/>
  <c r="DL64" i="6"/>
  <c r="T64" i="7" s="1"/>
  <c r="EE72" i="6"/>
  <c r="AM72" i="7" s="1"/>
  <c r="DS72" i="6"/>
  <c r="AA72" i="7" s="1"/>
  <c r="DI54" i="6"/>
  <c r="Q54" i="7" s="1"/>
  <c r="DU54" i="6"/>
  <c r="AC54" i="7" s="1"/>
  <c r="DO59" i="6"/>
  <c r="W59" i="7" s="1"/>
  <c r="EA59" i="6"/>
  <c r="AI59" i="7" s="1"/>
  <c r="DQ65" i="6"/>
  <c r="Y65" i="7" s="1"/>
  <c r="EC65" i="6"/>
  <c r="AK65" i="7" s="1"/>
  <c r="EC77" i="6"/>
  <c r="AK77" i="7" s="1"/>
  <c r="DQ77" i="6"/>
  <c r="Y77" i="7" s="1"/>
  <c r="DN44" i="6"/>
  <c r="V44" i="7" s="1"/>
  <c r="DZ44" i="6"/>
  <c r="AH44" i="7" s="1"/>
  <c r="DT49" i="6"/>
  <c r="AB49" i="7" s="1"/>
  <c r="EF49" i="6"/>
  <c r="AN49" i="7" s="1"/>
  <c r="DR54" i="6"/>
  <c r="Z54" i="7" s="1"/>
  <c r="ED54" i="6"/>
  <c r="AL54" i="7" s="1"/>
  <c r="DN60" i="6"/>
  <c r="V60" i="7" s="1"/>
  <c r="DZ60" i="6"/>
  <c r="AH60" i="7" s="1"/>
  <c r="ED66" i="6"/>
  <c r="AL66" i="7" s="1"/>
  <c r="DR66" i="6"/>
  <c r="Z66" i="7" s="1"/>
  <c r="DX80" i="6"/>
  <c r="AF80" i="7" s="1"/>
  <c r="DL80" i="6"/>
  <c r="T80" i="7" s="1"/>
  <c r="DK54" i="6"/>
  <c r="S54" i="7" s="1"/>
  <c r="DW54" i="6"/>
  <c r="AE54" i="7" s="1"/>
  <c r="DI59" i="6"/>
  <c r="Q59" i="7" s="1"/>
  <c r="DU59" i="6"/>
  <c r="AC59" i="7" s="1"/>
  <c r="DO64" i="6"/>
  <c r="W64" i="7" s="1"/>
  <c r="EA64" i="6"/>
  <c r="AI64" i="7" s="1"/>
  <c r="EF87" i="6"/>
  <c r="AN87" i="7" s="1"/>
  <c r="DT87" i="6"/>
  <c r="AB87" i="7" s="1"/>
  <c r="DT62" i="6"/>
  <c r="AB62" i="7" s="1"/>
  <c r="EF62" i="6"/>
  <c r="AN62" i="7" s="1"/>
  <c r="DV72" i="6"/>
  <c r="AD72" i="7" s="1"/>
  <c r="DJ72" i="6"/>
  <c r="R72" i="7" s="1"/>
  <c r="EF68" i="6"/>
  <c r="AN68" i="7" s="1"/>
  <c r="DT68" i="6"/>
  <c r="AB68" i="7" s="1"/>
  <c r="ED73" i="6"/>
  <c r="AL73" i="7" s="1"/>
  <c r="DR73" i="6"/>
  <c r="Z73" i="7" s="1"/>
  <c r="EE79" i="6"/>
  <c r="AM79" i="7" s="1"/>
  <c r="DS79" i="6"/>
  <c r="AA79" i="7" s="1"/>
  <c r="DZ103" i="6"/>
  <c r="AH103" i="7" s="1"/>
  <c r="DN103" i="6"/>
  <c r="V103" i="7" s="1"/>
  <c r="DS69" i="6"/>
  <c r="AA69" i="7" s="1"/>
  <c r="EE69" i="6"/>
  <c r="AM69" i="7" s="1"/>
  <c r="EC74" i="6"/>
  <c r="AK74" i="7" s="1"/>
  <c r="DQ74" i="6"/>
  <c r="Y74" i="7" s="1"/>
  <c r="DN80" i="6"/>
  <c r="V80" i="7" s="1"/>
  <c r="DZ80" i="6"/>
  <c r="AH80" i="7" s="1"/>
  <c r="EC78" i="6"/>
  <c r="AK78" i="7" s="1"/>
  <c r="DQ78" i="6"/>
  <c r="Y78" i="7" s="1"/>
  <c r="DU101" i="6"/>
  <c r="AC101" i="7" s="1"/>
  <c r="DI101" i="6"/>
  <c r="Q101" i="7" s="1"/>
  <c r="DO72" i="6"/>
  <c r="W72" i="7" s="1"/>
  <c r="EA72" i="6"/>
  <c r="AI72" i="7" s="1"/>
  <c r="ED78" i="6"/>
  <c r="AL78" i="7" s="1"/>
  <c r="DR78" i="6"/>
  <c r="Z78" i="7" s="1"/>
  <c r="DU88" i="6"/>
  <c r="AC88" i="7" s="1"/>
  <c r="DI88" i="6"/>
  <c r="Q88" i="7" s="1"/>
  <c r="DR67" i="6"/>
  <c r="Z67" i="7" s="1"/>
  <c r="ED67" i="6"/>
  <c r="AL67" i="7" s="1"/>
  <c r="DN73" i="6"/>
  <c r="V73" i="7" s="1"/>
  <c r="DZ73" i="6"/>
  <c r="AH73" i="7" s="1"/>
  <c r="EE78" i="6"/>
  <c r="AM78" i="7" s="1"/>
  <c r="DS78" i="6"/>
  <c r="AA78" i="7" s="1"/>
  <c r="DP88" i="6"/>
  <c r="X88" i="7" s="1"/>
  <c r="EB88" i="6"/>
  <c r="AJ88" i="7" s="1"/>
  <c r="DQ72" i="6"/>
  <c r="Y72" i="7" s="1"/>
  <c r="EC72" i="6"/>
  <c r="AK72" i="7" s="1"/>
  <c r="DV78" i="6"/>
  <c r="AD78" i="7" s="1"/>
  <c r="DJ78" i="6"/>
  <c r="R78" i="7" s="1"/>
  <c r="DK87" i="6"/>
  <c r="S87" i="7" s="1"/>
  <c r="DW87" i="6"/>
  <c r="AE87" i="7" s="1"/>
  <c r="EB79" i="6"/>
  <c r="AJ79" i="7" s="1"/>
  <c r="DP79" i="6"/>
  <c r="X79" i="7" s="1"/>
  <c r="DW82" i="6"/>
  <c r="AE82" i="7" s="1"/>
  <c r="DK82" i="6"/>
  <c r="S82" i="7" s="1"/>
  <c r="DX87" i="6"/>
  <c r="AF87" i="7" s="1"/>
  <c r="DL87" i="6"/>
  <c r="T87" i="7" s="1"/>
  <c r="EF95" i="6"/>
  <c r="AN95" i="7" s="1"/>
  <c r="DT95" i="6"/>
  <c r="AB95" i="7" s="1"/>
  <c r="DJ79" i="6"/>
  <c r="R79" i="7" s="1"/>
  <c r="DV79" i="6"/>
  <c r="AD79" i="7" s="1"/>
  <c r="EB84" i="6"/>
  <c r="AJ84" i="7" s="1"/>
  <c r="DP84" i="6"/>
  <c r="X84" i="7" s="1"/>
  <c r="DW91" i="6"/>
  <c r="AE91" i="7" s="1"/>
  <c r="DK91" i="6"/>
  <c r="S91" i="7" s="1"/>
  <c r="DO87" i="6"/>
  <c r="W87" i="7" s="1"/>
  <c r="EA87" i="6"/>
  <c r="AI87" i="7" s="1"/>
  <c r="ED97" i="6"/>
  <c r="AL97" i="7" s="1"/>
  <c r="DR97" i="6"/>
  <c r="Z97" i="7" s="1"/>
  <c r="DI81" i="6"/>
  <c r="Q81" i="7" s="1"/>
  <c r="DU81" i="6"/>
  <c r="AC81" i="7" s="1"/>
  <c r="DO86" i="6"/>
  <c r="W86" i="7" s="1"/>
  <c r="EA86" i="6"/>
  <c r="AI86" i="7" s="1"/>
  <c r="EE96" i="6"/>
  <c r="AM96" i="7" s="1"/>
  <c r="DS96" i="6"/>
  <c r="AA96" i="7" s="1"/>
  <c r="DJ85" i="6"/>
  <c r="R85" i="7" s="1"/>
  <c r="DV85" i="6"/>
  <c r="AD85" i="7" s="1"/>
  <c r="EC91" i="6"/>
  <c r="AK91" i="7" s="1"/>
  <c r="DQ91" i="6"/>
  <c r="Y91" i="7" s="1"/>
  <c r="EE114" i="6"/>
  <c r="AM114" i="7" s="1"/>
  <c r="DS114" i="6"/>
  <c r="AA114" i="7" s="1"/>
  <c r="ED91" i="6"/>
  <c r="AL91" i="7" s="1"/>
  <c r="DR91" i="6"/>
  <c r="Z91" i="7" s="1"/>
  <c r="EE93" i="6"/>
  <c r="AM93" i="7" s="1"/>
  <c r="DS93" i="6"/>
  <c r="AA93" i="7" s="1"/>
  <c r="DW100" i="6"/>
  <c r="AE100" i="7" s="1"/>
  <c r="DK100" i="6"/>
  <c r="S100" i="7" s="1"/>
  <c r="DV117" i="6"/>
  <c r="AD117" i="7" s="1"/>
  <c r="DJ117" i="6"/>
  <c r="R117" i="7" s="1"/>
  <c r="DN92" i="6"/>
  <c r="V92" i="7" s="1"/>
  <c r="DZ92" i="6"/>
  <c r="AH92" i="7" s="1"/>
  <c r="EA98" i="6"/>
  <c r="AI98" i="7" s="1"/>
  <c r="DO98" i="6"/>
  <c r="W98" i="7" s="1"/>
  <c r="EA111" i="6"/>
  <c r="AI111" i="7" s="1"/>
  <c r="DO111" i="6"/>
  <c r="W111" i="7" s="1"/>
  <c r="EC104" i="6"/>
  <c r="AK104" i="7" s="1"/>
  <c r="DQ104" i="6"/>
  <c r="Y104" i="7" s="1"/>
  <c r="DS95" i="6"/>
  <c r="AA95" i="7" s="1"/>
  <c r="EE95" i="6"/>
  <c r="AM95" i="7" s="1"/>
  <c r="DS103" i="6"/>
  <c r="AA103" i="7" s="1"/>
  <c r="EE103" i="6"/>
  <c r="AM103" i="7" s="1"/>
  <c r="EF100" i="6"/>
  <c r="AN100" i="7" s="1"/>
  <c r="DT100" i="6"/>
  <c r="AB100" i="7" s="1"/>
  <c r="DI121" i="6"/>
  <c r="Q121" i="7" s="1"/>
  <c r="DU121" i="6"/>
  <c r="AC121" i="7" s="1"/>
  <c r="DS92" i="6"/>
  <c r="AA92" i="7" s="1"/>
  <c r="EE92" i="6"/>
  <c r="AM92" i="7" s="1"/>
  <c r="EC102" i="6"/>
  <c r="AK102" i="7" s="1"/>
  <c r="DQ102" i="6"/>
  <c r="Y102" i="7" s="1"/>
  <c r="EB101" i="6"/>
  <c r="AJ101" i="7" s="1"/>
  <c r="DP101" i="6"/>
  <c r="X101" i="7" s="1"/>
  <c r="DX107" i="6"/>
  <c r="AF107" i="7" s="1"/>
  <c r="DL107" i="6"/>
  <c r="T107" i="7" s="1"/>
  <c r="DX116" i="6"/>
  <c r="AF116" i="7" s="1"/>
  <c r="DL116" i="6"/>
  <c r="T116" i="7" s="1"/>
  <c r="ED109" i="6"/>
  <c r="AL109" i="7" s="1"/>
  <c r="DR109" i="6"/>
  <c r="Z109" i="7" s="1"/>
  <c r="EF140" i="6"/>
  <c r="AN140" i="7" s="1"/>
  <c r="DT140" i="6"/>
  <c r="AB140" i="7" s="1"/>
  <c r="DY112" i="6"/>
  <c r="AG112" i="7" s="1"/>
  <c r="DM112" i="6"/>
  <c r="U112" i="7" s="1"/>
  <c r="DT101" i="6"/>
  <c r="AB101" i="7" s="1"/>
  <c r="EF101" i="6"/>
  <c r="AN101" i="7" s="1"/>
  <c r="DR106" i="6"/>
  <c r="Z106" i="7" s="1"/>
  <c r="ED106" i="6"/>
  <c r="AL106" i="7" s="1"/>
  <c r="DZ115" i="6"/>
  <c r="AH115" i="7" s="1"/>
  <c r="DN115" i="6"/>
  <c r="V115" i="7" s="1"/>
  <c r="DQ95" i="6"/>
  <c r="Y95" i="7" s="1"/>
  <c r="EC95" i="6"/>
  <c r="AK95" i="7" s="1"/>
  <c r="DM101" i="6"/>
  <c r="U101" i="7" s="1"/>
  <c r="DY101" i="6"/>
  <c r="AG101" i="7" s="1"/>
  <c r="DS106" i="6"/>
  <c r="AA106" i="7" s="1"/>
  <c r="EE106" i="6"/>
  <c r="AM106" i="7" s="1"/>
  <c r="EB114" i="6"/>
  <c r="AJ114" i="7" s="1"/>
  <c r="DP114" i="6"/>
  <c r="X114" i="7" s="1"/>
  <c r="DJ95" i="6"/>
  <c r="R95" i="7" s="1"/>
  <c r="DV95" i="6"/>
  <c r="AD95" i="7" s="1"/>
  <c r="DP100" i="6"/>
  <c r="X100" i="7" s="1"/>
  <c r="EB100" i="6"/>
  <c r="AJ100" i="7" s="1"/>
  <c r="DL106" i="6"/>
  <c r="T106" i="7" s="1"/>
  <c r="DX106" i="6"/>
  <c r="AF106" i="7" s="1"/>
  <c r="DV113" i="6"/>
  <c r="AD113" i="7" s="1"/>
  <c r="DJ113" i="6"/>
  <c r="R113" i="7" s="1"/>
  <c r="EB111" i="6"/>
  <c r="AJ111" i="7" s="1"/>
  <c r="DP111" i="6"/>
  <c r="X111" i="7" s="1"/>
  <c r="DX117" i="6"/>
  <c r="AF117" i="7" s="1"/>
  <c r="DL117" i="6"/>
  <c r="T117" i="7" s="1"/>
  <c r="DQ123" i="6"/>
  <c r="Y123" i="7" s="1"/>
  <c r="EC123" i="6"/>
  <c r="AK123" i="7" s="1"/>
  <c r="DU119" i="6"/>
  <c r="AC119" i="7" s="1"/>
  <c r="DI119" i="6"/>
  <c r="Q119" i="7" s="1"/>
  <c r="DK126" i="6"/>
  <c r="S126" i="7" s="1"/>
  <c r="DW126" i="6"/>
  <c r="AE126" i="7" s="1"/>
  <c r="DP116" i="6"/>
  <c r="X116" i="7" s="1"/>
  <c r="EB116" i="6"/>
  <c r="AJ116" i="7" s="1"/>
  <c r="DX122" i="6"/>
  <c r="AF122" i="7" s="1"/>
  <c r="DL122" i="6"/>
  <c r="T122" i="7" s="1"/>
  <c r="DK111" i="6"/>
  <c r="S111" i="7" s="1"/>
  <c r="DW111" i="6"/>
  <c r="AE111" i="7" s="1"/>
  <c r="DI116" i="6"/>
  <c r="Q116" i="7" s="1"/>
  <c r="DU116" i="6"/>
  <c r="AC116" i="7" s="1"/>
  <c r="DN122" i="6"/>
  <c r="V122" i="7" s="1"/>
  <c r="DZ122" i="6"/>
  <c r="AH122" i="7" s="1"/>
  <c r="DL111" i="6"/>
  <c r="T111" i="7" s="1"/>
  <c r="DX111" i="6"/>
  <c r="AF111" i="7" s="1"/>
  <c r="DJ116" i="6"/>
  <c r="R116" i="7" s="1"/>
  <c r="DV116" i="6"/>
  <c r="AD116" i="7" s="1"/>
  <c r="DO122" i="6"/>
  <c r="W122" i="7" s="1"/>
  <c r="EA122" i="6"/>
  <c r="AI122" i="7" s="1"/>
  <c r="DQ109" i="6"/>
  <c r="Y109" i="7" s="1"/>
  <c r="EC109" i="6"/>
  <c r="AK109" i="7" s="1"/>
  <c r="DM115" i="6"/>
  <c r="U115" i="7" s="1"/>
  <c r="DY115" i="6"/>
  <c r="AG115" i="7" s="1"/>
  <c r="ED122" i="6"/>
  <c r="AL122" i="7" s="1"/>
  <c r="DR122" i="6"/>
  <c r="Z122" i="7" s="1"/>
  <c r="DT126" i="6"/>
  <c r="AB126" i="7" s="1"/>
  <c r="EF126" i="6"/>
  <c r="AN126" i="7" s="1"/>
  <c r="DU136" i="6"/>
  <c r="AC136" i="7" s="1"/>
  <c r="DI136" i="6"/>
  <c r="Q136" i="7" s="1"/>
  <c r="EC124" i="6"/>
  <c r="AK124" i="7" s="1"/>
  <c r="DQ124" i="6"/>
  <c r="Y124" i="7" s="1"/>
  <c r="DU132" i="6"/>
  <c r="AC132" i="7" s="1"/>
  <c r="DI132" i="6"/>
  <c r="Q132" i="7" s="1"/>
  <c r="DV129" i="6"/>
  <c r="AD129" i="7" s="1"/>
  <c r="DJ129" i="6"/>
  <c r="R129" i="7" s="1"/>
  <c r="DT120" i="6"/>
  <c r="AB120" i="7" s="1"/>
  <c r="EF120" i="6"/>
  <c r="AN120" i="7" s="1"/>
  <c r="DR125" i="6"/>
  <c r="Z125" i="7" s="1"/>
  <c r="ED125" i="6"/>
  <c r="AL125" i="7" s="1"/>
  <c r="EC132" i="6"/>
  <c r="AK132" i="7" s="1"/>
  <c r="DQ132" i="6"/>
  <c r="Y132" i="7" s="1"/>
  <c r="DK121" i="6"/>
  <c r="S121" i="7" s="1"/>
  <c r="DW121" i="6"/>
  <c r="AE121" i="7" s="1"/>
  <c r="DU126" i="6"/>
  <c r="AC126" i="7" s="1"/>
  <c r="DI126" i="6"/>
  <c r="Q126" i="7" s="1"/>
  <c r="EE135" i="6"/>
  <c r="AM135" i="7" s="1"/>
  <c r="DS135" i="6"/>
  <c r="AA135" i="7" s="1"/>
  <c r="DZ130" i="6"/>
  <c r="AH130" i="7" s="1"/>
  <c r="DN130" i="6"/>
  <c r="V130" i="7" s="1"/>
  <c r="DW132" i="6"/>
  <c r="AE132" i="7" s="1"/>
  <c r="DK132" i="6"/>
  <c r="S132" i="7" s="1"/>
  <c r="DM137" i="6"/>
  <c r="U137" i="7" s="1"/>
  <c r="DY137" i="6"/>
  <c r="AG137" i="7" s="1"/>
  <c r="DZ137" i="6"/>
  <c r="AH137" i="7" s="1"/>
  <c r="DN137" i="6"/>
  <c r="V137" i="7" s="1"/>
  <c r="DZ149" i="6"/>
  <c r="AH149" i="7" s="1"/>
  <c r="DN149" i="6"/>
  <c r="V149" i="7" s="1"/>
  <c r="DM136" i="6"/>
  <c r="U136" i="7" s="1"/>
  <c r="DY136" i="6"/>
  <c r="AG136" i="7" s="1"/>
  <c r="DY147" i="6"/>
  <c r="AG147" i="7" s="1"/>
  <c r="DM147" i="6"/>
  <c r="U147" i="7" s="1"/>
  <c r="DP131" i="6"/>
  <c r="X131" i="7" s="1"/>
  <c r="EB131" i="6"/>
  <c r="AJ131" i="7" s="1"/>
  <c r="EB137" i="6"/>
  <c r="AJ137" i="7" s="1"/>
  <c r="DP137" i="6"/>
  <c r="X137" i="7" s="1"/>
  <c r="ED147" i="6"/>
  <c r="AL147" i="7" s="1"/>
  <c r="DR147" i="6"/>
  <c r="Z147" i="7" s="1"/>
  <c r="DM133" i="6"/>
  <c r="U133" i="7" s="1"/>
  <c r="DY133" i="6"/>
  <c r="AG133" i="7" s="1"/>
  <c r="EE138" i="6"/>
  <c r="AM138" i="7" s="1"/>
  <c r="DS138" i="6"/>
  <c r="AA138" i="7" s="1"/>
  <c r="DR127" i="6"/>
  <c r="Z127" i="7" s="1"/>
  <c r="ED127" i="6"/>
  <c r="AL127" i="7" s="1"/>
  <c r="DN133" i="6"/>
  <c r="V133" i="7" s="1"/>
  <c r="DZ133" i="6"/>
  <c r="AH133" i="7" s="1"/>
  <c r="DW138" i="6"/>
  <c r="AE138" i="7" s="1"/>
  <c r="DK138" i="6"/>
  <c r="S138" i="7" s="1"/>
  <c r="DZ143" i="6"/>
  <c r="AH143" i="7" s="1"/>
  <c r="DN143" i="6"/>
  <c r="V143" i="7" s="1"/>
  <c r="EC159" i="6"/>
  <c r="AK159" i="7" s="1"/>
  <c r="DQ159" i="6"/>
  <c r="Y159" i="7" s="1"/>
  <c r="DT149" i="6"/>
  <c r="AB149" i="7" s="1"/>
  <c r="EF149" i="6"/>
  <c r="AN149" i="7" s="1"/>
  <c r="DY145" i="6"/>
  <c r="AG145" i="7" s="1"/>
  <c r="DM145" i="6"/>
  <c r="U145" i="7" s="1"/>
  <c r="DR138" i="6"/>
  <c r="Z138" i="7" s="1"/>
  <c r="ED138" i="6"/>
  <c r="AL138" i="7" s="1"/>
  <c r="EE143" i="6"/>
  <c r="AM143" i="7" s="1"/>
  <c r="DS143" i="6"/>
  <c r="AA143" i="7" s="1"/>
  <c r="DV146" i="6"/>
  <c r="AD146" i="7" s="1"/>
  <c r="DJ146" i="6"/>
  <c r="R146" i="7" s="1"/>
  <c r="DX143" i="6"/>
  <c r="AF143" i="7" s="1"/>
  <c r="DL143" i="6"/>
  <c r="T143" i="7" s="1"/>
  <c r="DT151" i="6"/>
  <c r="AB151" i="7" s="1"/>
  <c r="EF151" i="6"/>
  <c r="AN151" i="7" s="1"/>
  <c r="DP147" i="6"/>
  <c r="X147" i="7" s="1"/>
  <c r="EB147" i="6"/>
  <c r="AJ147" i="7" s="1"/>
  <c r="DJ151" i="6"/>
  <c r="R151" i="7" s="1"/>
  <c r="DV151" i="6"/>
  <c r="AD151" i="7" s="1"/>
  <c r="DL146" i="6"/>
  <c r="T146" i="7" s="1"/>
  <c r="DX146" i="6"/>
  <c r="AF146" i="7" s="1"/>
  <c r="EA152" i="6"/>
  <c r="AI152" i="7" s="1"/>
  <c r="DO152" i="6"/>
  <c r="W152" i="7" s="1"/>
  <c r="DW155" i="6"/>
  <c r="AE155" i="7" s="1"/>
  <c r="DK155" i="6"/>
  <c r="S155" i="7" s="1"/>
  <c r="DW153" i="6"/>
  <c r="AE153" i="7" s="1"/>
  <c r="DK153" i="6"/>
  <c r="S153" i="7" s="1"/>
  <c r="DO155" i="6"/>
  <c r="W155" i="7" s="1"/>
  <c r="EA155" i="6"/>
  <c r="AI155" i="7" s="1"/>
  <c r="DJ149" i="6"/>
  <c r="R149" i="7" s="1"/>
  <c r="DV149" i="6"/>
  <c r="AD149" i="7" s="1"/>
  <c r="EA156" i="6"/>
  <c r="AI156" i="7" s="1"/>
  <c r="DO156" i="6"/>
  <c r="W156" i="7" s="1"/>
  <c r="DY152" i="6"/>
  <c r="AG152" i="7" s="1"/>
  <c r="DM152" i="6"/>
  <c r="U152" i="7" s="1"/>
  <c r="DY162" i="6"/>
  <c r="AG162" i="7" s="1"/>
  <c r="DM162" i="6"/>
  <c r="U162" i="7" s="1"/>
  <c r="ED159" i="6"/>
  <c r="AL159" i="7" s="1"/>
  <c r="DR159" i="6"/>
  <c r="Z159" i="7" s="1"/>
  <c r="DI152" i="6"/>
  <c r="Q152" i="7" s="1"/>
  <c r="DU152" i="6"/>
  <c r="AC152" i="7" s="1"/>
  <c r="DW158" i="6"/>
  <c r="AE158" i="7" s="1"/>
  <c r="DK158" i="6"/>
  <c r="S158" i="7" s="1"/>
  <c r="DV155" i="6"/>
  <c r="AD155" i="7" s="1"/>
  <c r="DJ155" i="6"/>
  <c r="R155" i="7" s="1"/>
  <c r="DX159" i="6"/>
  <c r="AF159" i="7" s="1"/>
  <c r="DL159" i="6"/>
  <c r="T159" i="7" s="1"/>
  <c r="DM159" i="6"/>
  <c r="U159" i="7" s="1"/>
  <c r="DY159" i="6"/>
  <c r="AG159" i="7" s="1"/>
  <c r="DR157" i="6"/>
  <c r="Z157" i="7" s="1"/>
  <c r="ED157" i="6"/>
  <c r="AL157" i="7" s="1"/>
  <c r="DY165" i="6"/>
  <c r="AG165" i="7" s="1"/>
  <c r="DM165" i="6"/>
  <c r="U165" i="7" s="1"/>
  <c r="DX160" i="6"/>
  <c r="AF160" i="7" s="1"/>
  <c r="DL160" i="6"/>
  <c r="T160" i="7" s="1"/>
  <c r="DL157" i="6"/>
  <c r="T157" i="7" s="1"/>
  <c r="DX157" i="6"/>
  <c r="AF157" i="7" s="1"/>
  <c r="ED165" i="6"/>
  <c r="AL165" i="7" s="1"/>
  <c r="DR165" i="6"/>
  <c r="Z165" i="7" s="1"/>
  <c r="DS164" i="6"/>
  <c r="AA164" i="7" s="1"/>
  <c r="EE164" i="6"/>
  <c r="AM164" i="7" s="1"/>
  <c r="DQ166" i="6"/>
  <c r="Y166" i="7" s="1"/>
  <c r="EC166" i="6"/>
  <c r="AK166" i="7" s="1"/>
  <c r="DZ164" i="6"/>
  <c r="AH164" i="7" s="1"/>
  <c r="DN164" i="6"/>
  <c r="V164" i="7" s="1"/>
  <c r="DI167" i="6"/>
  <c r="Q167" i="7" s="1"/>
  <c r="DU167" i="6"/>
  <c r="AC167" i="7" s="1"/>
  <c r="DP164" i="6"/>
  <c r="X164" i="7" s="1"/>
  <c r="EB164" i="6"/>
  <c r="AJ164" i="7" s="1"/>
  <c r="DJ160" i="6"/>
  <c r="R160" i="7" s="1"/>
  <c r="DV160" i="6"/>
  <c r="AD160" i="7" s="1"/>
  <c r="DP165" i="6"/>
  <c r="X165" i="7" s="1"/>
  <c r="EB165" i="6"/>
  <c r="AJ165" i="7" s="1"/>
  <c r="ED8" i="6"/>
  <c r="AL8" i="7" s="1"/>
  <c r="DR8" i="6"/>
  <c r="Z8" i="7" s="1"/>
  <c r="DM6" i="6"/>
  <c r="U6" i="7" s="1"/>
  <c r="DY6" i="6"/>
  <c r="AG6" i="7" s="1"/>
  <c r="DJ21" i="6"/>
  <c r="R21" i="7" s="1"/>
  <c r="DV21" i="6"/>
  <c r="AD21" i="7" s="1"/>
  <c r="EF11" i="6"/>
  <c r="AN11" i="7" s="1"/>
  <c r="DT11" i="6"/>
  <c r="AB11" i="7" s="1"/>
  <c r="EF38" i="6"/>
  <c r="AN38" i="7" s="1"/>
  <c r="DT38" i="6"/>
  <c r="AB38" i="7" s="1"/>
  <c r="DU9" i="6"/>
  <c r="AC9" i="7" s="1"/>
  <c r="DI9" i="6"/>
  <c r="Q9" i="7" s="1"/>
  <c r="EA14" i="6"/>
  <c r="AI14" i="7" s="1"/>
  <c r="DO14" i="6"/>
  <c r="W14" i="7" s="1"/>
  <c r="DY20" i="6"/>
  <c r="AG20" i="7" s="1"/>
  <c r="DM20" i="6"/>
  <c r="U20" i="7" s="1"/>
  <c r="DI29" i="6"/>
  <c r="Q29" i="7" s="1"/>
  <c r="DU29" i="6"/>
  <c r="AC29" i="7" s="1"/>
  <c r="DV5" i="6"/>
  <c r="AD5" i="7" s="1"/>
  <c r="DJ5" i="6"/>
  <c r="R5" i="7" s="1"/>
  <c r="EB10" i="6"/>
  <c r="AJ10" i="7" s="1"/>
  <c r="DP10" i="6"/>
  <c r="X10" i="7" s="1"/>
  <c r="DX16" i="6"/>
  <c r="AF16" i="7" s="1"/>
  <c r="DL16" i="6"/>
  <c r="T16" i="7" s="1"/>
  <c r="DX22" i="6"/>
  <c r="AF22" i="7" s="1"/>
  <c r="DL22" i="6"/>
  <c r="T22" i="7" s="1"/>
  <c r="DX30" i="6"/>
  <c r="AF30" i="7" s="1"/>
  <c r="DL30" i="6"/>
  <c r="T30" i="7" s="1"/>
  <c r="EE13" i="6"/>
  <c r="AM13" i="7" s="1"/>
  <c r="DS13" i="6"/>
  <c r="AA13" i="7" s="1"/>
  <c r="EC18" i="6"/>
  <c r="AK18" i="7" s="1"/>
  <c r="DQ18" i="6"/>
  <c r="Y18" i="7" s="1"/>
  <c r="DX26" i="6"/>
  <c r="AF26" i="7" s="1"/>
  <c r="DL26" i="6"/>
  <c r="T26" i="7" s="1"/>
  <c r="DT5" i="6"/>
  <c r="AB5" i="7" s="1"/>
  <c r="EF5" i="6"/>
  <c r="AN5" i="7" s="1"/>
  <c r="DR10" i="6"/>
  <c r="Z10" i="7" s="1"/>
  <c r="ED10" i="6"/>
  <c r="AL10" i="7" s="1"/>
  <c r="DN16" i="6"/>
  <c r="V16" i="7" s="1"/>
  <c r="DZ16" i="6"/>
  <c r="AH16" i="7" s="1"/>
  <c r="DO22" i="6"/>
  <c r="W22" i="7" s="1"/>
  <c r="EA22" i="6"/>
  <c r="AI22" i="7" s="1"/>
  <c r="EA30" i="6"/>
  <c r="AI30" i="7" s="1"/>
  <c r="DO30" i="6"/>
  <c r="W30" i="7" s="1"/>
  <c r="DO8" i="6"/>
  <c r="W8" i="7" s="1"/>
  <c r="EA8" i="6"/>
  <c r="AI8" i="7" s="1"/>
  <c r="DK14" i="6"/>
  <c r="S14" i="7" s="1"/>
  <c r="DW14" i="6"/>
  <c r="AE14" i="7" s="1"/>
  <c r="DI19" i="6"/>
  <c r="Q19" i="7" s="1"/>
  <c r="DU19" i="6"/>
  <c r="AC19" i="7" s="1"/>
  <c r="DO26" i="6"/>
  <c r="W26" i="7" s="1"/>
  <c r="EA26" i="6"/>
  <c r="AI26" i="7" s="1"/>
  <c r="EC60" i="6"/>
  <c r="AK60" i="7" s="1"/>
  <c r="DQ60" i="6"/>
  <c r="Y60" i="7" s="1"/>
  <c r="DL10" i="6"/>
  <c r="T10" i="7" s="1"/>
  <c r="DX10" i="6"/>
  <c r="AF10" i="7" s="1"/>
  <c r="DJ15" i="6"/>
  <c r="R15" i="7" s="1"/>
  <c r="DV15" i="6"/>
  <c r="AD15" i="7" s="1"/>
  <c r="DV20" i="6"/>
  <c r="AD20" i="7" s="1"/>
  <c r="DJ20" i="6"/>
  <c r="R20" i="7" s="1"/>
  <c r="DT28" i="6"/>
  <c r="AB28" i="7" s="1"/>
  <c r="EF28" i="6"/>
  <c r="AN28" i="7" s="1"/>
  <c r="DS47" i="6"/>
  <c r="AA47" i="7" s="1"/>
  <c r="EE47" i="6"/>
  <c r="AM47" i="7" s="1"/>
  <c r="DS15" i="6"/>
  <c r="AA15" i="7" s="1"/>
  <c r="EE15" i="6"/>
  <c r="AM15" i="7" s="1"/>
  <c r="DI21" i="6"/>
  <c r="Q21" i="7" s="1"/>
  <c r="DU21" i="6"/>
  <c r="AC21" i="7" s="1"/>
  <c r="DZ33" i="6"/>
  <c r="AH33" i="7" s="1"/>
  <c r="DN33" i="6"/>
  <c r="V33" i="7" s="1"/>
  <c r="DW23" i="6"/>
  <c r="AE23" i="7" s="1"/>
  <c r="DK23" i="6"/>
  <c r="S23" i="7" s="1"/>
  <c r="DU28" i="6"/>
  <c r="AC28" i="7" s="1"/>
  <c r="DI28" i="6"/>
  <c r="Q28" i="7" s="1"/>
  <c r="EA33" i="6"/>
  <c r="AI33" i="7" s="1"/>
  <c r="DO33" i="6"/>
  <c r="W33" i="7" s="1"/>
  <c r="DU39" i="6"/>
  <c r="AC39" i="7" s="1"/>
  <c r="DI39" i="6"/>
  <c r="Q39" i="7" s="1"/>
  <c r="DX46" i="6"/>
  <c r="AF46" i="7" s="1"/>
  <c r="DL46" i="6"/>
  <c r="T46" i="7" s="1"/>
  <c r="DY58" i="6"/>
  <c r="AG58" i="7" s="1"/>
  <c r="DM58" i="6"/>
  <c r="U58" i="7" s="1"/>
  <c r="DX35" i="6"/>
  <c r="AF35" i="7" s="1"/>
  <c r="DL35" i="6"/>
  <c r="T35" i="7" s="1"/>
  <c r="DU41" i="6"/>
  <c r="AC41" i="7" s="1"/>
  <c r="DI41" i="6"/>
  <c r="Q41" i="7" s="1"/>
  <c r="EF48" i="6"/>
  <c r="AN48" i="7" s="1"/>
  <c r="DT48" i="6"/>
  <c r="AB48" i="7" s="1"/>
  <c r="DX65" i="6"/>
  <c r="AF65" i="7" s="1"/>
  <c r="DL65" i="6"/>
  <c r="T65" i="7" s="1"/>
  <c r="EB40" i="6"/>
  <c r="AJ40" i="7" s="1"/>
  <c r="DP40" i="6"/>
  <c r="X40" i="7" s="1"/>
  <c r="DK47" i="6"/>
  <c r="S47" i="7" s="1"/>
  <c r="DW47" i="6"/>
  <c r="AE47" i="7" s="1"/>
  <c r="DP30" i="6"/>
  <c r="X30" i="7" s="1"/>
  <c r="EB30" i="6"/>
  <c r="AJ30" i="7" s="1"/>
  <c r="DL36" i="6"/>
  <c r="T36" i="7" s="1"/>
  <c r="DX36" i="6"/>
  <c r="AF36" i="7" s="1"/>
  <c r="EB42" i="6"/>
  <c r="AJ42" i="7" s="1"/>
  <c r="DP42" i="6"/>
  <c r="X42" i="7" s="1"/>
  <c r="DU52" i="6"/>
  <c r="AC52" i="7" s="1"/>
  <c r="DI52" i="6"/>
  <c r="Q52" i="7" s="1"/>
  <c r="DK21" i="6"/>
  <c r="S21" i="7" s="1"/>
  <c r="DW21" i="6"/>
  <c r="AE21" i="7" s="1"/>
  <c r="DI26" i="6"/>
  <c r="Q26" i="7" s="1"/>
  <c r="DU26" i="6"/>
  <c r="AC26" i="7" s="1"/>
  <c r="DO31" i="6"/>
  <c r="W31" i="7" s="1"/>
  <c r="EA31" i="6"/>
  <c r="AI31" i="7" s="1"/>
  <c r="DK37" i="6"/>
  <c r="S37" i="7" s="1"/>
  <c r="DW37" i="6"/>
  <c r="AE37" i="7" s="1"/>
  <c r="DK43" i="6"/>
  <c r="S43" i="7" s="1"/>
  <c r="DW43" i="6"/>
  <c r="AE43" i="7" s="1"/>
  <c r="DZ51" i="6"/>
  <c r="AH51" i="7" s="1"/>
  <c r="DN51" i="6"/>
  <c r="V51" i="7" s="1"/>
  <c r="DN20" i="6"/>
  <c r="V20" i="7" s="1"/>
  <c r="DZ20" i="6"/>
  <c r="AH20" i="7" s="1"/>
  <c r="DT25" i="6"/>
  <c r="AB25" i="7" s="1"/>
  <c r="EF25" i="6"/>
  <c r="AN25" i="7" s="1"/>
  <c r="DR30" i="6"/>
  <c r="Z30" i="7" s="1"/>
  <c r="ED30" i="6"/>
  <c r="AL30" i="7" s="1"/>
  <c r="DN36" i="6"/>
  <c r="V36" i="7" s="1"/>
  <c r="DZ36" i="6"/>
  <c r="AH36" i="7" s="1"/>
  <c r="DZ41" i="6"/>
  <c r="AH41" i="7" s="1"/>
  <c r="DN41" i="6"/>
  <c r="V41" i="7" s="1"/>
  <c r="DW49" i="6"/>
  <c r="AE49" i="7" s="1"/>
  <c r="DK49" i="6"/>
  <c r="S49" i="7" s="1"/>
  <c r="DW63" i="6"/>
  <c r="AE63" i="7" s="1"/>
  <c r="DK63" i="6"/>
  <c r="S63" i="7" s="1"/>
  <c r="DM37" i="6"/>
  <c r="U37" i="7" s="1"/>
  <c r="DY37" i="6"/>
  <c r="AG37" i="7" s="1"/>
  <c r="DZ43" i="6"/>
  <c r="AH43" i="7" s="1"/>
  <c r="DN43" i="6"/>
  <c r="V43" i="7" s="1"/>
  <c r="DR51" i="6"/>
  <c r="Z51" i="7" s="1"/>
  <c r="ED51" i="6"/>
  <c r="AL51" i="7" s="1"/>
  <c r="DV66" i="6"/>
  <c r="AD66" i="7" s="1"/>
  <c r="DJ66" i="6"/>
  <c r="R66" i="7" s="1"/>
  <c r="DZ42" i="6"/>
  <c r="AH42" i="7" s="1"/>
  <c r="DN42" i="6"/>
  <c r="V42" i="7" s="1"/>
  <c r="EF47" i="6"/>
  <c r="AN47" i="7" s="1"/>
  <c r="DT47" i="6"/>
  <c r="AB47" i="7" s="1"/>
  <c r="ED52" i="6"/>
  <c r="AL52" i="7" s="1"/>
  <c r="DR52" i="6"/>
  <c r="Z52" i="7" s="1"/>
  <c r="DZ58" i="6"/>
  <c r="AH58" i="7" s="1"/>
  <c r="DN58" i="6"/>
  <c r="V58" i="7" s="1"/>
  <c r="EF63" i="6"/>
  <c r="AN63" i="7" s="1"/>
  <c r="DT63" i="6"/>
  <c r="AB63" i="7" s="1"/>
  <c r="ED70" i="6"/>
  <c r="AL70" i="7" s="1"/>
  <c r="DR70" i="6"/>
  <c r="Z70" i="7" s="1"/>
  <c r="DS48" i="6"/>
  <c r="AA48" i="7" s="1"/>
  <c r="EE48" i="6"/>
  <c r="AM48" i="7" s="1"/>
  <c r="EC53" i="6"/>
  <c r="AK53" i="7" s="1"/>
  <c r="DQ53" i="6"/>
  <c r="Y53" i="7" s="1"/>
  <c r="DY59" i="6"/>
  <c r="AG59" i="7" s="1"/>
  <c r="DM59" i="6"/>
  <c r="U59" i="7" s="1"/>
  <c r="EE64" i="6"/>
  <c r="AM64" i="7" s="1"/>
  <c r="DS64" i="6"/>
  <c r="AA64" i="7" s="1"/>
  <c r="DL75" i="6"/>
  <c r="T75" i="7" s="1"/>
  <c r="DX75" i="6"/>
  <c r="AF75" i="7" s="1"/>
  <c r="EF64" i="6"/>
  <c r="AN64" i="7" s="1"/>
  <c r="DT64" i="6"/>
  <c r="AB64" i="7" s="1"/>
  <c r="DT73" i="6"/>
  <c r="AB73" i="7" s="1"/>
  <c r="EF73" i="6"/>
  <c r="AN73" i="7" s="1"/>
  <c r="DQ54" i="6"/>
  <c r="Y54" i="7" s="1"/>
  <c r="EC54" i="6"/>
  <c r="AK54" i="7" s="1"/>
  <c r="DM60" i="6"/>
  <c r="U60" i="7" s="1"/>
  <c r="DY60" i="6"/>
  <c r="AG60" i="7" s="1"/>
  <c r="DO66" i="6"/>
  <c r="W66" i="7" s="1"/>
  <c r="EA66" i="6"/>
  <c r="AI66" i="7" s="1"/>
  <c r="DP39" i="6"/>
  <c r="X39" i="7" s="1"/>
  <c r="EB39" i="6"/>
  <c r="AJ39" i="7" s="1"/>
  <c r="DL45" i="6"/>
  <c r="T45" i="7" s="1"/>
  <c r="DX45" i="6"/>
  <c r="AF45" i="7" s="1"/>
  <c r="DJ50" i="6"/>
  <c r="R50" i="7" s="1"/>
  <c r="DV50" i="6"/>
  <c r="AD50" i="7" s="1"/>
  <c r="DP55" i="6"/>
  <c r="X55" i="7" s="1"/>
  <c r="EB55" i="6"/>
  <c r="AJ55" i="7" s="1"/>
  <c r="DL61" i="6"/>
  <c r="T61" i="7" s="1"/>
  <c r="DX61" i="6"/>
  <c r="AF61" i="7" s="1"/>
  <c r="DM67" i="6"/>
  <c r="U67" i="7" s="1"/>
  <c r="DY67" i="6"/>
  <c r="AG67" i="7" s="1"/>
  <c r="DK89" i="6"/>
  <c r="S89" i="7" s="1"/>
  <c r="DW89" i="6"/>
  <c r="AE89" i="7" s="1"/>
  <c r="DS54" i="6"/>
  <c r="AA54" i="7" s="1"/>
  <c r="EE54" i="6"/>
  <c r="AM54" i="7" s="1"/>
  <c r="DQ59" i="6"/>
  <c r="Y59" i="7" s="1"/>
  <c r="EC59" i="6"/>
  <c r="AK59" i="7" s="1"/>
  <c r="EE66" i="6"/>
  <c r="AM66" i="7" s="1"/>
  <c r="DS66" i="6"/>
  <c r="AA66" i="7" s="1"/>
  <c r="DL58" i="6"/>
  <c r="T58" i="7" s="1"/>
  <c r="DX58" i="6"/>
  <c r="AF58" i="7" s="1"/>
  <c r="DJ63" i="6"/>
  <c r="R63" i="7" s="1"/>
  <c r="DV63" i="6"/>
  <c r="AD63" i="7" s="1"/>
  <c r="DU73" i="6"/>
  <c r="AC73" i="7" s="1"/>
  <c r="DI73" i="6"/>
  <c r="Q73" i="7" s="1"/>
  <c r="DV69" i="6"/>
  <c r="AD69" i="7" s="1"/>
  <c r="DJ69" i="6"/>
  <c r="R69" i="7" s="1"/>
  <c r="EB74" i="6"/>
  <c r="AJ74" i="7" s="1"/>
  <c r="DP74" i="6"/>
  <c r="X74" i="7" s="1"/>
  <c r="DY80" i="6"/>
  <c r="AG80" i="7" s="1"/>
  <c r="DM80" i="6"/>
  <c r="U80" i="7" s="1"/>
  <c r="DK65" i="6"/>
  <c r="S65" i="7" s="1"/>
  <c r="DW65" i="6"/>
  <c r="AE65" i="7" s="1"/>
  <c r="DU70" i="6"/>
  <c r="AC70" i="7" s="1"/>
  <c r="DI70" i="6"/>
  <c r="Q70" i="7" s="1"/>
  <c r="EA75" i="6"/>
  <c r="AI75" i="7" s="1"/>
  <c r="DO75" i="6"/>
  <c r="W75" i="7" s="1"/>
  <c r="DK81" i="6"/>
  <c r="S81" i="7" s="1"/>
  <c r="DW81" i="6"/>
  <c r="AE81" i="7" s="1"/>
  <c r="DW79" i="6"/>
  <c r="AE79" i="7" s="1"/>
  <c r="DK79" i="6"/>
  <c r="S79" i="7" s="1"/>
  <c r="EF116" i="6"/>
  <c r="AN116" i="7" s="1"/>
  <c r="DT116" i="6"/>
  <c r="AB116" i="7" s="1"/>
  <c r="DM73" i="6"/>
  <c r="U73" i="7" s="1"/>
  <c r="DY73" i="6"/>
  <c r="AG73" i="7" s="1"/>
  <c r="DX79" i="6"/>
  <c r="AF79" i="7" s="1"/>
  <c r="DL79" i="6"/>
  <c r="T79" i="7" s="1"/>
  <c r="DU90" i="6"/>
  <c r="AC90" i="7" s="1"/>
  <c r="DI90" i="6"/>
  <c r="Q90" i="7" s="1"/>
  <c r="DP68" i="6"/>
  <c r="X68" i="7" s="1"/>
  <c r="EB68" i="6"/>
  <c r="AJ68" i="7" s="1"/>
  <c r="DL74" i="6"/>
  <c r="T74" i="7" s="1"/>
  <c r="DX74" i="6"/>
  <c r="AF74" i="7" s="1"/>
  <c r="DZ79" i="6"/>
  <c r="AH79" i="7" s="1"/>
  <c r="DN79" i="6"/>
  <c r="V79" i="7" s="1"/>
  <c r="DP90" i="6"/>
  <c r="X90" i="7" s="1"/>
  <c r="EB90" i="6"/>
  <c r="AJ90" i="7" s="1"/>
  <c r="DO73" i="6"/>
  <c r="W73" i="7" s="1"/>
  <c r="EA73" i="6"/>
  <c r="AI73" i="7" s="1"/>
  <c r="EA79" i="6"/>
  <c r="AI79" i="7" s="1"/>
  <c r="DO79" i="6"/>
  <c r="W79" i="7" s="1"/>
  <c r="EF88" i="6"/>
  <c r="AN88" i="7" s="1"/>
  <c r="DT88" i="6"/>
  <c r="AB88" i="7" s="1"/>
  <c r="DV80" i="6"/>
  <c r="AD80" i="7" s="1"/>
  <c r="DJ80" i="6"/>
  <c r="R80" i="7" s="1"/>
  <c r="EE82" i="6"/>
  <c r="AM82" i="7" s="1"/>
  <c r="DS82" i="6"/>
  <c r="AA82" i="7" s="1"/>
  <c r="EC88" i="6"/>
  <c r="AK88" i="7" s="1"/>
  <c r="DQ88" i="6"/>
  <c r="Y88" i="7" s="1"/>
  <c r="DU96" i="6"/>
  <c r="AC96" i="7" s="1"/>
  <c r="DI96" i="6"/>
  <c r="Q96" i="7" s="1"/>
  <c r="DR79" i="6"/>
  <c r="Z79" i="7" s="1"/>
  <c r="ED79" i="6"/>
  <c r="AL79" i="7" s="1"/>
  <c r="DZ85" i="6"/>
  <c r="AH85" i="7" s="1"/>
  <c r="DN85" i="6"/>
  <c r="V85" i="7" s="1"/>
  <c r="DV96" i="6"/>
  <c r="AD96" i="7" s="1"/>
  <c r="DJ96" i="6"/>
  <c r="R96" i="7" s="1"/>
  <c r="DV88" i="6"/>
  <c r="AD88" i="7" s="1"/>
  <c r="DJ88" i="6"/>
  <c r="R88" i="7" s="1"/>
  <c r="DY98" i="6"/>
  <c r="AG98" i="7" s="1"/>
  <c r="DM98" i="6"/>
  <c r="U98" i="7" s="1"/>
  <c r="DQ81" i="6"/>
  <c r="Y81" i="7" s="1"/>
  <c r="EC81" i="6"/>
  <c r="AK81" i="7" s="1"/>
  <c r="EC87" i="6"/>
  <c r="AK87" i="7" s="1"/>
  <c r="DQ87" i="6"/>
  <c r="Y87" i="7" s="1"/>
  <c r="EB98" i="6"/>
  <c r="AJ98" i="7" s="1"/>
  <c r="DP98" i="6"/>
  <c r="X98" i="7" s="1"/>
  <c r="DR85" i="6"/>
  <c r="Z85" i="7" s="1"/>
  <c r="ED85" i="6"/>
  <c r="AL85" i="7" s="1"/>
  <c r="EA92" i="6"/>
  <c r="AI92" i="7" s="1"/>
  <c r="DO92" i="6"/>
  <c r="W92" i="7" s="1"/>
  <c r="DI86" i="6"/>
  <c r="Q86" i="7" s="1"/>
  <c r="DU86" i="6"/>
  <c r="AC86" i="7" s="1"/>
  <c r="EB92" i="6"/>
  <c r="AJ92" i="7" s="1"/>
  <c r="DP92" i="6"/>
  <c r="X92" i="7" s="1"/>
  <c r="EC94" i="6"/>
  <c r="AK94" i="7" s="1"/>
  <c r="DQ94" i="6"/>
  <c r="Y94" i="7" s="1"/>
  <c r="DV101" i="6"/>
  <c r="AD101" i="7" s="1"/>
  <c r="DJ101" i="6"/>
  <c r="R101" i="7" s="1"/>
  <c r="DP87" i="6"/>
  <c r="X87" i="7" s="1"/>
  <c r="EB87" i="6"/>
  <c r="AJ87" i="7" s="1"/>
  <c r="DL93" i="6"/>
  <c r="T93" i="7" s="1"/>
  <c r="DX93" i="6"/>
  <c r="AF93" i="7" s="1"/>
  <c r="DY99" i="6"/>
  <c r="AG99" i="7" s="1"/>
  <c r="DM99" i="6"/>
  <c r="U99" i="7" s="1"/>
  <c r="DX97" i="6"/>
  <c r="AF97" i="7" s="1"/>
  <c r="DL97" i="6"/>
  <c r="T97" i="7" s="1"/>
  <c r="DU108" i="6"/>
  <c r="AC108" i="7" s="1"/>
  <c r="DI108" i="6"/>
  <c r="Q108" i="7" s="1"/>
  <c r="DW96" i="6"/>
  <c r="AE96" i="7" s="1"/>
  <c r="DK96" i="6"/>
  <c r="S96" i="7" s="1"/>
  <c r="EE104" i="6"/>
  <c r="AM104" i="7" s="1"/>
  <c r="DS104" i="6"/>
  <c r="AA104" i="7" s="1"/>
  <c r="EE101" i="6"/>
  <c r="AM101" i="7" s="1"/>
  <c r="DS101" i="6"/>
  <c r="AA101" i="7" s="1"/>
  <c r="DK88" i="6"/>
  <c r="S88" i="7" s="1"/>
  <c r="DW88" i="6"/>
  <c r="AE88" i="7" s="1"/>
  <c r="DI93" i="6"/>
  <c r="Q93" i="7" s="1"/>
  <c r="DU93" i="6"/>
  <c r="AC93" i="7" s="1"/>
  <c r="EA105" i="6"/>
  <c r="AI105" i="7" s="1"/>
  <c r="DO105" i="6"/>
  <c r="W105" i="7" s="1"/>
  <c r="DZ102" i="6"/>
  <c r="AH102" i="7" s="1"/>
  <c r="DN102" i="6"/>
  <c r="V102" i="7" s="1"/>
  <c r="EF107" i="6"/>
  <c r="AN107" i="7" s="1"/>
  <c r="DT107" i="6"/>
  <c r="AB107" i="7" s="1"/>
  <c r="DY120" i="6"/>
  <c r="AG120" i="7" s="1"/>
  <c r="DM120" i="6"/>
  <c r="U120" i="7" s="1"/>
  <c r="EE110" i="6"/>
  <c r="AM110" i="7" s="1"/>
  <c r="DS110" i="6"/>
  <c r="AA110" i="7" s="1"/>
  <c r="DK105" i="6"/>
  <c r="S105" i="7" s="1"/>
  <c r="DW105" i="6"/>
  <c r="AE105" i="7" s="1"/>
  <c r="DU114" i="6"/>
  <c r="AC114" i="7" s="1"/>
  <c r="DI114" i="6"/>
  <c r="Q114" i="7" s="1"/>
  <c r="DJ102" i="6"/>
  <c r="R102" i="7" s="1"/>
  <c r="DV102" i="6"/>
  <c r="AD102" i="7" s="1"/>
  <c r="DP107" i="6"/>
  <c r="X107" i="7" s="1"/>
  <c r="EB107" i="6"/>
  <c r="AJ107" i="7" s="1"/>
  <c r="ED117" i="6"/>
  <c r="AL117" i="7" s="1"/>
  <c r="DR117" i="6"/>
  <c r="Z117" i="7" s="1"/>
  <c r="DO96" i="6"/>
  <c r="W96" i="7" s="1"/>
  <c r="EA96" i="6"/>
  <c r="AI96" i="7" s="1"/>
  <c r="DK102" i="6"/>
  <c r="S102" i="7" s="1"/>
  <c r="DW102" i="6"/>
  <c r="AE102" i="7" s="1"/>
  <c r="DI107" i="6"/>
  <c r="Q107" i="7" s="1"/>
  <c r="DU107" i="6"/>
  <c r="AC107" i="7" s="1"/>
  <c r="EA115" i="6"/>
  <c r="AI115" i="7" s="1"/>
  <c r="DO115" i="6"/>
  <c r="W115" i="7" s="1"/>
  <c r="DR95" i="6"/>
  <c r="Z95" i="7" s="1"/>
  <c r="ED95" i="6"/>
  <c r="AL95" i="7" s="1"/>
  <c r="DN101" i="6"/>
  <c r="V101" i="7" s="1"/>
  <c r="DZ101" i="6"/>
  <c r="AH101" i="7" s="1"/>
  <c r="DT106" i="6"/>
  <c r="AB106" i="7" s="1"/>
  <c r="EF106" i="6"/>
  <c r="AN106" i="7" s="1"/>
  <c r="EC114" i="6"/>
  <c r="AK114" i="7" s="1"/>
  <c r="DQ114" i="6"/>
  <c r="Y114" i="7" s="1"/>
  <c r="DZ112" i="6"/>
  <c r="AH112" i="7" s="1"/>
  <c r="DN112" i="6"/>
  <c r="V112" i="7" s="1"/>
  <c r="EF117" i="6"/>
  <c r="AN117" i="7" s="1"/>
  <c r="DT117" i="6"/>
  <c r="AB117" i="7" s="1"/>
  <c r="DO124" i="6"/>
  <c r="W124" i="7" s="1"/>
  <c r="EA124" i="6"/>
  <c r="AI124" i="7" s="1"/>
  <c r="EC119" i="6"/>
  <c r="AK119" i="7" s="1"/>
  <c r="DQ119" i="6"/>
  <c r="Y119" i="7" s="1"/>
  <c r="DW135" i="6"/>
  <c r="AE135" i="7" s="1"/>
  <c r="DK135" i="6"/>
  <c r="S135" i="7" s="1"/>
  <c r="DN117" i="6"/>
  <c r="V117" i="7" s="1"/>
  <c r="DZ117" i="6"/>
  <c r="AH117" i="7" s="1"/>
  <c r="DT123" i="6"/>
  <c r="AB123" i="7" s="1"/>
  <c r="EF123" i="6"/>
  <c r="AN123" i="7" s="1"/>
  <c r="DS111" i="6"/>
  <c r="AA111" i="7" s="1"/>
  <c r="EE111" i="6"/>
  <c r="AM111" i="7" s="1"/>
  <c r="DQ116" i="6"/>
  <c r="Y116" i="7" s="1"/>
  <c r="EC116" i="6"/>
  <c r="AK116" i="7" s="1"/>
  <c r="DU123" i="6"/>
  <c r="AC123" i="7" s="1"/>
  <c r="DI123" i="6"/>
  <c r="Q123" i="7" s="1"/>
  <c r="DT111" i="6"/>
  <c r="AB111" i="7" s="1"/>
  <c r="EF111" i="6"/>
  <c r="AN111" i="7" s="1"/>
  <c r="DR116" i="6"/>
  <c r="Z116" i="7" s="1"/>
  <c r="ED116" i="6"/>
  <c r="AL116" i="7" s="1"/>
  <c r="DV123" i="6"/>
  <c r="AD123" i="7" s="1"/>
  <c r="DJ123" i="6"/>
  <c r="R123" i="7" s="1"/>
  <c r="DO110" i="6"/>
  <c r="W110" i="7" s="1"/>
  <c r="EA110" i="6"/>
  <c r="AI110" i="7" s="1"/>
  <c r="DK116" i="6"/>
  <c r="S116" i="7" s="1"/>
  <c r="DW116" i="6"/>
  <c r="AE116" i="7" s="1"/>
  <c r="DL123" i="6"/>
  <c r="T123" i="7" s="1"/>
  <c r="DX123" i="6"/>
  <c r="AF123" i="7" s="1"/>
  <c r="DX127" i="6"/>
  <c r="AF127" i="7" s="1"/>
  <c r="DL127" i="6"/>
  <c r="T127" i="7" s="1"/>
  <c r="DI120" i="6"/>
  <c r="Q120" i="7" s="1"/>
  <c r="DU120" i="6"/>
  <c r="AC120" i="7" s="1"/>
  <c r="EA125" i="6"/>
  <c r="AI125" i="7" s="1"/>
  <c r="DO125" i="6"/>
  <c r="W125" i="7" s="1"/>
  <c r="EB133" i="6"/>
  <c r="AJ133" i="7" s="1"/>
  <c r="DP133" i="6"/>
  <c r="X133" i="7" s="1"/>
  <c r="DX132" i="6"/>
  <c r="AF132" i="7" s="1"/>
  <c r="DL132" i="6"/>
  <c r="T132" i="7" s="1"/>
  <c r="DJ121" i="6"/>
  <c r="R121" i="7" s="1"/>
  <c r="DV121" i="6"/>
  <c r="AD121" i="7" s="1"/>
  <c r="EB126" i="6"/>
  <c r="AJ126" i="7" s="1"/>
  <c r="DP126" i="6"/>
  <c r="X126" i="7" s="1"/>
  <c r="DZ135" i="6"/>
  <c r="AH135" i="7" s="1"/>
  <c r="DN135" i="6"/>
  <c r="V135" i="7" s="1"/>
  <c r="DS121" i="6"/>
  <c r="AA121" i="7" s="1"/>
  <c r="EE121" i="6"/>
  <c r="AM121" i="7" s="1"/>
  <c r="DQ126" i="6"/>
  <c r="Y126" i="7" s="1"/>
  <c r="EC126" i="6"/>
  <c r="AK126" i="7" s="1"/>
  <c r="EF136" i="6"/>
  <c r="AN136" i="7" s="1"/>
  <c r="DT136" i="6"/>
  <c r="AB136" i="7" s="1"/>
  <c r="DY131" i="6"/>
  <c r="AG131" i="7" s="1"/>
  <c r="DM131" i="6"/>
  <c r="U131" i="7" s="1"/>
  <c r="EE132" i="6"/>
  <c r="AM132" i="7" s="1"/>
  <c r="DS132" i="6"/>
  <c r="AA132" i="7" s="1"/>
  <c r="DZ138" i="6"/>
  <c r="AH138" i="7" s="1"/>
  <c r="DN138" i="6"/>
  <c r="V138" i="7" s="1"/>
  <c r="EA138" i="6"/>
  <c r="AI138" i="7" s="1"/>
  <c r="DO138" i="6"/>
  <c r="W138" i="7" s="1"/>
  <c r="DO131" i="6"/>
  <c r="W131" i="7" s="1"/>
  <c r="EA131" i="6"/>
  <c r="AI131" i="7" s="1"/>
  <c r="EA137" i="6"/>
  <c r="AI137" i="7" s="1"/>
  <c r="DO137" i="6"/>
  <c r="W137" i="7" s="1"/>
  <c r="DK148" i="6"/>
  <c r="S148" i="7" s="1"/>
  <c r="DW148" i="6"/>
  <c r="AE148" i="7" s="1"/>
  <c r="DN132" i="6"/>
  <c r="V132" i="7" s="1"/>
  <c r="DZ132" i="6"/>
  <c r="AH132" i="7" s="1"/>
  <c r="EC138" i="6"/>
  <c r="AK138" i="7" s="1"/>
  <c r="DQ138" i="6"/>
  <c r="Y138" i="7" s="1"/>
  <c r="ED148" i="6"/>
  <c r="AL148" i="7" s="1"/>
  <c r="DR148" i="6"/>
  <c r="Z148" i="7" s="1"/>
  <c r="DK134" i="6"/>
  <c r="S134" i="7" s="1"/>
  <c r="DW134" i="6"/>
  <c r="AE134" i="7" s="1"/>
  <c r="DV139" i="6"/>
  <c r="AD139" i="7" s="1"/>
  <c r="DJ139" i="6"/>
  <c r="R139" i="7" s="1"/>
  <c r="DP128" i="6"/>
  <c r="X128" i="7" s="1"/>
  <c r="EB128" i="6"/>
  <c r="AJ128" i="7" s="1"/>
  <c r="DL134" i="6"/>
  <c r="T134" i="7" s="1"/>
  <c r="DX134" i="6"/>
  <c r="AF134" i="7" s="1"/>
  <c r="EF138" i="6"/>
  <c r="AN138" i="7" s="1"/>
  <c r="DT138" i="6"/>
  <c r="AB138" i="7" s="1"/>
  <c r="EA144" i="6"/>
  <c r="AI144" i="7" s="1"/>
  <c r="DO144" i="6"/>
  <c r="W144" i="7" s="1"/>
  <c r="DO142" i="6"/>
  <c r="W142" i="7" s="1"/>
  <c r="EA142" i="6"/>
  <c r="AI142" i="7" s="1"/>
  <c r="DK141" i="6"/>
  <c r="S141" i="7" s="1"/>
  <c r="DW141" i="6"/>
  <c r="AE141" i="7" s="1"/>
  <c r="ED146" i="6"/>
  <c r="AL146" i="7" s="1"/>
  <c r="DR146" i="6"/>
  <c r="Z146" i="7" s="1"/>
  <c r="DP139" i="6"/>
  <c r="X139" i="7" s="1"/>
  <c r="EB139" i="6"/>
  <c r="AJ139" i="7" s="1"/>
  <c r="DJ144" i="6"/>
  <c r="R144" i="7" s="1"/>
  <c r="DV144" i="6"/>
  <c r="AD144" i="7" s="1"/>
  <c r="DU147" i="6"/>
  <c r="AC147" i="7" s="1"/>
  <c r="DI147" i="6"/>
  <c r="Q147" i="7" s="1"/>
  <c r="DY144" i="6"/>
  <c r="AG144" i="7" s="1"/>
  <c r="DM144" i="6"/>
  <c r="U144" i="7" s="1"/>
  <c r="DX153" i="6"/>
  <c r="AF153" i="7" s="1"/>
  <c r="DL153" i="6"/>
  <c r="T153" i="7" s="1"/>
  <c r="DJ148" i="6"/>
  <c r="R148" i="7" s="1"/>
  <c r="DV148" i="6"/>
  <c r="AD148" i="7" s="1"/>
  <c r="EB154" i="6"/>
  <c r="AJ154" i="7" s="1"/>
  <c r="DP154" i="6"/>
  <c r="X154" i="7" s="1"/>
  <c r="DT146" i="6"/>
  <c r="AB146" i="7" s="1"/>
  <c r="EF146" i="6"/>
  <c r="AN146" i="7" s="1"/>
  <c r="ED156" i="6"/>
  <c r="AL156" i="7" s="1"/>
  <c r="DR156" i="6"/>
  <c r="Z156" i="7" s="1"/>
  <c r="DV153" i="6"/>
  <c r="AD153" i="7" s="1"/>
  <c r="DJ153" i="6"/>
  <c r="R153" i="7" s="1"/>
  <c r="EA154" i="6"/>
  <c r="AI154" i="7" s="1"/>
  <c r="DO154" i="6"/>
  <c r="W154" i="7" s="1"/>
  <c r="DX156" i="6"/>
  <c r="AF156" i="7" s="1"/>
  <c r="DL156" i="6"/>
  <c r="T156" i="7" s="1"/>
  <c r="DR149" i="6"/>
  <c r="Z149" i="7" s="1"/>
  <c r="ED149" i="6"/>
  <c r="AL149" i="7" s="1"/>
  <c r="DY158" i="6"/>
  <c r="AG158" i="7" s="1"/>
  <c r="DM158" i="6"/>
  <c r="U158" i="7" s="1"/>
  <c r="EC153" i="6"/>
  <c r="AK153" i="7" s="1"/>
  <c r="DQ153" i="6"/>
  <c r="Y153" i="7" s="1"/>
  <c r="DZ152" i="6"/>
  <c r="AH152" i="7" s="1"/>
  <c r="DN152" i="6"/>
  <c r="V152" i="7" s="1"/>
  <c r="DU156" i="6"/>
  <c r="AC156" i="7" s="1"/>
  <c r="DI156" i="6"/>
  <c r="Q156" i="7" s="1"/>
  <c r="DQ152" i="6"/>
  <c r="Y152" i="7" s="1"/>
  <c r="EC152" i="6"/>
  <c r="AK152" i="7" s="1"/>
  <c r="DU159" i="6"/>
  <c r="AC159" i="7" s="1"/>
  <c r="DI159" i="6"/>
  <c r="Q159" i="7" s="1"/>
  <c r="EE155" i="6"/>
  <c r="AM155" i="7" s="1"/>
  <c r="DS155" i="6"/>
  <c r="AA155" i="7" s="1"/>
  <c r="EA162" i="6"/>
  <c r="AI162" i="7" s="1"/>
  <c r="DO162" i="6"/>
  <c r="W162" i="7" s="1"/>
  <c r="DI160" i="6"/>
  <c r="Q160" i="7" s="1"/>
  <c r="DU160" i="6"/>
  <c r="AC160" i="7" s="1"/>
  <c r="DP158" i="6"/>
  <c r="X158" i="7" s="1"/>
  <c r="EB158" i="6"/>
  <c r="AJ158" i="7" s="1"/>
  <c r="DY166" i="6"/>
  <c r="AG166" i="7" s="1"/>
  <c r="DM166" i="6"/>
  <c r="U166" i="7" s="1"/>
  <c r="DU161" i="6"/>
  <c r="AC161" i="7" s="1"/>
  <c r="DI161" i="6"/>
  <c r="Q161" i="7" s="1"/>
  <c r="DT157" i="6"/>
  <c r="AB157" i="7" s="1"/>
  <c r="EF157" i="6"/>
  <c r="AN157" i="7" s="1"/>
  <c r="DI164" i="6"/>
  <c r="Q164" i="7" s="1"/>
  <c r="DU164" i="6"/>
  <c r="AC164" i="7" s="1"/>
  <c r="DI165" i="6"/>
  <c r="Q165" i="7" s="1"/>
  <c r="DU165" i="6"/>
  <c r="AC165" i="7" s="1"/>
  <c r="EA167" i="6"/>
  <c r="AI167" i="7" s="1"/>
  <c r="DO167" i="6"/>
  <c r="W167" i="7" s="1"/>
  <c r="DX165" i="6"/>
  <c r="AF165" i="7" s="1"/>
  <c r="DL165" i="6"/>
  <c r="T165" i="7" s="1"/>
  <c r="DQ167" i="6"/>
  <c r="Y167" i="7" s="1"/>
  <c r="EC167" i="6"/>
  <c r="AK167" i="7" s="1"/>
  <c r="DN165" i="6"/>
  <c r="V165" i="7" s="1"/>
  <c r="DZ165" i="6"/>
  <c r="AH165" i="7" s="1"/>
  <c r="DR160" i="6"/>
  <c r="Z160" i="7" s="1"/>
  <c r="ED160" i="6"/>
  <c r="AL160" i="7" s="1"/>
  <c r="DN166" i="6"/>
  <c r="V166" i="7" s="1"/>
  <c r="DZ166" i="6"/>
  <c r="AH166" i="7" s="1"/>
  <c r="DN49" i="6"/>
  <c r="V49" i="7" s="1"/>
  <c r="DZ49" i="6"/>
  <c r="AH49" i="7" s="1"/>
  <c r="EF15" i="6"/>
  <c r="AN15" i="7" s="1"/>
  <c r="DT15" i="6"/>
  <c r="AB15" i="7" s="1"/>
  <c r="DV8" i="6"/>
  <c r="AD8" i="7" s="1"/>
  <c r="DJ8" i="6"/>
  <c r="R8" i="7" s="1"/>
  <c r="EF7" i="6"/>
  <c r="AN7" i="7" s="1"/>
  <c r="DT7" i="6"/>
  <c r="AB7" i="7" s="1"/>
  <c r="DN27" i="6"/>
  <c r="V27" i="7" s="1"/>
  <c r="DZ27" i="6"/>
  <c r="AH27" i="7" s="1"/>
  <c r="ED12" i="6"/>
  <c r="AL12" i="7" s="1"/>
  <c r="DR12" i="6"/>
  <c r="Z12" i="7" s="1"/>
  <c r="DS51" i="6"/>
  <c r="AA51" i="7" s="1"/>
  <c r="EE51" i="6"/>
  <c r="AM51" i="7" s="1"/>
  <c r="EC9" i="6"/>
  <c r="AK9" i="7" s="1"/>
  <c r="DQ9" i="6"/>
  <c r="Y9" i="7" s="1"/>
  <c r="DY15" i="6"/>
  <c r="AG15" i="7" s="1"/>
  <c r="DM15" i="6"/>
  <c r="U15" i="7" s="1"/>
  <c r="DY21" i="6"/>
  <c r="AG21" i="7" s="1"/>
  <c r="DM21" i="6"/>
  <c r="U21" i="7" s="1"/>
  <c r="DK30" i="6"/>
  <c r="S30" i="7" s="1"/>
  <c r="DW30" i="6"/>
  <c r="AE30" i="7" s="1"/>
  <c r="ED5" i="6"/>
  <c r="AL5" i="7" s="1"/>
  <c r="DR5" i="6"/>
  <c r="Z5" i="7" s="1"/>
  <c r="DZ11" i="6"/>
  <c r="AH11" i="7" s="1"/>
  <c r="DN11" i="6"/>
  <c r="V11" i="7" s="1"/>
  <c r="EF16" i="6"/>
  <c r="AN16" i="7" s="1"/>
  <c r="DT16" i="6"/>
  <c r="AB16" i="7" s="1"/>
  <c r="EF23" i="6"/>
  <c r="AN23" i="7" s="1"/>
  <c r="DT23" i="6"/>
  <c r="AB23" i="7" s="1"/>
  <c r="DV31" i="6"/>
  <c r="AD31" i="7" s="1"/>
  <c r="DJ31" i="6"/>
  <c r="R31" i="7" s="1"/>
  <c r="DU14" i="6"/>
  <c r="AC14" i="7" s="1"/>
  <c r="DI14" i="6"/>
  <c r="Q14" i="7" s="1"/>
  <c r="EA19" i="6"/>
  <c r="AI19" i="7" s="1"/>
  <c r="DO19" i="6"/>
  <c r="W19" i="7" s="1"/>
  <c r="EF27" i="6"/>
  <c r="AN27" i="7" s="1"/>
  <c r="DT27" i="6"/>
  <c r="AB27" i="7" s="1"/>
  <c r="DJ6" i="6"/>
  <c r="R6" i="7" s="1"/>
  <c r="DV6" i="6"/>
  <c r="AD6" i="7" s="1"/>
  <c r="DP11" i="6"/>
  <c r="X11" i="7" s="1"/>
  <c r="EB11" i="6"/>
  <c r="AJ11" i="7" s="1"/>
  <c r="DL17" i="6"/>
  <c r="T17" i="7" s="1"/>
  <c r="DX17" i="6"/>
  <c r="AF17" i="7" s="1"/>
  <c r="DV23" i="6"/>
  <c r="AD23" i="7" s="1"/>
  <c r="DJ23" i="6"/>
  <c r="R23" i="7" s="1"/>
  <c r="DQ31" i="6"/>
  <c r="Y31" i="7" s="1"/>
  <c r="EC31" i="6"/>
  <c r="AK31" i="7" s="1"/>
  <c r="DM9" i="6"/>
  <c r="U9" i="7" s="1"/>
  <c r="DY9" i="6"/>
  <c r="AG9" i="7" s="1"/>
  <c r="DS14" i="6"/>
  <c r="AA14" i="7" s="1"/>
  <c r="EE14" i="6"/>
  <c r="AM14" i="7" s="1"/>
  <c r="DQ19" i="6"/>
  <c r="Y19" i="7" s="1"/>
  <c r="EC19" i="6"/>
  <c r="AK19" i="7" s="1"/>
  <c r="DV27" i="6"/>
  <c r="AD27" i="7" s="1"/>
  <c r="DJ27" i="6"/>
  <c r="R27" i="7" s="1"/>
  <c r="DN5" i="6"/>
  <c r="V5" i="7" s="1"/>
  <c r="DZ5" i="6"/>
  <c r="AH5" i="7" s="1"/>
  <c r="DT10" i="6"/>
  <c r="AB10" i="7" s="1"/>
  <c r="EF10" i="6"/>
  <c r="AN10" i="7" s="1"/>
  <c r="DR15" i="6"/>
  <c r="Z15" i="7" s="1"/>
  <c r="ED15" i="6"/>
  <c r="AL15" i="7" s="1"/>
  <c r="EF20" i="6"/>
  <c r="AN20" i="7" s="1"/>
  <c r="DT20" i="6"/>
  <c r="AB20" i="7" s="1"/>
  <c r="EC29" i="6"/>
  <c r="AK29" i="7" s="1"/>
  <c r="DQ29" i="6"/>
  <c r="Y29" i="7" s="1"/>
  <c r="DK11" i="6"/>
  <c r="S11" i="7" s="1"/>
  <c r="DW11" i="6"/>
  <c r="AE11" i="7" s="1"/>
  <c r="DI16" i="6"/>
  <c r="Q16" i="7" s="1"/>
  <c r="DU16" i="6"/>
  <c r="AC16" i="7" s="1"/>
  <c r="EF22" i="6"/>
  <c r="AN22" i="7" s="1"/>
  <c r="DT22" i="6"/>
  <c r="AB22" i="7" s="1"/>
  <c r="DX38" i="6"/>
  <c r="AF38" i="7" s="1"/>
  <c r="DL38" i="6"/>
  <c r="T38" i="7" s="1"/>
  <c r="EE23" i="6"/>
  <c r="AM23" i="7" s="1"/>
  <c r="DS23" i="6"/>
  <c r="AA23" i="7" s="1"/>
  <c r="EC28" i="6"/>
  <c r="AK28" i="7" s="1"/>
  <c r="DQ28" i="6"/>
  <c r="Y28" i="7" s="1"/>
  <c r="DY34" i="6"/>
  <c r="AG34" i="7" s="1"/>
  <c r="DM34" i="6"/>
  <c r="U34" i="7" s="1"/>
  <c r="EE39" i="6"/>
  <c r="AM39" i="7" s="1"/>
  <c r="DS39" i="6"/>
  <c r="AA39" i="7" s="1"/>
  <c r="DU47" i="6"/>
  <c r="AC47" i="7" s="1"/>
  <c r="DI47" i="6"/>
  <c r="Q47" i="7" s="1"/>
  <c r="EE67" i="6"/>
  <c r="AM67" i="7" s="1"/>
  <c r="DS67" i="6"/>
  <c r="AA67" i="7" s="1"/>
  <c r="EF35" i="6"/>
  <c r="AN35" i="7" s="1"/>
  <c r="DT35" i="6"/>
  <c r="AB35" i="7" s="1"/>
  <c r="EE41" i="6"/>
  <c r="AM41" i="7" s="1"/>
  <c r="DS41" i="6"/>
  <c r="AA41" i="7" s="1"/>
  <c r="ED49" i="6"/>
  <c r="AL49" i="7" s="1"/>
  <c r="DR49" i="6"/>
  <c r="Z49" i="7" s="1"/>
  <c r="DY35" i="6"/>
  <c r="AG35" i="7" s="1"/>
  <c r="DM35" i="6"/>
  <c r="U35" i="7" s="1"/>
  <c r="DV41" i="6"/>
  <c r="AD41" i="7" s="1"/>
  <c r="DJ41" i="6"/>
  <c r="R41" i="7" s="1"/>
  <c r="EE49" i="6"/>
  <c r="AM49" i="7" s="1"/>
  <c r="DS49" i="6"/>
  <c r="AA49" i="7" s="1"/>
  <c r="DN31" i="6"/>
  <c r="V31" i="7" s="1"/>
  <c r="DZ31" i="6"/>
  <c r="AH31" i="7" s="1"/>
  <c r="DT36" i="6"/>
  <c r="AB36" i="7" s="1"/>
  <c r="EF36" i="6"/>
  <c r="AN36" i="7" s="1"/>
  <c r="DV43" i="6"/>
  <c r="AD43" i="7" s="1"/>
  <c r="DJ43" i="6"/>
  <c r="R43" i="7" s="1"/>
  <c r="DW53" i="6"/>
  <c r="AE53" i="7" s="1"/>
  <c r="DK53" i="6"/>
  <c r="S53" i="7" s="1"/>
  <c r="DS21" i="6"/>
  <c r="AA21" i="7" s="1"/>
  <c r="EE21" i="6"/>
  <c r="AM21" i="7" s="1"/>
  <c r="DQ26" i="6"/>
  <c r="Y26" i="7" s="1"/>
  <c r="EC26" i="6"/>
  <c r="AK26" i="7" s="1"/>
  <c r="DM32" i="6"/>
  <c r="U32" i="7" s="1"/>
  <c r="DY32" i="6"/>
  <c r="AG32" i="7" s="1"/>
  <c r="DS37" i="6"/>
  <c r="AA37" i="7" s="1"/>
  <c r="EE37" i="6"/>
  <c r="AM37" i="7" s="1"/>
  <c r="DP44" i="6"/>
  <c r="X44" i="7" s="1"/>
  <c r="EB44" i="6"/>
  <c r="AJ44" i="7" s="1"/>
  <c r="DX52" i="6"/>
  <c r="AF52" i="7" s="1"/>
  <c r="DL52" i="6"/>
  <c r="T52" i="7" s="1"/>
  <c r="DL21" i="6"/>
  <c r="T21" i="7" s="1"/>
  <c r="DX21" i="6"/>
  <c r="AF21" i="7" s="1"/>
  <c r="DJ26" i="6"/>
  <c r="R26" i="7" s="1"/>
  <c r="DV26" i="6"/>
  <c r="AD26" i="7" s="1"/>
  <c r="DP31" i="6"/>
  <c r="X31" i="7" s="1"/>
  <c r="EB31" i="6"/>
  <c r="AJ31" i="7" s="1"/>
  <c r="DL37" i="6"/>
  <c r="T37" i="7" s="1"/>
  <c r="DX37" i="6"/>
  <c r="AF37" i="7" s="1"/>
  <c r="EE42" i="6"/>
  <c r="AM42" i="7" s="1"/>
  <c r="DS42" i="6"/>
  <c r="AA42" i="7" s="1"/>
  <c r="DM50" i="6"/>
  <c r="U50" i="7" s="1"/>
  <c r="DY50" i="6"/>
  <c r="AG50" i="7" s="1"/>
  <c r="DJ68" i="6"/>
  <c r="R68" i="7" s="1"/>
  <c r="DV68" i="6"/>
  <c r="AD68" i="7" s="1"/>
  <c r="DK38" i="6"/>
  <c r="S38" i="7" s="1"/>
  <c r="DW38" i="6"/>
  <c r="AE38" i="7" s="1"/>
  <c r="DS44" i="6"/>
  <c r="AA44" i="7" s="1"/>
  <c r="EE44" i="6"/>
  <c r="AM44" i="7" s="1"/>
  <c r="DP52" i="6"/>
  <c r="X52" i="7" s="1"/>
  <c r="EB52" i="6"/>
  <c r="AJ52" i="7" s="1"/>
  <c r="DW72" i="6"/>
  <c r="AE72" i="7" s="1"/>
  <c r="DK72" i="6"/>
  <c r="S72" i="7" s="1"/>
  <c r="DX43" i="6"/>
  <c r="AF43" i="7" s="1"/>
  <c r="DL43" i="6"/>
  <c r="T43" i="7" s="1"/>
  <c r="DV48" i="6"/>
  <c r="AD48" i="7" s="1"/>
  <c r="DJ48" i="6"/>
  <c r="R48" i="7" s="1"/>
  <c r="EB53" i="6"/>
  <c r="AJ53" i="7" s="1"/>
  <c r="DP53" i="6"/>
  <c r="X53" i="7" s="1"/>
  <c r="DX59" i="6"/>
  <c r="AF59" i="7" s="1"/>
  <c r="DL59" i="6"/>
  <c r="T59" i="7" s="1"/>
  <c r="DV64" i="6"/>
  <c r="AD64" i="7" s="1"/>
  <c r="DJ64" i="6"/>
  <c r="R64" i="7" s="1"/>
  <c r="DZ72" i="6"/>
  <c r="AH72" i="7" s="1"/>
  <c r="DN72" i="6"/>
  <c r="V72" i="7" s="1"/>
  <c r="DI49" i="6"/>
  <c r="Q49" i="7" s="1"/>
  <c r="DU49" i="6"/>
  <c r="AC49" i="7" s="1"/>
  <c r="EA54" i="6"/>
  <c r="AI54" i="7" s="1"/>
  <c r="DO54" i="6"/>
  <c r="W54" i="7" s="1"/>
  <c r="DW60" i="6"/>
  <c r="AE60" i="7" s="1"/>
  <c r="DK60" i="6"/>
  <c r="S60" i="7" s="1"/>
  <c r="EA65" i="6"/>
  <c r="AI65" i="7" s="1"/>
  <c r="DO65" i="6"/>
  <c r="W65" i="7" s="1"/>
  <c r="DX60" i="6"/>
  <c r="AF60" i="7" s="1"/>
  <c r="DL60" i="6"/>
  <c r="T60" i="7" s="1"/>
  <c r="DP65" i="6"/>
  <c r="X65" i="7" s="1"/>
  <c r="EB65" i="6"/>
  <c r="AJ65" i="7" s="1"/>
  <c r="DY75" i="6"/>
  <c r="AG75" i="7" s="1"/>
  <c r="DM75" i="6"/>
  <c r="U75" i="7" s="1"/>
  <c r="DO55" i="6"/>
  <c r="W55" i="7" s="1"/>
  <c r="EA55" i="6"/>
  <c r="AI55" i="7" s="1"/>
  <c r="DK61" i="6"/>
  <c r="S61" i="7" s="1"/>
  <c r="DW61" i="6"/>
  <c r="AE61" i="7" s="1"/>
  <c r="DL67" i="6"/>
  <c r="T67" i="7" s="1"/>
  <c r="DX67" i="6"/>
  <c r="AF67" i="7" s="1"/>
  <c r="DN40" i="6"/>
  <c r="V40" i="7" s="1"/>
  <c r="DZ40" i="6"/>
  <c r="AH40" i="7" s="1"/>
  <c r="DT45" i="6"/>
  <c r="AB45" i="7" s="1"/>
  <c r="EF45" i="6"/>
  <c r="AN45" i="7" s="1"/>
  <c r="DR50" i="6"/>
  <c r="Z50" i="7" s="1"/>
  <c r="ED50" i="6"/>
  <c r="AL50" i="7" s="1"/>
  <c r="DN56" i="6"/>
  <c r="V56" i="7" s="1"/>
  <c r="DZ56" i="6"/>
  <c r="AH56" i="7" s="1"/>
  <c r="DT61" i="6"/>
  <c r="AB61" i="7" s="1"/>
  <c r="EF61" i="6"/>
  <c r="AN61" i="7" s="1"/>
  <c r="EE68" i="6"/>
  <c r="AM68" i="7" s="1"/>
  <c r="DS68" i="6"/>
  <c r="AA68" i="7" s="1"/>
  <c r="DK50" i="6"/>
  <c r="S50" i="7" s="1"/>
  <c r="DW50" i="6"/>
  <c r="AE50" i="7" s="1"/>
  <c r="DI55" i="6"/>
  <c r="Q55" i="7" s="1"/>
  <c r="DU55" i="6"/>
  <c r="AC55" i="7" s="1"/>
  <c r="DO60" i="6"/>
  <c r="W60" i="7" s="1"/>
  <c r="EA60" i="6"/>
  <c r="AI60" i="7" s="1"/>
  <c r="EB67" i="6"/>
  <c r="AJ67" i="7" s="1"/>
  <c r="DP67" i="6"/>
  <c r="X67" i="7" s="1"/>
  <c r="DT58" i="6"/>
  <c r="AB58" i="7" s="1"/>
  <c r="EF58" i="6"/>
  <c r="AN58" i="7" s="1"/>
  <c r="DR63" i="6"/>
  <c r="Z63" i="7" s="1"/>
  <c r="ED63" i="6"/>
  <c r="AL63" i="7" s="1"/>
  <c r="EA74" i="6"/>
  <c r="AI74" i="7" s="1"/>
  <c r="DO74" i="6"/>
  <c r="W74" i="7" s="1"/>
  <c r="ED69" i="6"/>
  <c r="AL69" i="7" s="1"/>
  <c r="DR69" i="6"/>
  <c r="Z69" i="7" s="1"/>
  <c r="DZ75" i="6"/>
  <c r="AH75" i="7" s="1"/>
  <c r="DN75" i="6"/>
  <c r="V75" i="7" s="1"/>
  <c r="DV81" i="6"/>
  <c r="AD81" i="7" s="1"/>
  <c r="DJ81" i="6"/>
  <c r="R81" i="7" s="1"/>
  <c r="DS65" i="6"/>
  <c r="AA65" i="7" s="1"/>
  <c r="EE65" i="6"/>
  <c r="AM65" i="7" s="1"/>
  <c r="EC70" i="6"/>
  <c r="AK70" i="7" s="1"/>
  <c r="DQ70" i="6"/>
  <c r="Y70" i="7" s="1"/>
  <c r="DY76" i="6"/>
  <c r="AG76" i="7" s="1"/>
  <c r="DM76" i="6"/>
  <c r="U76" i="7" s="1"/>
  <c r="DJ82" i="6"/>
  <c r="R82" i="7" s="1"/>
  <c r="DV82" i="6"/>
  <c r="AD82" i="7" s="1"/>
  <c r="EC80" i="6"/>
  <c r="AK80" i="7" s="1"/>
  <c r="DQ80" i="6"/>
  <c r="Y80" i="7" s="1"/>
  <c r="DO68" i="6"/>
  <c r="W68" i="7" s="1"/>
  <c r="EA68" i="6"/>
  <c r="AI68" i="7" s="1"/>
  <c r="DK74" i="6"/>
  <c r="S74" i="7" s="1"/>
  <c r="DW74" i="6"/>
  <c r="AE74" i="7" s="1"/>
  <c r="ED80" i="6"/>
  <c r="AL80" i="7" s="1"/>
  <c r="DR80" i="6"/>
  <c r="Z80" i="7" s="1"/>
  <c r="DX96" i="6"/>
  <c r="AF96" i="7" s="1"/>
  <c r="DL96" i="6"/>
  <c r="T96" i="7" s="1"/>
  <c r="DN69" i="6"/>
  <c r="V69" i="7" s="1"/>
  <c r="DZ69" i="6"/>
  <c r="AH69" i="7" s="1"/>
  <c r="DT74" i="6"/>
  <c r="AB74" i="7" s="1"/>
  <c r="EF74" i="6"/>
  <c r="AN74" i="7" s="1"/>
  <c r="EF80" i="6"/>
  <c r="AN80" i="7" s="1"/>
  <c r="DT80" i="6"/>
  <c r="AB80" i="7" s="1"/>
  <c r="ED92" i="6"/>
  <c r="AL92" i="7" s="1"/>
  <c r="DR92" i="6"/>
  <c r="Z92" i="7" s="1"/>
  <c r="DM74" i="6"/>
  <c r="U74" i="7" s="1"/>
  <c r="DY74" i="6"/>
  <c r="AG74" i="7" s="1"/>
  <c r="DU80" i="6"/>
  <c r="AC80" i="7" s="1"/>
  <c r="DI80" i="6"/>
  <c r="Q80" i="7" s="1"/>
  <c r="EF90" i="6"/>
  <c r="AN90" i="7" s="1"/>
  <c r="DT90" i="6"/>
  <c r="AB90" i="7" s="1"/>
  <c r="DS81" i="6"/>
  <c r="AA81" i="7" s="1"/>
  <c r="EE81" i="6"/>
  <c r="AM81" i="7" s="1"/>
  <c r="DU83" i="6"/>
  <c r="AC83" i="7" s="1"/>
  <c r="DI83" i="6"/>
  <c r="Q83" i="7" s="1"/>
  <c r="DY89" i="6"/>
  <c r="AG89" i="7" s="1"/>
  <c r="DM89" i="6"/>
  <c r="U89" i="7" s="1"/>
  <c r="DI100" i="6"/>
  <c r="Q100" i="7" s="1"/>
  <c r="DU100" i="6"/>
  <c r="AC100" i="7" s="1"/>
  <c r="DP80" i="6"/>
  <c r="X80" i="7" s="1"/>
  <c r="EB80" i="6"/>
  <c r="AJ80" i="7" s="1"/>
  <c r="DX86" i="6"/>
  <c r="AF86" i="7" s="1"/>
  <c r="DL86" i="6"/>
  <c r="T86" i="7" s="1"/>
  <c r="DW97" i="6"/>
  <c r="AE97" i="7" s="1"/>
  <c r="DK97" i="6"/>
  <c r="S97" i="7" s="1"/>
  <c r="EB89" i="6"/>
  <c r="AJ89" i="7" s="1"/>
  <c r="DP89" i="6"/>
  <c r="X89" i="7" s="1"/>
  <c r="DO101" i="6"/>
  <c r="W101" i="7" s="1"/>
  <c r="EA101" i="6"/>
  <c r="AI101" i="7" s="1"/>
  <c r="DO82" i="6"/>
  <c r="W82" i="7" s="1"/>
  <c r="EA82" i="6"/>
  <c r="AI82" i="7" s="1"/>
  <c r="DL88" i="6"/>
  <c r="T88" i="7" s="1"/>
  <c r="DX88" i="6"/>
  <c r="AF88" i="7" s="1"/>
  <c r="DZ99" i="6"/>
  <c r="AH99" i="7" s="1"/>
  <c r="DN99" i="6"/>
  <c r="V99" i="7" s="1"/>
  <c r="DP86" i="6"/>
  <c r="X86" i="7" s="1"/>
  <c r="EB86" i="6"/>
  <c r="AJ86" i="7" s="1"/>
  <c r="EB93" i="6"/>
  <c r="AJ93" i="7" s="1"/>
  <c r="DP93" i="6"/>
  <c r="X93" i="7" s="1"/>
  <c r="DQ86" i="6"/>
  <c r="Y86" i="7" s="1"/>
  <c r="EC86" i="6"/>
  <c r="AK86" i="7" s="1"/>
  <c r="ED93" i="6"/>
  <c r="AL93" i="7" s="1"/>
  <c r="DR93" i="6"/>
  <c r="Z93" i="7" s="1"/>
  <c r="DY95" i="6"/>
  <c r="AG95" i="7" s="1"/>
  <c r="DM95" i="6"/>
  <c r="U95" i="7" s="1"/>
  <c r="DK103" i="6"/>
  <c r="S103" i="7" s="1"/>
  <c r="DW103" i="6"/>
  <c r="AE103" i="7" s="1"/>
  <c r="DN88" i="6"/>
  <c r="V88" i="7" s="1"/>
  <c r="DZ88" i="6"/>
  <c r="AH88" i="7" s="1"/>
  <c r="DT93" i="6"/>
  <c r="AB93" i="7" s="1"/>
  <c r="EF93" i="6"/>
  <c r="AN93" i="7" s="1"/>
  <c r="DX100" i="6"/>
  <c r="AF100" i="7" s="1"/>
  <c r="DL100" i="6"/>
  <c r="T100" i="7" s="1"/>
  <c r="DQ98" i="6"/>
  <c r="Y98" i="7" s="1"/>
  <c r="EC98" i="6"/>
  <c r="AK98" i="7" s="1"/>
  <c r="EE113" i="6"/>
  <c r="AM113" i="7" s="1"/>
  <c r="DS113" i="6"/>
  <c r="AA113" i="7" s="1"/>
  <c r="DO97" i="6"/>
  <c r="W97" i="7" s="1"/>
  <c r="EA97" i="6"/>
  <c r="AI97" i="7" s="1"/>
  <c r="DU105" i="6"/>
  <c r="AC105" i="7" s="1"/>
  <c r="DI105" i="6"/>
  <c r="Q105" i="7" s="1"/>
  <c r="EB102" i="6"/>
  <c r="AJ102" i="7" s="1"/>
  <c r="DP102" i="6"/>
  <c r="X102" i="7" s="1"/>
  <c r="DS88" i="6"/>
  <c r="AA88" i="7" s="1"/>
  <c r="EE88" i="6"/>
  <c r="AM88" i="7" s="1"/>
  <c r="DQ93" i="6"/>
  <c r="Y93" i="7" s="1"/>
  <c r="EC93" i="6"/>
  <c r="AK93" i="7" s="1"/>
  <c r="DY106" i="6"/>
  <c r="AG106" i="7" s="1"/>
  <c r="DM106" i="6"/>
  <c r="U106" i="7" s="1"/>
  <c r="DX103" i="6"/>
  <c r="AF103" i="7" s="1"/>
  <c r="DL103" i="6"/>
  <c r="T103" i="7" s="1"/>
  <c r="DV108" i="6"/>
  <c r="AD108" i="7" s="1"/>
  <c r="DJ108" i="6"/>
  <c r="R108" i="7" s="1"/>
  <c r="EE122" i="6"/>
  <c r="AM122" i="7" s="1"/>
  <c r="DS122" i="6"/>
  <c r="AA122" i="7" s="1"/>
  <c r="DR111" i="6"/>
  <c r="Z111" i="7" s="1"/>
  <c r="ED111" i="6"/>
  <c r="AL111" i="7" s="1"/>
  <c r="DS105" i="6"/>
  <c r="AA105" i="7" s="1"/>
  <c r="EE105" i="6"/>
  <c r="AM105" i="7" s="1"/>
  <c r="DU115" i="6"/>
  <c r="AC115" i="7" s="1"/>
  <c r="DI115" i="6"/>
  <c r="Q115" i="7" s="1"/>
  <c r="DR102" i="6"/>
  <c r="Z102" i="7" s="1"/>
  <c r="ED102" i="6"/>
  <c r="AL102" i="7" s="1"/>
  <c r="DN108" i="6"/>
  <c r="V108" i="7" s="1"/>
  <c r="DZ108" i="6"/>
  <c r="AH108" i="7" s="1"/>
  <c r="DZ119" i="6"/>
  <c r="AH119" i="7" s="1"/>
  <c r="DN119" i="6"/>
  <c r="V119" i="7" s="1"/>
  <c r="DM97" i="6"/>
  <c r="U97" i="7" s="1"/>
  <c r="DY97" i="6"/>
  <c r="AG97" i="7" s="1"/>
  <c r="DS102" i="6"/>
  <c r="AA102" i="7" s="1"/>
  <c r="EE102" i="6"/>
  <c r="AM102" i="7" s="1"/>
  <c r="DQ107" i="6"/>
  <c r="Y107" i="7" s="1"/>
  <c r="EC107" i="6"/>
  <c r="AK107" i="7" s="1"/>
  <c r="EE117" i="6"/>
  <c r="AM117" i="7" s="1"/>
  <c r="DS117" i="6"/>
  <c r="AA117" i="7" s="1"/>
  <c r="DP96" i="6"/>
  <c r="X96" i="7" s="1"/>
  <c r="EB96" i="6"/>
  <c r="AJ96" i="7" s="1"/>
  <c r="DL102" i="6"/>
  <c r="T102" i="7" s="1"/>
  <c r="DX102" i="6"/>
  <c r="AF102" i="7" s="1"/>
  <c r="DJ107" i="6"/>
  <c r="R107" i="7" s="1"/>
  <c r="DV107" i="6"/>
  <c r="AD107" i="7" s="1"/>
  <c r="EC115" i="6"/>
  <c r="AK115" i="7" s="1"/>
  <c r="DQ115" i="6"/>
  <c r="Y115" i="7" s="1"/>
  <c r="DX113" i="6"/>
  <c r="AF113" i="7" s="1"/>
  <c r="DL113" i="6"/>
  <c r="T113" i="7" s="1"/>
  <c r="DV118" i="6"/>
  <c r="AD118" i="7" s="1"/>
  <c r="DJ118" i="6"/>
  <c r="R118" i="7" s="1"/>
  <c r="DQ125" i="6"/>
  <c r="Y125" i="7" s="1"/>
  <c r="EC125" i="6"/>
  <c r="AK125" i="7" s="1"/>
  <c r="EA120" i="6"/>
  <c r="AI120" i="7" s="1"/>
  <c r="DO120" i="6"/>
  <c r="W120" i="7" s="1"/>
  <c r="DP112" i="6"/>
  <c r="X112" i="7" s="1"/>
  <c r="EB112" i="6"/>
  <c r="AJ112" i="7" s="1"/>
  <c r="DL118" i="6"/>
  <c r="T118" i="7" s="1"/>
  <c r="DX118" i="6"/>
  <c r="AF118" i="7" s="1"/>
  <c r="DR124" i="6"/>
  <c r="Z124" i="7" s="1"/>
  <c r="ED124" i="6"/>
  <c r="AL124" i="7" s="1"/>
  <c r="DI112" i="6"/>
  <c r="Q112" i="7" s="1"/>
  <c r="DU112" i="6"/>
  <c r="AC112" i="7" s="1"/>
  <c r="DO117" i="6"/>
  <c r="W117" i="7" s="1"/>
  <c r="EA117" i="6"/>
  <c r="AI117" i="7" s="1"/>
  <c r="DS124" i="6"/>
  <c r="AA124" i="7" s="1"/>
  <c r="EE124" i="6"/>
  <c r="AM124" i="7" s="1"/>
  <c r="DJ112" i="6"/>
  <c r="R112" i="7" s="1"/>
  <c r="DV112" i="6"/>
  <c r="AD112" i="7" s="1"/>
  <c r="DP117" i="6"/>
  <c r="X117" i="7" s="1"/>
  <c r="EB117" i="6"/>
  <c r="AJ117" i="7" s="1"/>
  <c r="DI125" i="6"/>
  <c r="Q125" i="7" s="1"/>
  <c r="DU125" i="6"/>
  <c r="AC125" i="7" s="1"/>
  <c r="DM111" i="6"/>
  <c r="U111" i="7" s="1"/>
  <c r="DY111" i="6"/>
  <c r="AG111" i="7" s="1"/>
  <c r="DS116" i="6"/>
  <c r="AA116" i="7" s="1"/>
  <c r="EE116" i="6"/>
  <c r="AM116" i="7" s="1"/>
  <c r="DJ124" i="6"/>
  <c r="R124" i="7" s="1"/>
  <c r="DV124" i="6"/>
  <c r="AD124" i="7" s="1"/>
  <c r="EA128" i="6"/>
  <c r="AI128" i="7" s="1"/>
  <c r="DO128" i="6"/>
  <c r="W128" i="7" s="1"/>
  <c r="DQ120" i="6"/>
  <c r="Y120" i="7" s="1"/>
  <c r="EC120" i="6"/>
  <c r="AK120" i="7" s="1"/>
  <c r="DY126" i="6"/>
  <c r="AG126" i="7" s="1"/>
  <c r="DM126" i="6"/>
  <c r="U126" i="7" s="1"/>
  <c r="DV136" i="6"/>
  <c r="AD136" i="7" s="1"/>
  <c r="DJ136" i="6"/>
  <c r="R136" i="7" s="1"/>
  <c r="DX135" i="6"/>
  <c r="AF135" i="7" s="1"/>
  <c r="DL135" i="6"/>
  <c r="T135" i="7" s="1"/>
  <c r="DR121" i="6"/>
  <c r="Z121" i="7" s="1"/>
  <c r="ED121" i="6"/>
  <c r="AL121" i="7" s="1"/>
  <c r="DQ127" i="6"/>
  <c r="Y127" i="7" s="1"/>
  <c r="EC127" i="6"/>
  <c r="AK127" i="7" s="1"/>
  <c r="ED136" i="6"/>
  <c r="AL136" i="7" s="1"/>
  <c r="DR136" i="6"/>
  <c r="Z136" i="7" s="1"/>
  <c r="DI122" i="6"/>
  <c r="Q122" i="7" s="1"/>
  <c r="DU122" i="6"/>
  <c r="AC122" i="7" s="1"/>
  <c r="EE127" i="6"/>
  <c r="AM127" i="7" s="1"/>
  <c r="DS127" i="6"/>
  <c r="AA127" i="7" s="1"/>
  <c r="EE137" i="6"/>
  <c r="AM137" i="7" s="1"/>
  <c r="DS137" i="6"/>
  <c r="AA137" i="7" s="1"/>
  <c r="EF132" i="6"/>
  <c r="AN132" i="7" s="1"/>
  <c r="DT132" i="6"/>
  <c r="AB132" i="7" s="1"/>
  <c r="DU133" i="6"/>
  <c r="AC133" i="7" s="1"/>
  <c r="DI133" i="6"/>
  <c r="Q133" i="7" s="1"/>
  <c r="DN139" i="6"/>
  <c r="V139" i="7" s="1"/>
  <c r="DZ139" i="6"/>
  <c r="AH139" i="7" s="1"/>
  <c r="EA139" i="6"/>
  <c r="AI139" i="7" s="1"/>
  <c r="DO139" i="6"/>
  <c r="W139" i="7" s="1"/>
  <c r="DM132" i="6"/>
  <c r="U132" i="7" s="1"/>
  <c r="DY132" i="6"/>
  <c r="AG132" i="7" s="1"/>
  <c r="EB138" i="6"/>
  <c r="AJ138" i="7" s="1"/>
  <c r="DP138" i="6"/>
  <c r="X138" i="7" s="1"/>
  <c r="DP127" i="6"/>
  <c r="X127" i="7" s="1"/>
  <c r="EB127" i="6"/>
  <c r="AJ127" i="7" s="1"/>
  <c r="DL133" i="6"/>
  <c r="T133" i="7" s="1"/>
  <c r="DX133" i="6"/>
  <c r="AF133" i="7" s="1"/>
  <c r="DU139" i="6"/>
  <c r="AC139" i="7" s="1"/>
  <c r="DI139" i="6"/>
  <c r="Q139" i="7" s="1"/>
  <c r="DM129" i="6"/>
  <c r="U129" i="7" s="1"/>
  <c r="DY129" i="6"/>
  <c r="AG129" i="7" s="1"/>
  <c r="DS134" i="6"/>
  <c r="AA134" i="7" s="1"/>
  <c r="EE134" i="6"/>
  <c r="AM134" i="7" s="1"/>
  <c r="EE139" i="6"/>
  <c r="AM139" i="7" s="1"/>
  <c r="DS139" i="6"/>
  <c r="AA139" i="7" s="1"/>
  <c r="DN129" i="6"/>
  <c r="V129" i="7" s="1"/>
  <c r="DZ129" i="6"/>
  <c r="AH129" i="7" s="1"/>
  <c r="DT134" i="6"/>
  <c r="AB134" i="7" s="1"/>
  <c r="EF134" i="6"/>
  <c r="AN134" i="7" s="1"/>
  <c r="DW139" i="6"/>
  <c r="AE139" i="7" s="1"/>
  <c r="DK139" i="6"/>
  <c r="S139" i="7" s="1"/>
  <c r="DU145" i="6"/>
  <c r="AC145" i="7" s="1"/>
  <c r="DI145" i="6"/>
  <c r="Q145" i="7" s="1"/>
  <c r="EA143" i="6"/>
  <c r="AI143" i="7" s="1"/>
  <c r="DO143" i="6"/>
  <c r="W143" i="7" s="1"/>
  <c r="DS141" i="6"/>
  <c r="AA141" i="7" s="1"/>
  <c r="EE141" i="6"/>
  <c r="AM141" i="7" s="1"/>
  <c r="DS147" i="6"/>
  <c r="AA147" i="7" s="1"/>
  <c r="EE147" i="6"/>
  <c r="AM147" i="7" s="1"/>
  <c r="DN140" i="6"/>
  <c r="V140" i="7" s="1"/>
  <c r="DZ140" i="6"/>
  <c r="AH140" i="7" s="1"/>
  <c r="DO145" i="6"/>
  <c r="W145" i="7" s="1"/>
  <c r="EA145" i="6"/>
  <c r="AI145" i="7" s="1"/>
  <c r="ED150" i="6"/>
  <c r="AL150" i="7" s="1"/>
  <c r="DR150" i="6"/>
  <c r="Z150" i="7" s="1"/>
  <c r="EC145" i="6"/>
  <c r="AK145" i="7" s="1"/>
  <c r="DQ145" i="6"/>
  <c r="Y145" i="7" s="1"/>
  <c r="DY157" i="6"/>
  <c r="AG157" i="7" s="1"/>
  <c r="DM157" i="6"/>
  <c r="U157" i="7" s="1"/>
  <c r="EA149" i="6"/>
  <c r="AI149" i="7" s="1"/>
  <c r="DO149" i="6"/>
  <c r="W149" i="7" s="1"/>
  <c r="DY150" i="6"/>
  <c r="AG150" i="7" s="1"/>
  <c r="DM150" i="6"/>
  <c r="U150" i="7" s="1"/>
  <c r="DK147" i="6"/>
  <c r="S147" i="7" s="1"/>
  <c r="DW147" i="6"/>
  <c r="AE147" i="7" s="1"/>
  <c r="DX147" i="6"/>
  <c r="AF147" i="7" s="1"/>
  <c r="DL147" i="6"/>
  <c r="T147" i="7" s="1"/>
  <c r="EF153" i="6"/>
  <c r="AN153" i="7" s="1"/>
  <c r="DT153" i="6"/>
  <c r="AB153" i="7" s="1"/>
  <c r="DY155" i="6"/>
  <c r="AG155" i="7" s="1"/>
  <c r="DM155" i="6"/>
  <c r="U155" i="7" s="1"/>
  <c r="EE159" i="6"/>
  <c r="AM159" i="7" s="1"/>
  <c r="DS159" i="6"/>
  <c r="AA159" i="7" s="1"/>
  <c r="DP150" i="6"/>
  <c r="X150" i="7" s="1"/>
  <c r="EB150" i="6"/>
  <c r="AJ150" i="7" s="1"/>
  <c r="DM148" i="6"/>
  <c r="U148" i="7" s="1"/>
  <c r="DY148" i="6"/>
  <c r="AG148" i="7" s="1"/>
  <c r="DU154" i="6"/>
  <c r="AC154" i="7" s="1"/>
  <c r="DI154" i="6"/>
  <c r="Q154" i="7" s="1"/>
  <c r="DR153" i="6"/>
  <c r="Z153" i="7" s="1"/>
  <c r="ED153" i="6"/>
  <c r="AL153" i="7" s="1"/>
  <c r="EE156" i="6"/>
  <c r="AM156" i="7" s="1"/>
  <c r="DS156" i="6"/>
  <c r="AA156" i="7" s="1"/>
  <c r="DO153" i="6"/>
  <c r="W153" i="7" s="1"/>
  <c r="EA153" i="6"/>
  <c r="AI153" i="7" s="1"/>
  <c r="EF160" i="6"/>
  <c r="AN160" i="7" s="1"/>
  <c r="DT160" i="6"/>
  <c r="AB160" i="7" s="1"/>
  <c r="DK156" i="6"/>
  <c r="S156" i="7" s="1"/>
  <c r="DW156" i="6"/>
  <c r="AE156" i="7" s="1"/>
  <c r="DY163" i="6"/>
  <c r="AG163" i="7" s="1"/>
  <c r="DM163" i="6"/>
  <c r="U163" i="7" s="1"/>
  <c r="ED161" i="6"/>
  <c r="AL161" i="7" s="1"/>
  <c r="DR161" i="6"/>
  <c r="Z161" i="7" s="1"/>
  <c r="DN159" i="6"/>
  <c r="V159" i="7" s="1"/>
  <c r="DZ159" i="6"/>
  <c r="AH159" i="7" s="1"/>
  <c r="DM156" i="6"/>
  <c r="U156" i="7" s="1"/>
  <c r="DY156" i="6"/>
  <c r="AG156" i="7" s="1"/>
  <c r="DS162" i="6"/>
  <c r="AA162" i="7" s="1"/>
  <c r="EE162" i="6"/>
  <c r="AM162" i="7" s="1"/>
  <c r="DJ158" i="6"/>
  <c r="R158" i="7" s="1"/>
  <c r="DV158" i="6"/>
  <c r="AD158" i="7" s="1"/>
  <c r="EC160" i="6"/>
  <c r="AK160" i="7" s="1"/>
  <c r="DQ160" i="6"/>
  <c r="Y160" i="7" s="1"/>
  <c r="DQ165" i="6"/>
  <c r="Y165" i="7" s="1"/>
  <c r="EC165" i="6"/>
  <c r="AK165" i="7" s="1"/>
  <c r="DZ160" i="6"/>
  <c r="AH160" i="7" s="1"/>
  <c r="DN160" i="6"/>
  <c r="V160" i="7" s="1"/>
  <c r="EF165" i="6"/>
  <c r="AN165" i="7" s="1"/>
  <c r="DT165" i="6"/>
  <c r="AB165" i="7" s="1"/>
  <c r="DP160" i="6"/>
  <c r="X160" i="7" s="1"/>
  <c r="EB160" i="6"/>
  <c r="AJ160" i="7" s="1"/>
  <c r="DL166" i="6"/>
  <c r="T166" i="7" s="1"/>
  <c r="DX166" i="6"/>
  <c r="AF166" i="7" s="1"/>
  <c r="DP161" i="6"/>
  <c r="X161" i="7" s="1"/>
  <c r="EB161" i="6"/>
  <c r="AJ161" i="7" s="1"/>
  <c r="DL167" i="6"/>
  <c r="T167" i="7" s="1"/>
  <c r="DX167" i="6"/>
  <c r="AF167" i="7" s="1"/>
  <c r="DX40" i="6"/>
  <c r="AF40" i="7" s="1"/>
  <c r="DL40" i="6"/>
  <c r="T40" i="7" s="1"/>
  <c r="DS7" i="6"/>
  <c r="AA7" i="7" s="1"/>
  <c r="EE7" i="6"/>
  <c r="AM7" i="7" s="1"/>
  <c r="ED16" i="6"/>
  <c r="AL16" i="7" s="1"/>
  <c r="DR16" i="6"/>
  <c r="Z16" i="7" s="1"/>
  <c r="DZ10" i="6"/>
  <c r="AH10" i="7" s="1"/>
  <c r="DN10" i="6"/>
  <c r="V10" i="7" s="1"/>
  <c r="DX15" i="6"/>
  <c r="AF15" i="7" s="1"/>
  <c r="DL15" i="6"/>
  <c r="T15" i="7" s="1"/>
  <c r="DU5" i="6"/>
  <c r="AC5" i="7" s="1"/>
  <c r="DG3" i="6"/>
  <c r="DI5" i="6"/>
  <c r="Q5" i="7" s="1"/>
  <c r="EA10" i="6"/>
  <c r="AI10" i="7" s="1"/>
  <c r="DO10" i="6"/>
  <c r="W10" i="7" s="1"/>
  <c r="DW16" i="6"/>
  <c r="AE16" i="7" s="1"/>
  <c r="DK16" i="6"/>
  <c r="S16" i="7" s="1"/>
  <c r="DW22" i="6"/>
  <c r="AE22" i="7" s="1"/>
  <c r="DK22" i="6"/>
  <c r="S22" i="7" s="1"/>
  <c r="DU31" i="6"/>
  <c r="AC31" i="7" s="1"/>
  <c r="DI31" i="6"/>
  <c r="Q31" i="7" s="1"/>
  <c r="EB6" i="6"/>
  <c r="AJ6" i="7" s="1"/>
  <c r="DP6" i="6"/>
  <c r="X6" i="7" s="1"/>
  <c r="DX12" i="6"/>
  <c r="AF12" i="7" s="1"/>
  <c r="DL12" i="6"/>
  <c r="T12" i="7" s="1"/>
  <c r="DV17" i="6"/>
  <c r="AD17" i="7" s="1"/>
  <c r="DJ17" i="6"/>
  <c r="R17" i="7" s="1"/>
  <c r="EB24" i="6"/>
  <c r="AJ24" i="7" s="1"/>
  <c r="DP24" i="6"/>
  <c r="X24" i="7" s="1"/>
  <c r="EA34" i="6"/>
  <c r="AI34" i="7" s="1"/>
  <c r="DO34" i="6"/>
  <c r="W34" i="7" s="1"/>
  <c r="EC14" i="6"/>
  <c r="AK14" i="7" s="1"/>
  <c r="DQ14" i="6"/>
  <c r="Y14" i="7" s="1"/>
  <c r="EB20" i="6"/>
  <c r="AJ20" i="7" s="1"/>
  <c r="DP20" i="6"/>
  <c r="X20" i="7" s="1"/>
  <c r="EB28" i="6"/>
  <c r="AJ28" i="7" s="1"/>
  <c r="DP28" i="6"/>
  <c r="X28" i="7" s="1"/>
  <c r="DR6" i="6"/>
  <c r="Z6" i="7" s="1"/>
  <c r="ED6" i="6"/>
  <c r="AL6" i="7" s="1"/>
  <c r="DN12" i="6"/>
  <c r="V12" i="7" s="1"/>
  <c r="DZ12" i="6"/>
  <c r="AH12" i="7" s="1"/>
  <c r="DT17" i="6"/>
  <c r="AB17" i="7" s="1"/>
  <c r="EF17" i="6"/>
  <c r="AN17" i="7" s="1"/>
  <c r="DS24" i="6"/>
  <c r="AA24" i="7" s="1"/>
  <c r="EE24" i="6"/>
  <c r="AM24" i="7" s="1"/>
  <c r="DW42" i="6"/>
  <c r="AE42" i="7" s="1"/>
  <c r="DK42" i="6"/>
  <c r="S42" i="7" s="1"/>
  <c r="DK10" i="6"/>
  <c r="S10" i="7" s="1"/>
  <c r="DW10" i="6"/>
  <c r="AE10" i="7" s="1"/>
  <c r="DI15" i="6"/>
  <c r="Q15" i="7" s="1"/>
  <c r="DU15" i="6"/>
  <c r="AC15" i="7" s="1"/>
  <c r="DS20" i="6"/>
  <c r="AA20" i="7" s="1"/>
  <c r="EE20" i="6"/>
  <c r="AM20" i="7" s="1"/>
  <c r="DS28" i="6"/>
  <c r="AA28" i="7" s="1"/>
  <c r="EE28" i="6"/>
  <c r="AM28" i="7" s="1"/>
  <c r="DL6" i="6"/>
  <c r="T6" i="7" s="1"/>
  <c r="DX6" i="6"/>
  <c r="AF6" i="7" s="1"/>
  <c r="DJ11" i="6"/>
  <c r="R11" i="7" s="1"/>
  <c r="DV11" i="6"/>
  <c r="AD11" i="7" s="1"/>
  <c r="DP16" i="6"/>
  <c r="X16" i="7" s="1"/>
  <c r="EB16" i="6"/>
  <c r="AJ16" i="7" s="1"/>
  <c r="EE22" i="6"/>
  <c r="AM22" i="7" s="1"/>
  <c r="DS22" i="6"/>
  <c r="AA22" i="7" s="1"/>
  <c r="EF30" i="6"/>
  <c r="AN30" i="7" s="1"/>
  <c r="DT30" i="6"/>
  <c r="AB30" i="7" s="1"/>
  <c r="DS11" i="6"/>
  <c r="AA11" i="7" s="1"/>
  <c r="EE11" i="6"/>
  <c r="AM11" i="7" s="1"/>
  <c r="DQ16" i="6"/>
  <c r="Y16" i="7" s="1"/>
  <c r="EC16" i="6"/>
  <c r="AK16" i="7" s="1"/>
  <c r="DN23" i="6"/>
  <c r="V23" i="7" s="1"/>
  <c r="DZ23" i="6"/>
  <c r="AH23" i="7" s="1"/>
  <c r="EF44" i="6"/>
  <c r="AN44" i="7" s="1"/>
  <c r="DT44" i="6"/>
  <c r="AB44" i="7" s="1"/>
  <c r="DU24" i="6"/>
  <c r="AC24" i="7" s="1"/>
  <c r="DI24" i="6"/>
  <c r="Q24" i="7" s="1"/>
  <c r="EA29" i="6"/>
  <c r="AI29" i="7" s="1"/>
  <c r="DO29" i="6"/>
  <c r="W29" i="7" s="1"/>
  <c r="DW35" i="6"/>
  <c r="AE35" i="7" s="1"/>
  <c r="DK35" i="6"/>
  <c r="S35" i="7" s="1"/>
  <c r="DY40" i="6"/>
  <c r="AG40" i="7" s="1"/>
  <c r="DM40" i="6"/>
  <c r="U40" i="7" s="1"/>
  <c r="EC48" i="6"/>
  <c r="AK48" i="7" s="1"/>
  <c r="DQ48" i="6"/>
  <c r="Y48" i="7" s="1"/>
  <c r="DX31" i="6"/>
  <c r="AF31" i="7" s="1"/>
  <c r="DL31" i="6"/>
  <c r="T31" i="7" s="1"/>
  <c r="DV36" i="6"/>
  <c r="AD36" i="7" s="1"/>
  <c r="DJ36" i="6"/>
  <c r="R36" i="7" s="1"/>
  <c r="DY42" i="6"/>
  <c r="AG42" i="7" s="1"/>
  <c r="DM42" i="6"/>
  <c r="U42" i="7" s="1"/>
  <c r="DL54" i="6"/>
  <c r="T54" i="7" s="1"/>
  <c r="DX54" i="6"/>
  <c r="AF54" i="7" s="1"/>
  <c r="DW36" i="6"/>
  <c r="AE36" i="7" s="1"/>
  <c r="DK36" i="6"/>
  <c r="S36" i="7" s="1"/>
  <c r="EA42" i="6"/>
  <c r="AI42" i="7" s="1"/>
  <c r="DO42" i="6"/>
  <c r="W42" i="7" s="1"/>
  <c r="DJ51" i="6"/>
  <c r="R51" i="7" s="1"/>
  <c r="DV51" i="6"/>
  <c r="AD51" i="7" s="1"/>
  <c r="DL32" i="6"/>
  <c r="T32" i="7" s="1"/>
  <c r="DX32" i="6"/>
  <c r="AF32" i="7" s="1"/>
  <c r="DJ37" i="6"/>
  <c r="R37" i="7" s="1"/>
  <c r="DV37" i="6"/>
  <c r="AD37" i="7" s="1"/>
  <c r="EA44" i="6"/>
  <c r="AI44" i="7" s="1"/>
  <c r="DO44" i="6"/>
  <c r="W44" i="7" s="1"/>
  <c r="DP54" i="6"/>
  <c r="X54" i="7" s="1"/>
  <c r="EB54" i="6"/>
  <c r="AJ54" i="7" s="1"/>
  <c r="DI22" i="6"/>
  <c r="Q22" i="7" s="1"/>
  <c r="DU22" i="6"/>
  <c r="AC22" i="7" s="1"/>
  <c r="DO27" i="6"/>
  <c r="W27" i="7" s="1"/>
  <c r="EA27" i="6"/>
  <c r="AI27" i="7" s="1"/>
  <c r="DK33" i="6"/>
  <c r="S33" i="7" s="1"/>
  <c r="DW33" i="6"/>
  <c r="AE33" i="7" s="1"/>
  <c r="DI38" i="6"/>
  <c r="Q38" i="7" s="1"/>
  <c r="DU38" i="6"/>
  <c r="AC38" i="7" s="1"/>
  <c r="DV45" i="6"/>
  <c r="AD45" i="7" s="1"/>
  <c r="DJ45" i="6"/>
  <c r="R45" i="7" s="1"/>
  <c r="DZ53" i="6"/>
  <c r="AH53" i="7" s="1"/>
  <c r="DN53" i="6"/>
  <c r="V53" i="7" s="1"/>
  <c r="DT21" i="6"/>
  <c r="AB21" i="7" s="1"/>
  <c r="EF21" i="6"/>
  <c r="AN21" i="7" s="1"/>
  <c r="DR26" i="6"/>
  <c r="Z26" i="7" s="1"/>
  <c r="ED26" i="6"/>
  <c r="AL26" i="7" s="1"/>
  <c r="DN32" i="6"/>
  <c r="V32" i="7" s="1"/>
  <c r="DZ32" i="6"/>
  <c r="AH32" i="7" s="1"/>
  <c r="DT37" i="6"/>
  <c r="AB37" i="7" s="1"/>
  <c r="EF37" i="6"/>
  <c r="AN37" i="7" s="1"/>
  <c r="DY43" i="6"/>
  <c r="AG43" i="7" s="1"/>
  <c r="DM43" i="6"/>
  <c r="U43" i="7" s="1"/>
  <c r="DO51" i="6"/>
  <c r="W51" i="7" s="1"/>
  <c r="EA51" i="6"/>
  <c r="AI51" i="7" s="1"/>
  <c r="DM33" i="6"/>
  <c r="U33" i="7" s="1"/>
  <c r="DY33" i="6"/>
  <c r="AG33" i="7" s="1"/>
  <c r="DS38" i="6"/>
  <c r="AA38" i="7" s="1"/>
  <c r="EE38" i="6"/>
  <c r="AM38" i="7" s="1"/>
  <c r="DY45" i="6"/>
  <c r="AG45" i="7" s="1"/>
  <c r="DM45" i="6"/>
  <c r="U45" i="7" s="1"/>
  <c r="DR53" i="6"/>
  <c r="Z53" i="7" s="1"/>
  <c r="ED53" i="6"/>
  <c r="AL53" i="7" s="1"/>
  <c r="DX73" i="6"/>
  <c r="AF73" i="7" s="1"/>
  <c r="DL73" i="6"/>
  <c r="T73" i="7" s="1"/>
  <c r="EF43" i="6"/>
  <c r="AN43" i="7" s="1"/>
  <c r="DT43" i="6"/>
  <c r="AB43" i="7" s="1"/>
  <c r="ED48" i="6"/>
  <c r="AL48" i="7" s="1"/>
  <c r="DR48" i="6"/>
  <c r="Z48" i="7" s="1"/>
  <c r="DZ54" i="6"/>
  <c r="AH54" i="7" s="1"/>
  <c r="DN54" i="6"/>
  <c r="V54" i="7" s="1"/>
  <c r="EF59" i="6"/>
  <c r="AN59" i="7" s="1"/>
  <c r="DT59" i="6"/>
  <c r="AB59" i="7" s="1"/>
  <c r="ED64" i="6"/>
  <c r="AL64" i="7" s="1"/>
  <c r="DR64" i="6"/>
  <c r="Z64" i="7" s="1"/>
  <c r="EB73" i="6"/>
  <c r="AJ73" i="7" s="1"/>
  <c r="DP73" i="6"/>
  <c r="X73" i="7" s="1"/>
  <c r="DQ49" i="6"/>
  <c r="Y49" i="7" s="1"/>
  <c r="EC49" i="6"/>
  <c r="AK49" i="7" s="1"/>
  <c r="DY55" i="6"/>
  <c r="AG55" i="7" s="1"/>
  <c r="DM55" i="6"/>
  <c r="U55" i="7" s="1"/>
  <c r="EE60" i="6"/>
  <c r="AM60" i="7" s="1"/>
  <c r="DS60" i="6"/>
  <c r="AA60" i="7" s="1"/>
  <c r="DY66" i="6"/>
  <c r="AG66" i="7" s="1"/>
  <c r="DM66" i="6"/>
  <c r="U66" i="7" s="1"/>
  <c r="EF60" i="6"/>
  <c r="AN60" i="7" s="1"/>
  <c r="DT60" i="6"/>
  <c r="AB60" i="7" s="1"/>
  <c r="DN66" i="6"/>
  <c r="V66" i="7" s="1"/>
  <c r="DZ66" i="6"/>
  <c r="AH66" i="7" s="1"/>
  <c r="DW76" i="6"/>
  <c r="AE76" i="7" s="1"/>
  <c r="DK76" i="6"/>
  <c r="S76" i="7" s="1"/>
  <c r="DM56" i="6"/>
  <c r="U56" i="7" s="1"/>
  <c r="DY56" i="6"/>
  <c r="AG56" i="7" s="1"/>
  <c r="DS61" i="6"/>
  <c r="AA61" i="7" s="1"/>
  <c r="EE61" i="6"/>
  <c r="AM61" i="7" s="1"/>
  <c r="ED68" i="6"/>
  <c r="AL68" i="7" s="1"/>
  <c r="DR68" i="6"/>
  <c r="Z68" i="7" s="1"/>
  <c r="DL41" i="6"/>
  <c r="T41" i="7" s="1"/>
  <c r="DX41" i="6"/>
  <c r="AF41" i="7" s="1"/>
  <c r="DJ46" i="6"/>
  <c r="R46" i="7" s="1"/>
  <c r="DV46" i="6"/>
  <c r="AD46" i="7" s="1"/>
  <c r="DP51" i="6"/>
  <c r="X51" i="7" s="1"/>
  <c r="EB51" i="6"/>
  <c r="AJ51" i="7" s="1"/>
  <c r="DL57" i="6"/>
  <c r="T57" i="7" s="1"/>
  <c r="DX57" i="6"/>
  <c r="AF57" i="7" s="1"/>
  <c r="DJ62" i="6"/>
  <c r="R62" i="7" s="1"/>
  <c r="DV62" i="6"/>
  <c r="AD62" i="7" s="1"/>
  <c r="EC69" i="6"/>
  <c r="AK69" i="7" s="1"/>
  <c r="DQ69" i="6"/>
  <c r="Y69" i="7" s="1"/>
  <c r="DS50" i="6"/>
  <c r="AA50" i="7" s="1"/>
  <c r="EE50" i="6"/>
  <c r="AM50" i="7" s="1"/>
  <c r="DQ55" i="6"/>
  <c r="Y55" i="7" s="1"/>
  <c r="EC55" i="6"/>
  <c r="AK55" i="7" s="1"/>
  <c r="DM61" i="6"/>
  <c r="U61" i="7" s="1"/>
  <c r="DY61" i="6"/>
  <c r="AG61" i="7" s="1"/>
  <c r="DT69" i="6"/>
  <c r="AB69" i="7" s="1"/>
  <c r="EF69" i="6"/>
  <c r="AN69" i="7" s="1"/>
  <c r="DJ59" i="6"/>
  <c r="R59" i="7" s="1"/>
  <c r="DV59" i="6"/>
  <c r="AD59" i="7" s="1"/>
  <c r="DP64" i="6"/>
  <c r="X64" i="7" s="1"/>
  <c r="EB64" i="6"/>
  <c r="AJ64" i="7" s="1"/>
  <c r="DV65" i="6"/>
  <c r="AD65" i="7" s="1"/>
  <c r="DJ65" i="6"/>
  <c r="R65" i="7" s="1"/>
  <c r="EB70" i="6"/>
  <c r="AJ70" i="7" s="1"/>
  <c r="DP70" i="6"/>
  <c r="X70" i="7" s="1"/>
  <c r="DX76" i="6"/>
  <c r="AF76" i="7" s="1"/>
  <c r="DL76" i="6"/>
  <c r="T76" i="7" s="1"/>
  <c r="DI82" i="6"/>
  <c r="Q82" i="7" s="1"/>
  <c r="DU82" i="6"/>
  <c r="AC82" i="7" s="1"/>
  <c r="DI66" i="6"/>
  <c r="Q66" i="7" s="1"/>
  <c r="DU66" i="6"/>
  <c r="AC66" i="7" s="1"/>
  <c r="EA71" i="6"/>
  <c r="AI71" i="7" s="1"/>
  <c r="DO71" i="6"/>
  <c r="W71" i="7" s="1"/>
  <c r="DW77" i="6"/>
  <c r="AE77" i="7" s="1"/>
  <c r="DK77" i="6"/>
  <c r="S77" i="7" s="1"/>
  <c r="DL83" i="6"/>
  <c r="T83" i="7" s="1"/>
  <c r="DX83" i="6"/>
  <c r="AF83" i="7" s="1"/>
  <c r="DL81" i="6"/>
  <c r="T81" i="7" s="1"/>
  <c r="DX81" i="6"/>
  <c r="AF81" i="7" s="1"/>
  <c r="DM69" i="6"/>
  <c r="U69" i="7" s="1"/>
  <c r="DY69" i="6"/>
  <c r="AG69" i="7" s="1"/>
  <c r="DS74" i="6"/>
  <c r="AA74" i="7" s="1"/>
  <c r="EE74" i="6"/>
  <c r="AM74" i="7" s="1"/>
  <c r="EA81" i="6"/>
  <c r="AI81" i="7" s="1"/>
  <c r="DO81" i="6"/>
  <c r="W81" i="7" s="1"/>
  <c r="EB97" i="6"/>
  <c r="AJ97" i="7" s="1"/>
  <c r="DP97" i="6"/>
  <c r="X97" i="7" s="1"/>
  <c r="DL70" i="6"/>
  <c r="T70" i="7" s="1"/>
  <c r="DX70" i="6"/>
  <c r="AF70" i="7" s="1"/>
  <c r="DJ75" i="6"/>
  <c r="R75" i="7" s="1"/>
  <c r="DV75" i="6"/>
  <c r="AD75" i="7" s="1"/>
  <c r="EB81" i="6"/>
  <c r="AJ81" i="7" s="1"/>
  <c r="DP81" i="6"/>
  <c r="X81" i="7" s="1"/>
  <c r="DZ94" i="6"/>
  <c r="AH94" i="7" s="1"/>
  <c r="DN94" i="6"/>
  <c r="V94" i="7" s="1"/>
  <c r="DK75" i="6"/>
  <c r="S75" i="7" s="1"/>
  <c r="DW75" i="6"/>
  <c r="AE75" i="7" s="1"/>
  <c r="ED81" i="6"/>
  <c r="AL81" i="7" s="1"/>
  <c r="DR81" i="6"/>
  <c r="Z81" i="7" s="1"/>
  <c r="DI98" i="6"/>
  <c r="Q98" i="7" s="1"/>
  <c r="DU98" i="6"/>
  <c r="AC98" i="7" s="1"/>
  <c r="ED86" i="6"/>
  <c r="AL86" i="7" s="1"/>
  <c r="DR86" i="6"/>
  <c r="Z86" i="7" s="1"/>
  <c r="EC83" i="6"/>
  <c r="AK83" i="7" s="1"/>
  <c r="DQ83" i="6"/>
  <c r="Y83" i="7" s="1"/>
  <c r="EC90" i="6"/>
  <c r="AK90" i="7" s="1"/>
  <c r="DQ90" i="6"/>
  <c r="Y90" i="7" s="1"/>
  <c r="DI102" i="6"/>
  <c r="Q102" i="7" s="1"/>
  <c r="DU102" i="6"/>
  <c r="AC102" i="7" s="1"/>
  <c r="DN81" i="6"/>
  <c r="V81" i="7" s="1"/>
  <c r="DZ81" i="6"/>
  <c r="AH81" i="7" s="1"/>
  <c r="EF86" i="6"/>
  <c r="AN86" i="7" s="1"/>
  <c r="DT86" i="6"/>
  <c r="AB86" i="7" s="1"/>
  <c r="DM100" i="6"/>
  <c r="U100" i="7" s="1"/>
  <c r="DY100" i="6"/>
  <c r="AG100" i="7" s="1"/>
  <c r="DW90" i="6"/>
  <c r="AE90" i="7" s="1"/>
  <c r="DK90" i="6"/>
  <c r="S90" i="7" s="1"/>
  <c r="DW113" i="6"/>
  <c r="AE113" i="7" s="1"/>
  <c r="DK113" i="6"/>
  <c r="S113" i="7" s="1"/>
  <c r="DM83" i="6"/>
  <c r="U83" i="7" s="1"/>
  <c r="DY83" i="6"/>
  <c r="AG83" i="7" s="1"/>
  <c r="DR89" i="6"/>
  <c r="Z89" i="7" s="1"/>
  <c r="ED89" i="6"/>
  <c r="AL89" i="7" s="1"/>
  <c r="EA106" i="6"/>
  <c r="AI106" i="7" s="1"/>
  <c r="DO106" i="6"/>
  <c r="W106" i="7" s="1"/>
  <c r="DU87" i="6"/>
  <c r="AC87" i="7" s="1"/>
  <c r="DI87" i="6"/>
  <c r="Q87" i="7" s="1"/>
  <c r="DU94" i="6"/>
  <c r="AC94" i="7" s="1"/>
  <c r="DI94" i="6"/>
  <c r="Q94" i="7" s="1"/>
  <c r="DV87" i="6"/>
  <c r="AD87" i="7" s="1"/>
  <c r="DJ87" i="6"/>
  <c r="R87" i="7" s="1"/>
  <c r="DV94" i="6"/>
  <c r="AD94" i="7" s="1"/>
  <c r="DJ94" i="6"/>
  <c r="R94" i="7" s="1"/>
  <c r="EC96" i="6"/>
  <c r="AK96" i="7" s="1"/>
  <c r="DQ96" i="6"/>
  <c r="Y96" i="7" s="1"/>
  <c r="DW104" i="6"/>
  <c r="AE104" i="7" s="1"/>
  <c r="DK104" i="6"/>
  <c r="S104" i="7" s="1"/>
  <c r="DL89" i="6"/>
  <c r="T89" i="7" s="1"/>
  <c r="DX89" i="6"/>
  <c r="AF89" i="7" s="1"/>
  <c r="ED94" i="6"/>
  <c r="AL94" i="7" s="1"/>
  <c r="DR94" i="6"/>
  <c r="Z94" i="7" s="1"/>
  <c r="DK101" i="6"/>
  <c r="S101" i="7" s="1"/>
  <c r="DW101" i="6"/>
  <c r="AE101" i="7" s="1"/>
  <c r="EA99" i="6"/>
  <c r="AI99" i="7" s="1"/>
  <c r="DO99" i="6"/>
  <c r="W99" i="7" s="1"/>
  <c r="EB145" i="6"/>
  <c r="AJ145" i="7" s="1"/>
  <c r="DP145" i="6"/>
  <c r="X145" i="7" s="1"/>
  <c r="ED98" i="6"/>
  <c r="AL98" i="7" s="1"/>
  <c r="DR98" i="6"/>
  <c r="Z98" i="7" s="1"/>
  <c r="DX108" i="6"/>
  <c r="AF108" i="7" s="1"/>
  <c r="DL108" i="6"/>
  <c r="T108" i="7" s="1"/>
  <c r="EF104" i="6"/>
  <c r="AN104" i="7" s="1"/>
  <c r="DT104" i="6"/>
  <c r="AB104" i="7" s="1"/>
  <c r="DI89" i="6"/>
  <c r="Q89" i="7" s="1"/>
  <c r="DU89" i="6"/>
  <c r="AC89" i="7" s="1"/>
  <c r="EA94" i="6"/>
  <c r="AI94" i="7" s="1"/>
  <c r="DO94" i="6"/>
  <c r="W94" i="7" s="1"/>
  <c r="EF108" i="6"/>
  <c r="AN108" i="7" s="1"/>
  <c r="DT108" i="6"/>
  <c r="AB108" i="7" s="1"/>
  <c r="EF103" i="6"/>
  <c r="AN103" i="7" s="1"/>
  <c r="DT103" i="6"/>
  <c r="AB103" i="7" s="1"/>
  <c r="ED108" i="6"/>
  <c r="AL108" i="7" s="1"/>
  <c r="DR108" i="6"/>
  <c r="Z108" i="7" s="1"/>
  <c r="DM123" i="6"/>
  <c r="U123" i="7" s="1"/>
  <c r="DY123" i="6"/>
  <c r="AG123" i="7" s="1"/>
  <c r="ED113" i="6"/>
  <c r="AL113" i="7" s="1"/>
  <c r="DR113" i="6"/>
  <c r="Z113" i="7" s="1"/>
  <c r="DI106" i="6"/>
  <c r="Q106" i="7" s="1"/>
  <c r="DU106" i="6"/>
  <c r="AC106" i="7" s="1"/>
  <c r="DW117" i="6"/>
  <c r="AE117" i="7" s="1"/>
  <c r="DK117" i="6"/>
  <c r="S117" i="7" s="1"/>
  <c r="DP103" i="6"/>
  <c r="X103" i="7" s="1"/>
  <c r="EB103" i="6"/>
  <c r="AJ103" i="7" s="1"/>
  <c r="DX109" i="6"/>
  <c r="AF109" i="7" s="1"/>
  <c r="DL109" i="6"/>
  <c r="T109" i="7" s="1"/>
  <c r="DZ124" i="6"/>
  <c r="AH124" i="7" s="1"/>
  <c r="DN124" i="6"/>
  <c r="V124" i="7" s="1"/>
  <c r="DK98" i="6"/>
  <c r="S98" i="7" s="1"/>
  <c r="DW98" i="6"/>
  <c r="AE98" i="7" s="1"/>
  <c r="DI103" i="6"/>
  <c r="Q103" i="7" s="1"/>
  <c r="DU103" i="6"/>
  <c r="AC103" i="7" s="1"/>
  <c r="DO108" i="6"/>
  <c r="W108" i="7" s="1"/>
  <c r="EA108" i="6"/>
  <c r="AI108" i="7" s="1"/>
  <c r="DU118" i="6"/>
  <c r="AC118" i="7" s="1"/>
  <c r="DI118" i="6"/>
  <c r="Q118" i="7" s="1"/>
  <c r="DN97" i="6"/>
  <c r="V97" i="7" s="1"/>
  <c r="DZ97" i="6"/>
  <c r="AH97" i="7" s="1"/>
  <c r="DT102" i="6"/>
  <c r="AB102" i="7" s="1"/>
  <c r="EF102" i="6"/>
  <c r="AN102" i="7" s="1"/>
  <c r="DR107" i="6"/>
  <c r="Z107" i="7" s="1"/>
  <c r="ED107" i="6"/>
  <c r="AL107" i="7" s="1"/>
  <c r="EB118" i="6"/>
  <c r="AJ118" i="7" s="1"/>
  <c r="DP118" i="6"/>
  <c r="X118" i="7" s="1"/>
  <c r="EF113" i="6"/>
  <c r="AN113" i="7" s="1"/>
  <c r="DT113" i="6"/>
  <c r="AB113" i="7" s="1"/>
  <c r="ED118" i="6"/>
  <c r="AL118" i="7" s="1"/>
  <c r="DR118" i="6"/>
  <c r="Z118" i="7" s="1"/>
  <c r="DJ126" i="6"/>
  <c r="R126" i="7" s="1"/>
  <c r="DV126" i="6"/>
  <c r="AD126" i="7" s="1"/>
  <c r="DZ121" i="6"/>
  <c r="AH121" i="7" s="1"/>
  <c r="DN121" i="6"/>
  <c r="V121" i="7" s="1"/>
  <c r="DN113" i="6"/>
  <c r="V113" i="7" s="1"/>
  <c r="DZ113" i="6"/>
  <c r="AH113" i="7" s="1"/>
  <c r="DT118" i="6"/>
  <c r="AB118" i="7" s="1"/>
  <c r="EF118" i="6"/>
  <c r="AN118" i="7" s="1"/>
  <c r="DZ126" i="6"/>
  <c r="AH126" i="7" s="1"/>
  <c r="DN126" i="6"/>
  <c r="V126" i="7" s="1"/>
  <c r="DQ112" i="6"/>
  <c r="Y112" i="7" s="1"/>
  <c r="EC112" i="6"/>
  <c r="AK112" i="7" s="1"/>
  <c r="DM118" i="6"/>
  <c r="U118" i="7" s="1"/>
  <c r="DY118" i="6"/>
  <c r="AG118" i="7" s="1"/>
  <c r="DR126" i="6"/>
  <c r="Z126" i="7" s="1"/>
  <c r="ED126" i="6"/>
  <c r="AL126" i="7" s="1"/>
  <c r="DR112" i="6"/>
  <c r="Z112" i="7" s="1"/>
  <c r="ED112" i="6"/>
  <c r="AL112" i="7" s="1"/>
  <c r="DN118" i="6"/>
  <c r="V118" i="7" s="1"/>
  <c r="DZ118" i="6"/>
  <c r="AH118" i="7" s="1"/>
  <c r="EE126" i="6"/>
  <c r="AM126" i="7" s="1"/>
  <c r="DS126" i="6"/>
  <c r="AA126" i="7" s="1"/>
  <c r="DK112" i="6"/>
  <c r="S112" i="7" s="1"/>
  <c r="DW112" i="6"/>
  <c r="AE112" i="7" s="1"/>
  <c r="DI117" i="6"/>
  <c r="Q117" i="7" s="1"/>
  <c r="DU117" i="6"/>
  <c r="AC117" i="7" s="1"/>
  <c r="DL125" i="6"/>
  <c r="T125" i="7" s="1"/>
  <c r="DX125" i="6"/>
  <c r="AF125" i="7" s="1"/>
  <c r="ED129" i="6"/>
  <c r="AL129" i="7" s="1"/>
  <c r="DR129" i="6"/>
  <c r="Z129" i="7" s="1"/>
  <c r="EA121" i="6"/>
  <c r="AI121" i="7" s="1"/>
  <c r="DO121" i="6"/>
  <c r="W121" i="7" s="1"/>
  <c r="DY127" i="6"/>
  <c r="AG127" i="7" s="1"/>
  <c r="DM127" i="6"/>
  <c r="U127" i="7" s="1"/>
  <c r="DL145" i="6"/>
  <c r="T145" i="7" s="1"/>
  <c r="DX145" i="6"/>
  <c r="AF145" i="7" s="1"/>
  <c r="EC136" i="6"/>
  <c r="AK136" i="7" s="1"/>
  <c r="DQ136" i="6"/>
  <c r="Y136" i="7" s="1"/>
  <c r="DP122" i="6"/>
  <c r="X122" i="7" s="1"/>
  <c r="EB122" i="6"/>
  <c r="AJ122" i="7" s="1"/>
  <c r="DV128" i="6"/>
  <c r="AD128" i="7" s="1"/>
  <c r="DJ128" i="6"/>
  <c r="R128" i="7" s="1"/>
  <c r="DK137" i="6"/>
  <c r="S137" i="7" s="1"/>
  <c r="DW137" i="6"/>
  <c r="AE137" i="7" s="1"/>
  <c r="DQ122" i="6"/>
  <c r="Y122" i="7" s="1"/>
  <c r="EC122" i="6"/>
  <c r="AK122" i="7" s="1"/>
  <c r="DW128" i="6"/>
  <c r="AE128" i="7" s="1"/>
  <c r="DK128" i="6"/>
  <c r="S128" i="7" s="1"/>
  <c r="DV140" i="6"/>
  <c r="AD140" i="7" s="1"/>
  <c r="DJ140" i="6"/>
  <c r="R140" i="7" s="1"/>
  <c r="DY134" i="6"/>
  <c r="AG134" i="7" s="1"/>
  <c r="DM134" i="6"/>
  <c r="U134" i="7" s="1"/>
  <c r="EC133" i="6"/>
  <c r="AK133" i="7" s="1"/>
  <c r="DQ133" i="6"/>
  <c r="Y133" i="7" s="1"/>
  <c r="DW140" i="6"/>
  <c r="AE140" i="7" s="1"/>
  <c r="DK140" i="6"/>
  <c r="S140" i="7" s="1"/>
  <c r="DX140" i="6"/>
  <c r="AF140" i="7" s="1"/>
  <c r="DL140" i="6"/>
  <c r="T140" i="7" s="1"/>
  <c r="DK133" i="6"/>
  <c r="S133" i="7" s="1"/>
  <c r="DW133" i="6"/>
  <c r="AE133" i="7" s="1"/>
  <c r="EC139" i="6"/>
  <c r="AK139" i="7" s="1"/>
  <c r="DQ139" i="6"/>
  <c r="Y139" i="7" s="1"/>
  <c r="DN128" i="6"/>
  <c r="V128" i="7" s="1"/>
  <c r="DZ128" i="6"/>
  <c r="AH128" i="7" s="1"/>
  <c r="DT133" i="6"/>
  <c r="AB133" i="7" s="1"/>
  <c r="EF133" i="6"/>
  <c r="AN133" i="7" s="1"/>
  <c r="ED139" i="6"/>
  <c r="AL139" i="7" s="1"/>
  <c r="DR139" i="6"/>
  <c r="Z139" i="7" s="1"/>
  <c r="DK130" i="6"/>
  <c r="S130" i="7" s="1"/>
  <c r="DW130" i="6"/>
  <c r="AE130" i="7" s="1"/>
  <c r="DI135" i="6"/>
  <c r="Q135" i="7" s="1"/>
  <c r="DU135" i="6"/>
  <c r="AC135" i="7" s="1"/>
  <c r="EC140" i="6"/>
  <c r="AK140" i="7" s="1"/>
  <c r="DQ140" i="6"/>
  <c r="Y140" i="7" s="1"/>
  <c r="DL130" i="6"/>
  <c r="T130" i="7" s="1"/>
  <c r="DX130" i="6"/>
  <c r="AF130" i="7" s="1"/>
  <c r="DJ135" i="6"/>
  <c r="R135" i="7" s="1"/>
  <c r="DV135" i="6"/>
  <c r="AD135" i="7" s="1"/>
  <c r="EF139" i="6"/>
  <c r="AN139" i="7" s="1"/>
  <c r="DT139" i="6"/>
  <c r="AB139" i="7" s="1"/>
  <c r="EF145" i="6"/>
  <c r="AN145" i="7" s="1"/>
  <c r="DT145" i="6"/>
  <c r="AB145" i="7" s="1"/>
  <c r="EC144" i="6"/>
  <c r="AK144" i="7" s="1"/>
  <c r="DQ144" i="6"/>
  <c r="Y144" i="7" s="1"/>
  <c r="DI142" i="6"/>
  <c r="Q142" i="7" s="1"/>
  <c r="DU142" i="6"/>
  <c r="AC142" i="7" s="1"/>
  <c r="DS148" i="6"/>
  <c r="AA148" i="7" s="1"/>
  <c r="EE148" i="6"/>
  <c r="AM148" i="7" s="1"/>
  <c r="DL141" i="6"/>
  <c r="T141" i="7" s="1"/>
  <c r="DX141" i="6"/>
  <c r="AF141" i="7" s="1"/>
  <c r="DI146" i="6"/>
  <c r="Q146" i="7" s="1"/>
  <c r="DU146" i="6"/>
  <c r="AC146" i="7" s="1"/>
  <c r="DW154" i="6"/>
  <c r="AE154" i="7" s="1"/>
  <c r="DK154" i="6"/>
  <c r="S154" i="7" s="1"/>
  <c r="DW146" i="6"/>
  <c r="AE146" i="7" s="1"/>
  <c r="DK146" i="6"/>
  <c r="S146" i="7" s="1"/>
  <c r="DX144" i="6"/>
  <c r="AF144" i="7" s="1"/>
  <c r="DL144" i="6"/>
  <c r="T144" i="7" s="1"/>
  <c r="DV150" i="6"/>
  <c r="AD150" i="7" s="1"/>
  <c r="DJ150" i="6"/>
  <c r="R150" i="7" s="1"/>
  <c r="DL151" i="6"/>
  <c r="T151" i="7" s="1"/>
  <c r="DX151" i="6"/>
  <c r="AF151" i="7" s="1"/>
  <c r="DT147" i="6"/>
  <c r="AB147" i="7" s="1"/>
  <c r="EF147" i="6"/>
  <c r="AN147" i="7" s="1"/>
  <c r="EC148" i="6"/>
  <c r="AK148" i="7" s="1"/>
  <c r="DQ148" i="6"/>
  <c r="Y148" i="7" s="1"/>
  <c r="DX154" i="6"/>
  <c r="AF154" i="7" s="1"/>
  <c r="DL154" i="6"/>
  <c r="T154" i="7" s="1"/>
  <c r="DW159" i="6"/>
  <c r="AE159" i="7" s="1"/>
  <c r="DK159" i="6"/>
  <c r="S159" i="7" s="1"/>
  <c r="DW163" i="6"/>
  <c r="AE163" i="7" s="1"/>
  <c r="DK163" i="6"/>
  <c r="S163" i="7" s="1"/>
  <c r="EB151" i="6"/>
  <c r="AJ151" i="7" s="1"/>
  <c r="DP151" i="6"/>
  <c r="X151" i="7" s="1"/>
  <c r="DK149" i="6"/>
  <c r="S149" i="7" s="1"/>
  <c r="DW149" i="6"/>
  <c r="AE149" i="7" s="1"/>
  <c r="EE154" i="6"/>
  <c r="AM154" i="7" s="1"/>
  <c r="DS154" i="6"/>
  <c r="AA154" i="7" s="1"/>
  <c r="DV154" i="6"/>
  <c r="AD154" i="7" s="1"/>
  <c r="DJ154" i="6"/>
  <c r="R154" i="7" s="1"/>
  <c r="EF159" i="6"/>
  <c r="AN159" i="7" s="1"/>
  <c r="DT159" i="6"/>
  <c r="AB159" i="7" s="1"/>
  <c r="DM154" i="6"/>
  <c r="U154" i="7" s="1"/>
  <c r="DY154" i="6"/>
  <c r="AG154" i="7" s="1"/>
  <c r="EC161" i="6"/>
  <c r="AK161" i="7" s="1"/>
  <c r="DQ161" i="6"/>
  <c r="Y161" i="7" s="1"/>
  <c r="DX158" i="6"/>
  <c r="AF158" i="7" s="1"/>
  <c r="DL158" i="6"/>
  <c r="T158" i="7" s="1"/>
  <c r="EA164" i="6"/>
  <c r="AI164" i="7" s="1"/>
  <c r="DO164" i="6"/>
  <c r="W164" i="7" s="1"/>
  <c r="EB162" i="6"/>
  <c r="AJ162" i="7" s="1"/>
  <c r="DP162" i="6"/>
  <c r="X162" i="7" s="1"/>
  <c r="DW160" i="6"/>
  <c r="AE160" i="7" s="1"/>
  <c r="DK160" i="6"/>
  <c r="S160" i="7" s="1"/>
  <c r="DK157" i="6"/>
  <c r="S157" i="7" s="1"/>
  <c r="DW157" i="6"/>
  <c r="AE157" i="7" s="1"/>
  <c r="DQ163" i="6"/>
  <c r="Y163" i="7" s="1"/>
  <c r="EC163" i="6"/>
  <c r="AK163" i="7" s="1"/>
  <c r="DR158" i="6"/>
  <c r="Z158" i="7" s="1"/>
  <c r="ED158" i="6"/>
  <c r="AL158" i="7" s="1"/>
  <c r="DY161" i="6"/>
  <c r="AG161" i="7" s="1"/>
  <c r="DM161" i="6"/>
  <c r="U161" i="7" s="1"/>
  <c r="EA166" i="6"/>
  <c r="AI166" i="7" s="1"/>
  <c r="DO166" i="6"/>
  <c r="W166" i="7" s="1"/>
  <c r="DX161" i="6"/>
  <c r="AF161" i="7" s="1"/>
  <c r="DL161" i="6"/>
  <c r="T161" i="7" s="1"/>
  <c r="DV166" i="6"/>
  <c r="AD166" i="7" s="1"/>
  <c r="DJ166" i="6"/>
  <c r="R166" i="7" s="1"/>
  <c r="DN161" i="6"/>
  <c r="V161" i="7" s="1"/>
  <c r="DZ161" i="6"/>
  <c r="AH161" i="7" s="1"/>
  <c r="DT166" i="6"/>
  <c r="AB166" i="7" s="1"/>
  <c r="EF166" i="6"/>
  <c r="AN166" i="7" s="1"/>
  <c r="DN162" i="6"/>
  <c r="V162" i="7" s="1"/>
  <c r="DZ162" i="6"/>
  <c r="AH162" i="7" s="1"/>
  <c r="DT167" i="6"/>
  <c r="AB167" i="7" s="1"/>
  <c r="EF167" i="6"/>
  <c r="AN167" i="7" s="1"/>
  <c r="C178" i="2"/>
  <c r="D178" i="2" s="1"/>
  <c r="F178" i="2" s="1"/>
  <c r="AO60" i="7" l="1"/>
  <c r="BM60" i="7" s="1"/>
  <c r="AO64" i="7"/>
  <c r="BM64" i="7" s="1"/>
  <c r="AX45" i="7"/>
  <c r="BV45" i="7" s="1"/>
  <c r="AW43" i="7"/>
  <c r="BU43" i="7" s="1"/>
  <c r="AT37" i="7"/>
  <c r="BR37" i="7" s="1"/>
  <c r="AZ166" i="7"/>
  <c r="BX166" i="7" s="1"/>
  <c r="AQ157" i="7"/>
  <c r="BO157" i="7" s="1"/>
  <c r="AZ147" i="7"/>
  <c r="BX147" i="7" s="1"/>
  <c r="AY148" i="7"/>
  <c r="BW148" i="7" s="1"/>
  <c r="AO135" i="7"/>
  <c r="BM135" i="7" s="1"/>
  <c r="AT128" i="7"/>
  <c r="BR128" i="7" s="1"/>
  <c r="AV122" i="7"/>
  <c r="BT122" i="7" s="1"/>
  <c r="AQ112" i="7"/>
  <c r="BO112" i="7" s="1"/>
  <c r="AZ102" i="7"/>
  <c r="BX102" i="7" s="1"/>
  <c r="AO103" i="7"/>
  <c r="BM103" i="7" s="1"/>
  <c r="AV103" i="7"/>
  <c r="BT103" i="7" s="1"/>
  <c r="AS123" i="7"/>
  <c r="BQ123" i="7" s="1"/>
  <c r="AO102" i="7"/>
  <c r="BM102" i="7" s="1"/>
  <c r="AR83" i="7"/>
  <c r="BP83" i="7" s="1"/>
  <c r="AV64" i="7"/>
  <c r="BT64" i="7" s="1"/>
  <c r="AQ28" i="7"/>
  <c r="BO28" i="7" s="1"/>
  <c r="AW55" i="7"/>
  <c r="BU55" i="7" s="1"/>
  <c r="AR57" i="7"/>
  <c r="BP57" i="7" s="1"/>
  <c r="AT66" i="7"/>
  <c r="BR66" i="7" s="1"/>
  <c r="AS33" i="7"/>
  <c r="BQ33" i="7" s="1"/>
  <c r="AT32" i="7"/>
  <c r="BR32" i="7" s="1"/>
  <c r="AR32" i="7"/>
  <c r="BP32" i="7" s="1"/>
  <c r="AR54" i="7"/>
  <c r="BP54" i="7" s="1"/>
  <c r="AW147" i="7"/>
  <c r="BU147" i="7" s="1"/>
  <c r="AX131" i="7"/>
  <c r="BV131" i="7" s="1"/>
  <c r="AZ143" i="7"/>
  <c r="BX143" i="7" s="1"/>
  <c r="AW134" i="7"/>
  <c r="BU134" i="7" s="1"/>
  <c r="AO128" i="7"/>
  <c r="BM128" i="7" s="1"/>
  <c r="AY120" i="7"/>
  <c r="BW120" i="7" s="1"/>
  <c r="AP43" i="7"/>
  <c r="BN43" i="7" s="1"/>
  <c r="AZ35" i="7"/>
  <c r="BX35" i="7" s="1"/>
  <c r="AS34" i="7"/>
  <c r="BQ34" i="7" s="1"/>
  <c r="AZ22" i="7"/>
  <c r="BX22" i="7" s="1"/>
  <c r="AZ20" i="7"/>
  <c r="BX20" i="7" s="1"/>
  <c r="AP31" i="7"/>
  <c r="BN31" i="7" s="1"/>
  <c r="AX5" i="7"/>
  <c r="BV5" i="7" s="1"/>
  <c r="AW9" i="7"/>
  <c r="BU9" i="7" s="1"/>
  <c r="AZ7" i="7"/>
  <c r="BX7" i="7" s="1"/>
  <c r="AR165" i="7"/>
  <c r="BP165" i="7" s="1"/>
  <c r="AS158" i="7"/>
  <c r="BQ158" i="7" s="1"/>
  <c r="AP153" i="7"/>
  <c r="BN153" i="7" s="1"/>
  <c r="AW138" i="7"/>
  <c r="BU138" i="7" s="1"/>
  <c r="AS131" i="7"/>
  <c r="BQ131" i="7" s="1"/>
  <c r="AT135" i="7"/>
  <c r="BR135" i="7" s="1"/>
  <c r="AV133" i="7"/>
  <c r="BT133" i="7" s="1"/>
  <c r="AW119" i="7"/>
  <c r="BU119" i="7" s="1"/>
  <c r="AW114" i="7"/>
  <c r="BU114" i="7" s="1"/>
  <c r="AU115" i="7"/>
  <c r="BS115" i="7" s="1"/>
  <c r="AT102" i="7"/>
  <c r="BR102" i="7" s="1"/>
  <c r="AY101" i="7"/>
  <c r="BW101" i="7" s="1"/>
  <c r="AR97" i="7"/>
  <c r="BP97" i="7" s="1"/>
  <c r="AP101" i="7"/>
  <c r="BN101" i="7" s="1"/>
  <c r="AU92" i="7"/>
  <c r="BS92" i="7" s="1"/>
  <c r="AT85" i="7"/>
  <c r="BR85" i="7" s="1"/>
  <c r="AY82" i="7"/>
  <c r="BW82" i="7" s="1"/>
  <c r="AZ116" i="7"/>
  <c r="BX116" i="7" s="1"/>
  <c r="AO70" i="7"/>
  <c r="BM70" i="7" s="1"/>
  <c r="AP69" i="7"/>
  <c r="BN69" i="7" s="1"/>
  <c r="AY66" i="7"/>
  <c r="BW66" i="7" s="1"/>
  <c r="AY64" i="7"/>
  <c r="BW64" i="7" s="1"/>
  <c r="AX70" i="7"/>
  <c r="BV70" i="7" s="1"/>
  <c r="AZ47" i="7"/>
  <c r="BX47" i="7" s="1"/>
  <c r="AT43" i="7"/>
  <c r="BR43" i="7" s="1"/>
  <c r="AV42" i="7"/>
  <c r="BT42" i="7" s="1"/>
  <c r="AU30" i="7"/>
  <c r="BS30" i="7" s="1"/>
  <c r="AR30" i="7"/>
  <c r="BP30" i="7" s="1"/>
  <c r="AO9" i="7"/>
  <c r="BM9" i="7" s="1"/>
  <c r="AS165" i="7"/>
  <c r="BQ165" i="7" s="1"/>
  <c r="AP155" i="7"/>
  <c r="BN155" i="7" s="1"/>
  <c r="AS162" i="7"/>
  <c r="BQ162" i="7" s="1"/>
  <c r="AR143" i="7"/>
  <c r="BP143" i="7" s="1"/>
  <c r="AS145" i="7"/>
  <c r="BQ145" i="7" s="1"/>
  <c r="AQ138" i="7"/>
  <c r="BO138" i="7" s="1"/>
  <c r="AO126" i="7"/>
  <c r="BM126" i="7" s="1"/>
  <c r="AO136" i="7"/>
  <c r="BM136" i="7" s="1"/>
  <c r="AX91" i="7"/>
  <c r="BV91" i="7" s="1"/>
  <c r="AY96" i="7"/>
  <c r="BW96" i="7" s="1"/>
  <c r="AZ95" i="7"/>
  <c r="BX95" i="7" s="1"/>
  <c r="AY78" i="7"/>
  <c r="BW78" i="7" s="1"/>
  <c r="AX78" i="7"/>
  <c r="BV78" i="7" s="1"/>
  <c r="AR64" i="7"/>
  <c r="BP64" i="7" s="1"/>
  <c r="AR163" i="7"/>
  <c r="BP163" i="7" s="1"/>
  <c r="AY11" i="7"/>
  <c r="BW11" i="7" s="1"/>
  <c r="AP11" i="7"/>
  <c r="BN11" i="7" s="1"/>
  <c r="AO15" i="7"/>
  <c r="BM15" i="7" s="1"/>
  <c r="AZ17" i="7"/>
  <c r="BX17" i="7" s="1"/>
  <c r="AR99" i="7"/>
  <c r="BP99" i="7" s="1"/>
  <c r="AR141" i="7"/>
  <c r="BP141" i="7" s="1"/>
  <c r="AP126" i="7"/>
  <c r="BN126" i="7" s="1"/>
  <c r="AP62" i="7"/>
  <c r="BN62" i="7" s="1"/>
  <c r="AY24" i="7"/>
  <c r="BW24" i="7" s="1"/>
  <c r="AW163" i="7"/>
  <c r="BU163" i="7" s="1"/>
  <c r="AX107" i="7"/>
  <c r="BV107" i="7" s="1"/>
  <c r="AO66" i="7"/>
  <c r="BM66" i="7" s="1"/>
  <c r="AR41" i="7"/>
  <c r="BP41" i="7" s="1"/>
  <c r="AZ37" i="7"/>
  <c r="BX37" i="7" s="1"/>
  <c r="AV16" i="7"/>
  <c r="BT16" i="7" s="1"/>
  <c r="AO117" i="7"/>
  <c r="BM117" i="7" s="1"/>
  <c r="AU108" i="7"/>
  <c r="BS108" i="7" s="1"/>
  <c r="AS61" i="7"/>
  <c r="BQ61" i="7" s="1"/>
  <c r="AP37" i="7"/>
  <c r="BN37" i="7" s="1"/>
  <c r="AY20" i="7"/>
  <c r="BW20" i="7" s="1"/>
  <c r="AT162" i="7"/>
  <c r="BR162" i="7" s="1"/>
  <c r="AZ133" i="7"/>
  <c r="BX133" i="7" s="1"/>
  <c r="AQ101" i="7"/>
  <c r="BO101" i="7" s="1"/>
  <c r="AT81" i="7"/>
  <c r="BR81" i="7" s="1"/>
  <c r="AR81" i="7"/>
  <c r="BP81" i="7" s="1"/>
  <c r="AU27" i="7"/>
  <c r="BS27" i="7" s="1"/>
  <c r="AW16" i="7"/>
  <c r="BU16" i="7" s="1"/>
  <c r="AX16" i="7"/>
  <c r="BV16" i="7" s="1"/>
  <c r="AS163" i="7"/>
  <c r="BQ163" i="7" s="1"/>
  <c r="AY156" i="7"/>
  <c r="BW156" i="7" s="1"/>
  <c r="AR147" i="7"/>
  <c r="BP147" i="7" s="1"/>
  <c r="AS157" i="7"/>
  <c r="BQ157" i="7" s="1"/>
  <c r="AO145" i="7"/>
  <c r="BM145" i="7" s="1"/>
  <c r="AY139" i="7"/>
  <c r="BW139" i="7" s="1"/>
  <c r="AU139" i="7"/>
  <c r="BS139" i="7" s="1"/>
  <c r="AS126" i="7"/>
  <c r="BQ126" i="7" s="1"/>
  <c r="AS106" i="7"/>
  <c r="BQ106" i="7" s="1"/>
  <c r="AO105" i="7"/>
  <c r="BM105" i="7" s="1"/>
  <c r="AR100" i="7"/>
  <c r="BP100" i="7" s="1"/>
  <c r="AS95" i="7"/>
  <c r="BQ95" i="7" s="1"/>
  <c r="AX92" i="7"/>
  <c r="BV92" i="7" s="1"/>
  <c r="AR96" i="7"/>
  <c r="BP96" i="7" s="1"/>
  <c r="AW80" i="7"/>
  <c r="BU80" i="7" s="1"/>
  <c r="AU74" i="7"/>
  <c r="BS74" i="7" s="1"/>
  <c r="AQ60" i="7"/>
  <c r="BO60" i="7" s="1"/>
  <c r="AP64" i="7"/>
  <c r="BN64" i="7" s="1"/>
  <c r="AR43" i="7"/>
  <c r="BP43" i="7" s="1"/>
  <c r="AR52" i="7"/>
  <c r="BP52" i="7" s="1"/>
  <c r="AS35" i="7"/>
  <c r="BQ35" i="7" s="1"/>
  <c r="AY67" i="7"/>
  <c r="BW67" i="7" s="1"/>
  <c r="AW28" i="7"/>
  <c r="BU28" i="7" s="1"/>
  <c r="AP23" i="7"/>
  <c r="BN23" i="7" s="1"/>
  <c r="AZ27" i="7"/>
  <c r="BX27" i="7" s="1"/>
  <c r="AZ23" i="7"/>
  <c r="BX23" i="7" s="1"/>
  <c r="AP8" i="7"/>
  <c r="BN8" i="7" s="1"/>
  <c r="AU167" i="7"/>
  <c r="BS167" i="7" s="1"/>
  <c r="AO161" i="7"/>
  <c r="BM161" i="7" s="1"/>
  <c r="AU162" i="7"/>
  <c r="BS162" i="7" s="1"/>
  <c r="AO156" i="7"/>
  <c r="BM156" i="7" s="1"/>
  <c r="AX156" i="7"/>
  <c r="BV156" i="7" s="1"/>
  <c r="AR153" i="7"/>
  <c r="BP153" i="7" s="1"/>
  <c r="AU144" i="7"/>
  <c r="BS144" i="7" s="1"/>
  <c r="AP139" i="7"/>
  <c r="BN139" i="7" s="1"/>
  <c r="AU138" i="7"/>
  <c r="BS138" i="7" s="1"/>
  <c r="AZ136" i="7"/>
  <c r="BX136" i="7" s="1"/>
  <c r="AV126" i="7"/>
  <c r="BT126" i="7" s="1"/>
  <c r="AU125" i="7"/>
  <c r="BS125" i="7" s="1"/>
  <c r="AY110" i="7"/>
  <c r="BW110" i="7" s="1"/>
  <c r="AU105" i="7"/>
  <c r="BS105" i="7" s="1"/>
  <c r="AY104" i="7"/>
  <c r="BW104" i="7" s="1"/>
  <c r="AS99" i="7"/>
  <c r="BQ99" i="7" s="1"/>
  <c r="AW94" i="7"/>
  <c r="BU94" i="7" s="1"/>
  <c r="AS98" i="7"/>
  <c r="BQ98" i="7" s="1"/>
  <c r="AP80" i="7"/>
  <c r="BN80" i="7" s="1"/>
  <c r="AQ79" i="7"/>
  <c r="BO79" i="7" s="1"/>
  <c r="AO73" i="7"/>
  <c r="BM73" i="7" s="1"/>
  <c r="AS59" i="7"/>
  <c r="BQ59" i="7" s="1"/>
  <c r="AZ63" i="7"/>
  <c r="BX63" i="7" s="1"/>
  <c r="AT42" i="7"/>
  <c r="BR42" i="7" s="1"/>
  <c r="AT51" i="7"/>
  <c r="BR51" i="7" s="1"/>
  <c r="AR65" i="7"/>
  <c r="BP65" i="7" s="1"/>
  <c r="AS58" i="7"/>
  <c r="BQ58" i="7" s="1"/>
  <c r="AO28" i="7"/>
  <c r="BM28" i="7" s="1"/>
  <c r="AR26" i="7"/>
  <c r="BP26" i="7" s="1"/>
  <c r="AR22" i="7"/>
  <c r="BP22" i="7" s="1"/>
  <c r="AZ38" i="7"/>
  <c r="BX38" i="7" s="1"/>
  <c r="AX8" i="7"/>
  <c r="BV8" i="7" s="1"/>
  <c r="AX165" i="7"/>
  <c r="BV165" i="7" s="1"/>
  <c r="AS152" i="7"/>
  <c r="BQ152" i="7" s="1"/>
  <c r="AQ153" i="7"/>
  <c r="BO153" i="7" s="1"/>
  <c r="AP146" i="7"/>
  <c r="BN146" i="7" s="1"/>
  <c r="AQ132" i="7"/>
  <c r="BO132" i="7" s="1"/>
  <c r="AP129" i="7"/>
  <c r="BN129" i="7" s="1"/>
  <c r="AS112" i="7"/>
  <c r="BQ112" i="7" s="1"/>
  <c r="AR107" i="7"/>
  <c r="BP107" i="7" s="1"/>
  <c r="AW104" i="7"/>
  <c r="BU104" i="7" s="1"/>
  <c r="AY114" i="7"/>
  <c r="BW114" i="7" s="1"/>
  <c r="AQ91" i="7"/>
  <c r="BO91" i="7" s="1"/>
  <c r="AR87" i="7"/>
  <c r="BP87" i="7" s="1"/>
  <c r="AW74" i="7"/>
  <c r="BU74" i="7" s="1"/>
  <c r="AX73" i="7"/>
  <c r="BV73" i="7" s="1"/>
  <c r="AZ87" i="7"/>
  <c r="BX87" i="7" s="1"/>
  <c r="AW73" i="7"/>
  <c r="BU73" i="7" s="1"/>
  <c r="AP52" i="7"/>
  <c r="BN52" i="7" s="1"/>
  <c r="AS48" i="7"/>
  <c r="BQ48" i="7" s="1"/>
  <c r="AQ51" i="7"/>
  <c r="BO51" i="7" s="1"/>
  <c r="AV46" i="7"/>
  <c r="BT46" i="7" s="1"/>
  <c r="AU40" i="7"/>
  <c r="BS40" i="7" s="1"/>
  <c r="AS38" i="7"/>
  <c r="BQ38" i="7" s="1"/>
  <c r="AR27" i="7"/>
  <c r="BP27" i="7" s="1"/>
  <c r="AQ46" i="7"/>
  <c r="BO46" i="7" s="1"/>
  <c r="AV26" i="7"/>
  <c r="BT26" i="7" s="1"/>
  <c r="AQ13" i="7"/>
  <c r="BO13" i="7" s="1"/>
  <c r="AX9" i="7"/>
  <c r="BV9" i="7" s="1"/>
  <c r="AW13" i="7"/>
  <c r="BU13" i="7" s="1"/>
  <c r="AT14" i="7"/>
  <c r="BR14" i="7" s="1"/>
  <c r="AT158" i="7"/>
  <c r="BR158" i="7" s="1"/>
  <c r="AZ158" i="7"/>
  <c r="BX158" i="7" s="1"/>
  <c r="AY150" i="7"/>
  <c r="BW150" i="7" s="1"/>
  <c r="AO138" i="7"/>
  <c r="BM138" i="7" s="1"/>
  <c r="AX132" i="7"/>
  <c r="BV132" i="7" s="1"/>
  <c r="AO124" i="7"/>
  <c r="BM124" i="7" s="1"/>
  <c r="AP122" i="7"/>
  <c r="BN122" i="7" s="1"/>
  <c r="AP98" i="7"/>
  <c r="BN98" i="7" s="1"/>
  <c r="AU102" i="7"/>
  <c r="BS102" i="7" s="1"/>
  <c r="AZ97" i="7"/>
  <c r="BX97" i="7" s="1"/>
  <c r="AQ93" i="7"/>
  <c r="BO93" i="7" s="1"/>
  <c r="AT96" i="7"/>
  <c r="BR96" i="7" s="1"/>
  <c r="AQ78" i="7"/>
  <c r="BO78" i="7" s="1"/>
  <c r="AP86" i="7"/>
  <c r="BN86" i="7" s="1"/>
  <c r="AZ85" i="7"/>
  <c r="BX85" i="7" s="1"/>
  <c r="AZ77" i="7"/>
  <c r="BX77" i="7" s="1"/>
  <c r="AR91" i="7"/>
  <c r="BP91" i="7" s="1"/>
  <c r="AT70" i="7"/>
  <c r="BR70" i="7" s="1"/>
  <c r="AT76" i="7"/>
  <c r="BR76" i="7" s="1"/>
  <c r="AW57" i="7"/>
  <c r="BU57" i="7" s="1"/>
  <c r="AT62" i="7"/>
  <c r="BR62" i="7" s="1"/>
  <c r="AX40" i="7"/>
  <c r="BV40" i="7" s="1"/>
  <c r="AP49" i="7"/>
  <c r="BN49" i="7" s="1"/>
  <c r="AQ59" i="7"/>
  <c r="BO59" i="7" s="1"/>
  <c r="AX55" i="7"/>
  <c r="BV55" i="7" s="1"/>
  <c r="AQ27" i="7"/>
  <c r="BO27" i="7" s="1"/>
  <c r="AX20" i="7"/>
  <c r="BV20" i="7" s="1"/>
  <c r="AX24" i="7"/>
  <c r="BV24" i="7" s="1"/>
  <c r="AU20" i="7"/>
  <c r="BS20" i="7" s="1"/>
  <c r="AW27" i="7"/>
  <c r="BU27" i="7" s="1"/>
  <c r="AW23" i="7"/>
  <c r="BU23" i="7" s="1"/>
  <c r="AV5" i="7"/>
  <c r="BT5" i="7" s="1"/>
  <c r="AT157" i="7"/>
  <c r="BR157" i="7" s="1"/>
  <c r="AT150" i="7"/>
  <c r="BR150" i="7" s="1"/>
  <c r="AS149" i="7"/>
  <c r="BQ149" i="7" s="1"/>
  <c r="AW137" i="7"/>
  <c r="BU137" i="7" s="1"/>
  <c r="AR131" i="7"/>
  <c r="BP131" i="7" s="1"/>
  <c r="AY123" i="7"/>
  <c r="BW123" i="7" s="1"/>
  <c r="AX133" i="7"/>
  <c r="BV133" i="7" s="1"/>
  <c r="AY108" i="7"/>
  <c r="BW108" i="7" s="1"/>
  <c r="AW97" i="7"/>
  <c r="BU97" i="7" s="1"/>
  <c r="AX101" i="7"/>
  <c r="BV101" i="7" s="1"/>
  <c r="AP97" i="7"/>
  <c r="BN97" i="7" s="1"/>
  <c r="AS92" i="7"/>
  <c r="BQ92" i="7" s="1"/>
  <c r="AS93" i="7"/>
  <c r="BQ93" i="7" s="1"/>
  <c r="AT84" i="7"/>
  <c r="BR84" i="7" s="1"/>
  <c r="AR77" i="7"/>
  <c r="BP77" i="7" s="1"/>
  <c r="AU89" i="7"/>
  <c r="BS89" i="7" s="1"/>
  <c r="AO68" i="7"/>
  <c r="BM68" i="7" s="1"/>
  <c r="AU69" i="7"/>
  <c r="BS69" i="7" s="1"/>
  <c r="AO57" i="7"/>
  <c r="BM57" i="7" s="1"/>
  <c r="AV61" i="7"/>
  <c r="BT61" i="7" s="1"/>
  <c r="AP40" i="7"/>
  <c r="BN40" i="7" s="1"/>
  <c r="AR48" i="7"/>
  <c r="BP48" i="7" s="1"/>
  <c r="AV58" i="7"/>
  <c r="BT58" i="7" s="1"/>
  <c r="AS26" i="7"/>
  <c r="BQ26" i="7" s="1"/>
  <c r="AO23" i="7"/>
  <c r="BM23" i="7" s="1"/>
  <c r="AP25" i="7"/>
  <c r="BN25" i="7" s="1"/>
  <c r="AT18" i="7"/>
  <c r="BR18" i="7" s="1"/>
  <c r="AQ9" i="7"/>
  <c r="BO9" i="7" s="1"/>
  <c r="AW156" i="7"/>
  <c r="BU156" i="7" s="1"/>
  <c r="AO148" i="7"/>
  <c r="BM148" i="7" s="1"/>
  <c r="AQ143" i="7"/>
  <c r="BO143" i="7" s="1"/>
  <c r="AS130" i="7"/>
  <c r="BQ130" i="7" s="1"/>
  <c r="AQ123" i="7"/>
  <c r="BO123" i="7" s="1"/>
  <c r="AU130" i="7"/>
  <c r="BS130" i="7" s="1"/>
  <c r="AT120" i="7"/>
  <c r="BR120" i="7" s="1"/>
  <c r="AQ108" i="7"/>
  <c r="BO108" i="7" s="1"/>
  <c r="AS96" i="7"/>
  <c r="BQ96" i="7" s="1"/>
  <c r="AY100" i="7"/>
  <c r="BW100" i="7" s="1"/>
  <c r="AP92" i="7"/>
  <c r="BN92" i="7" s="1"/>
  <c r="AY83" i="7"/>
  <c r="BW83" i="7" s="1"/>
  <c r="AV83" i="7"/>
  <c r="BT83" i="7" s="1"/>
  <c r="AS71" i="7"/>
  <c r="BQ71" i="7" s="1"/>
  <c r="AW68" i="7"/>
  <c r="BU68" i="7" s="1"/>
  <c r="AY56" i="7"/>
  <c r="BW56" i="7" s="1"/>
  <c r="AX60" i="7"/>
  <c r="BV60" i="7" s="1"/>
  <c r="AZ39" i="7"/>
  <c r="BX39" i="7" s="1"/>
  <c r="AU47" i="7"/>
  <c r="BS47" i="7" s="1"/>
  <c r="AZ56" i="7"/>
  <c r="BX56" i="7" s="1"/>
  <c r="AU25" i="7"/>
  <c r="BS25" i="7" s="1"/>
  <c r="AR130" i="7"/>
  <c r="BP130" i="7" s="1"/>
  <c r="AQ137" i="7"/>
  <c r="BO137" i="7" s="1"/>
  <c r="AT118" i="7"/>
  <c r="BR118" i="7" s="1"/>
  <c r="AQ75" i="7"/>
  <c r="BO75" i="7" s="1"/>
  <c r="AZ21" i="7"/>
  <c r="BX21" i="7" s="1"/>
  <c r="AX6" i="7"/>
  <c r="BV6" i="7" s="1"/>
  <c r="AQ149" i="7"/>
  <c r="BO149" i="7" s="1"/>
  <c r="AQ133" i="7"/>
  <c r="BO133" i="7" s="1"/>
  <c r="AR145" i="7"/>
  <c r="BP145" i="7" s="1"/>
  <c r="AO106" i="7"/>
  <c r="BM106" i="7" s="1"/>
  <c r="AR70" i="7"/>
  <c r="BP70" i="7" s="1"/>
  <c r="AS56" i="7"/>
  <c r="BQ56" i="7" s="1"/>
  <c r="AQ33" i="7"/>
  <c r="BO33" i="7" s="1"/>
  <c r="AZ167" i="7"/>
  <c r="BX167" i="7" s="1"/>
  <c r="AS154" i="7"/>
  <c r="BQ154" i="7" s="1"/>
  <c r="AR125" i="7"/>
  <c r="BP125" i="7" s="1"/>
  <c r="AO146" i="7"/>
  <c r="BM146" i="7" s="1"/>
  <c r="AW112" i="7"/>
  <c r="BU112" i="7" s="1"/>
  <c r="AS69" i="7"/>
  <c r="BQ69" i="7" s="1"/>
  <c r="AP46" i="7"/>
  <c r="BN46" i="7" s="1"/>
  <c r="AY159" i="7"/>
  <c r="BW159" i="7" s="1"/>
  <c r="AW145" i="7"/>
  <c r="BU145" i="7" s="1"/>
  <c r="AQ139" i="7"/>
  <c r="BO139" i="7" s="1"/>
  <c r="AY127" i="7"/>
  <c r="BW127" i="7" s="1"/>
  <c r="AP118" i="7"/>
  <c r="BN118" i="7" s="1"/>
  <c r="AY122" i="7"/>
  <c r="BW122" i="7" s="1"/>
  <c r="AX93" i="7"/>
  <c r="BV93" i="7" s="1"/>
  <c r="AT99" i="7"/>
  <c r="BR99" i="7" s="1"/>
  <c r="AV89" i="7"/>
  <c r="BT89" i="7" s="1"/>
  <c r="AZ90" i="7"/>
  <c r="BX90" i="7" s="1"/>
  <c r="AZ80" i="7"/>
  <c r="BX80" i="7" s="1"/>
  <c r="AX80" i="7"/>
  <c r="BV80" i="7" s="1"/>
  <c r="AU54" i="7"/>
  <c r="BS54" i="7" s="1"/>
  <c r="AR59" i="7"/>
  <c r="BP59" i="7" s="1"/>
  <c r="AU19" i="7"/>
  <c r="BS19" i="7" s="1"/>
  <c r="AZ16" i="7"/>
  <c r="BX16" i="7" s="1"/>
  <c r="AS21" i="7"/>
  <c r="BQ21" i="7" s="1"/>
  <c r="AX12" i="7"/>
  <c r="BV12" i="7" s="1"/>
  <c r="AZ15" i="7"/>
  <c r="BX15" i="7" s="1"/>
  <c r="AS166" i="7"/>
  <c r="BQ166" i="7" s="1"/>
  <c r="AY155" i="7"/>
  <c r="BW155" i="7" s="1"/>
  <c r="AT152" i="7"/>
  <c r="BR152" i="7" s="1"/>
  <c r="AR156" i="7"/>
  <c r="BP156" i="7" s="1"/>
  <c r="AS144" i="7"/>
  <c r="BQ144" i="7" s="1"/>
  <c r="AX146" i="7"/>
  <c r="BV146" i="7" s="1"/>
  <c r="AZ138" i="7"/>
  <c r="BX138" i="7" s="1"/>
  <c r="AT138" i="7"/>
  <c r="BR138" i="7" s="1"/>
  <c r="AO123" i="7"/>
  <c r="BM123" i="7" s="1"/>
  <c r="AZ117" i="7"/>
  <c r="BX117" i="7" s="1"/>
  <c r="AS120" i="7"/>
  <c r="BQ120" i="7" s="1"/>
  <c r="AQ96" i="7"/>
  <c r="BO96" i="7" s="1"/>
  <c r="AV92" i="7"/>
  <c r="BT92" i="7" s="1"/>
  <c r="AV98" i="7"/>
  <c r="BT98" i="7" s="1"/>
  <c r="AP88" i="7"/>
  <c r="BN88" i="7" s="1"/>
  <c r="AO96" i="7"/>
  <c r="BM96" i="7" s="1"/>
  <c r="AZ88" i="7"/>
  <c r="BX88" i="7" s="1"/>
  <c r="AT79" i="7"/>
  <c r="BR79" i="7" s="1"/>
  <c r="AR79" i="7"/>
  <c r="BP79" i="7" s="1"/>
  <c r="AS80" i="7"/>
  <c r="BQ80" i="7" s="1"/>
  <c r="AZ64" i="7"/>
  <c r="BX64" i="7" s="1"/>
  <c r="AW53" i="7"/>
  <c r="BU53" i="7" s="1"/>
  <c r="AT58" i="7"/>
  <c r="BR58" i="7" s="1"/>
  <c r="AP66" i="7"/>
  <c r="BN66" i="7" s="1"/>
  <c r="AQ63" i="7"/>
  <c r="BO63" i="7" s="1"/>
  <c r="AZ48" i="7"/>
  <c r="BX48" i="7" s="1"/>
  <c r="AR46" i="7"/>
  <c r="BP46" i="7" s="1"/>
  <c r="AQ23" i="7"/>
  <c r="BO23" i="7" s="1"/>
  <c r="AW18" i="7"/>
  <c r="BU18" i="7" s="1"/>
  <c r="AR16" i="7"/>
  <c r="BP16" i="7" s="1"/>
  <c r="AS20" i="7"/>
  <c r="BQ20" i="7" s="1"/>
  <c r="AZ11" i="7"/>
  <c r="BX11" i="7" s="1"/>
  <c r="AT164" i="7"/>
  <c r="BR164" i="7" s="1"/>
  <c r="AU156" i="7"/>
  <c r="BS156" i="7" s="1"/>
  <c r="AQ155" i="7"/>
  <c r="BO155" i="7" s="1"/>
  <c r="AY143" i="7"/>
  <c r="BW143" i="7" s="1"/>
  <c r="AW159" i="7"/>
  <c r="BU159" i="7" s="1"/>
  <c r="AV137" i="7"/>
  <c r="BT137" i="7" s="1"/>
  <c r="AT149" i="7"/>
  <c r="BR149" i="7" s="1"/>
  <c r="AT130" i="7"/>
  <c r="BR130" i="7" s="1"/>
  <c r="AX122" i="7"/>
  <c r="BV122" i="7" s="1"/>
  <c r="AO119" i="7"/>
  <c r="BM119" i="7" s="1"/>
  <c r="AX95" i="7"/>
  <c r="BV95" i="7" s="1"/>
  <c r="AU96" i="7"/>
  <c r="BS96" i="7" s="1"/>
  <c r="AQ88" i="7"/>
  <c r="BO88" i="7" s="1"/>
  <c r="AV87" i="7"/>
  <c r="BT87" i="7" s="1"/>
  <c r="AO86" i="7"/>
  <c r="BM86" i="7" s="1"/>
  <c r="AR74" i="7"/>
  <c r="BP74" i="7" s="1"/>
  <c r="AS73" i="7"/>
  <c r="BQ73" i="7" s="1"/>
  <c r="AQ89" i="7"/>
  <c r="BO89" i="7" s="1"/>
  <c r="AP50" i="7"/>
  <c r="BN50" i="7" s="1"/>
  <c r="AO53" i="7"/>
  <c r="BM53" i="7" s="1"/>
  <c r="AP113" i="7"/>
  <c r="BN113" i="7" s="1"/>
  <c r="AV114" i="7"/>
  <c r="BT114" i="7" s="1"/>
  <c r="AZ140" i="7"/>
  <c r="BX140" i="7" s="1"/>
  <c r="AZ100" i="7"/>
  <c r="BX100" i="7" s="1"/>
  <c r="AU111" i="7"/>
  <c r="BS111" i="7" s="1"/>
  <c r="AV84" i="7"/>
  <c r="BT84" i="7" s="1"/>
  <c r="AQ82" i="7"/>
  <c r="BO82" i="7" s="1"/>
  <c r="AO101" i="7"/>
  <c r="BM101" i="7" s="1"/>
  <c r="AZ68" i="7"/>
  <c r="BX68" i="7" s="1"/>
  <c r="AX66" i="7"/>
  <c r="BV66" i="7" s="1"/>
  <c r="AQ64" i="7"/>
  <c r="BO64" i="7" s="1"/>
  <c r="AO69" i="7"/>
  <c r="BM69" i="7" s="1"/>
  <c r="AR47" i="7"/>
  <c r="BP47" i="7" s="1"/>
  <c r="AZ42" i="7"/>
  <c r="BX42" i="7" s="1"/>
  <c r="AZ40" i="7"/>
  <c r="BX40" i="7" s="1"/>
  <c r="AX74" i="7"/>
  <c r="BV74" i="7" s="1"/>
  <c r="AQ41" i="7"/>
  <c r="BO41" i="7" s="1"/>
  <c r="AQ39" i="7"/>
  <c r="BO39" i="7" s="1"/>
  <c r="AT34" i="7"/>
  <c r="BR34" i="7" s="1"/>
  <c r="AQ20" i="7"/>
  <c r="BO20" i="7" s="1"/>
  <c r="AT29" i="7"/>
  <c r="BR29" i="7" s="1"/>
  <c r="AV56" i="7"/>
  <c r="BT56" i="7" s="1"/>
  <c r="AY8" i="7"/>
  <c r="BW8" i="7" s="1"/>
  <c r="AT154" i="7"/>
  <c r="BR154" i="7" s="1"/>
  <c r="AW154" i="7"/>
  <c r="BU154" i="7" s="1"/>
  <c r="AY144" i="7"/>
  <c r="BW144" i="7" s="1"/>
  <c r="AX137" i="7"/>
  <c r="BV137" i="7" s="1"/>
  <c r="AY136" i="7"/>
  <c r="BW136" i="7" s="1"/>
  <c r="AV134" i="7"/>
  <c r="BT134" i="7" s="1"/>
  <c r="AR136" i="7"/>
  <c r="BP136" i="7" s="1"/>
  <c r="AT116" i="7"/>
  <c r="BR116" i="7" s="1"/>
  <c r="AS113" i="7"/>
  <c r="BQ113" i="7" s="1"/>
  <c r="AT90" i="7"/>
  <c r="BR90" i="7" s="1"/>
  <c r="AT93" i="7"/>
  <c r="BR93" i="7" s="1"/>
  <c r="AV94" i="7"/>
  <c r="BT94" i="7" s="1"/>
  <c r="AS86" i="7"/>
  <c r="BQ86" i="7" s="1"/>
  <c r="AZ79" i="7"/>
  <c r="BX79" i="7" s="1"/>
  <c r="AT78" i="7"/>
  <c r="BR78" i="7" s="1"/>
  <c r="AT63" i="7"/>
  <c r="BR63" i="7" s="1"/>
  <c r="AY52" i="7"/>
  <c r="BW52" i="7" s="1"/>
  <c r="AX56" i="7"/>
  <c r="BV56" i="7" s="1"/>
  <c r="AS62" i="7"/>
  <c r="BQ62" i="7" s="1"/>
  <c r="AO56" i="7"/>
  <c r="BM56" i="7" s="1"/>
  <c r="AW79" i="7"/>
  <c r="BU79" i="7" s="1"/>
  <c r="AT59" i="7"/>
  <c r="BR59" i="7" s="1"/>
  <c r="AQ44" i="7"/>
  <c r="BO44" i="7" s="1"/>
  <c r="AU21" i="7"/>
  <c r="BS21" i="7" s="1"/>
  <c r="AW41" i="7"/>
  <c r="BU41" i="7" s="1"/>
  <c r="AY17" i="7"/>
  <c r="BW17" i="7" s="1"/>
  <c r="AV14" i="7"/>
  <c r="BT14" i="7" s="1"/>
  <c r="AU18" i="7"/>
  <c r="BS18" i="7" s="1"/>
  <c r="AT6" i="7"/>
  <c r="BR6" i="7" s="1"/>
  <c r="AZ26" i="7"/>
  <c r="BX26" i="7" s="1"/>
  <c r="AR164" i="7"/>
  <c r="BP164" i="7" s="1"/>
  <c r="AY158" i="7"/>
  <c r="BW158" i="7" s="1"/>
  <c r="AO137" i="7"/>
  <c r="BM137" i="7" s="1"/>
  <c r="AQ136" i="7"/>
  <c r="BO136" i="7" s="1"/>
  <c r="AV142" i="7"/>
  <c r="BT142" i="7" s="1"/>
  <c r="AT134" i="7"/>
  <c r="BR134" i="7" s="1"/>
  <c r="AV115" i="7"/>
  <c r="BT115" i="7" s="1"/>
  <c r="AW111" i="7"/>
  <c r="BU111" i="7" s="1"/>
  <c r="AP89" i="7"/>
  <c r="BN89" i="7" s="1"/>
  <c r="AR92" i="7"/>
  <c r="BP92" i="7" s="1"/>
  <c r="AO79" i="7"/>
  <c r="BM79" i="7" s="1"/>
  <c r="AX77" i="7"/>
  <c r="BV77" i="7" s="1"/>
  <c r="AV62" i="7"/>
  <c r="BT62" i="7" s="1"/>
  <c r="AQ52" i="7"/>
  <c r="BO52" i="7" s="1"/>
  <c r="AP56" i="7"/>
  <c r="BN56" i="7" s="1"/>
  <c r="AV57" i="7"/>
  <c r="BT57" i="7" s="1"/>
  <c r="AQ85" i="7"/>
  <c r="BO85" i="7" s="1"/>
  <c r="AQ17" i="7"/>
  <c r="BO17" i="7" s="1"/>
  <c r="AS70" i="7"/>
  <c r="BQ70" i="7" s="1"/>
  <c r="AS161" i="7"/>
  <c r="BQ161" i="7" s="1"/>
  <c r="AX13" i="7"/>
  <c r="BV13" i="7" s="1"/>
  <c r="AS60" i="7"/>
  <c r="BQ60" i="7" s="1"/>
  <c r="AR75" i="7"/>
  <c r="BP75" i="7" s="1"/>
  <c r="AX51" i="7"/>
  <c r="BV51" i="7" s="1"/>
  <c r="AZ25" i="7"/>
  <c r="BX25" i="7" s="1"/>
  <c r="AQ37" i="7"/>
  <c r="BO37" i="7" s="1"/>
  <c r="AZ28" i="7"/>
  <c r="BX28" i="7" s="1"/>
  <c r="AU8" i="7"/>
  <c r="BS8" i="7" s="1"/>
  <c r="AP21" i="7"/>
  <c r="BN21" i="7" s="1"/>
  <c r="AP160" i="7"/>
  <c r="BN160" i="7" s="1"/>
  <c r="AP149" i="7"/>
  <c r="BN149" i="7" s="1"/>
  <c r="AZ151" i="7"/>
  <c r="BX151" i="7" s="1"/>
  <c r="AX138" i="7"/>
  <c r="BV138" i="7" s="1"/>
  <c r="AO6" i="7"/>
  <c r="BM6" i="7" s="1"/>
  <c r="AU77" i="7"/>
  <c r="BS77" i="7" s="1"/>
  <c r="AZ81" i="7"/>
  <c r="BX81" i="7" s="1"/>
  <c r="AQ115" i="7"/>
  <c r="BO115" i="7" s="1"/>
  <c r="AR94" i="7"/>
  <c r="BP94" i="7" s="1"/>
  <c r="AS108" i="7"/>
  <c r="BQ108" i="7" s="1"/>
  <c r="AZ110" i="7"/>
  <c r="BX110" i="7" s="1"/>
  <c r="AO104" i="7"/>
  <c r="BM104" i="7" s="1"/>
  <c r="AO85" i="7"/>
  <c r="BM85" i="7" s="1"/>
  <c r="AW76" i="7"/>
  <c r="BU76" i="7" s="1"/>
  <c r="AX71" i="7"/>
  <c r="BV71" i="7" s="1"/>
  <c r="AO71" i="7"/>
  <c r="BM71" i="7" s="1"/>
  <c r="AT74" i="7"/>
  <c r="BR74" i="7" s="1"/>
  <c r="AZ75" i="7"/>
  <c r="BX75" i="7" s="1"/>
  <c r="AT48" i="7"/>
  <c r="BR48" i="7" s="1"/>
  <c r="AO58" i="7"/>
  <c r="BM58" i="7" s="1"/>
  <c r="AR69" i="7"/>
  <c r="BP69" i="7" s="1"/>
  <c r="AX25" i="7"/>
  <c r="BV25" i="7" s="1"/>
  <c r="AY6" i="7"/>
  <c r="BW6" i="7" s="1"/>
  <c r="AQ7" i="7"/>
  <c r="BO7" i="7" s="1"/>
  <c r="AS160" i="7"/>
  <c r="BQ160" i="7" s="1"/>
  <c r="AW164" i="7"/>
  <c r="BU164" i="7" s="1"/>
  <c r="AO150" i="7"/>
  <c r="BM150" i="7" s="1"/>
  <c r="AP131" i="7"/>
  <c r="BN131" i="7" s="1"/>
  <c r="AZ119" i="7"/>
  <c r="BX119" i="7" s="1"/>
  <c r="AS114" i="7"/>
  <c r="BQ114" i="7" s="1"/>
  <c r="AQ94" i="7"/>
  <c r="BO94" i="7" s="1"/>
  <c r="AU107" i="7"/>
  <c r="BS107" i="7" s="1"/>
  <c r="AY84" i="7"/>
  <c r="BW84" i="7" s="1"/>
  <c r="AZ71" i="7"/>
  <c r="BX71" i="7" s="1"/>
  <c r="AP74" i="7"/>
  <c r="BN74" i="7" s="1"/>
  <c r="AV47" i="7"/>
  <c r="BT47" i="7" s="1"/>
  <c r="AY57" i="7"/>
  <c r="BW57" i="7" s="1"/>
  <c r="AT68" i="7"/>
  <c r="BR68" i="7" s="1"/>
  <c r="AW45" i="7"/>
  <c r="BU45" i="7" s="1"/>
  <c r="AX47" i="7"/>
  <c r="BV47" i="7" s="1"/>
  <c r="AX22" i="7"/>
  <c r="BV22" i="7" s="1"/>
  <c r="AO34" i="7"/>
  <c r="BM34" i="7" s="1"/>
  <c r="AY30" i="7"/>
  <c r="BW30" i="7" s="1"/>
  <c r="AQ6" i="7"/>
  <c r="BO6" i="7" s="1"/>
  <c r="AT8" i="7"/>
  <c r="BR8" i="7" s="1"/>
  <c r="AW50" i="7"/>
  <c r="BU50" i="7" s="1"/>
  <c r="AQ5" i="7"/>
  <c r="BO5" i="7" s="1"/>
  <c r="AV159" i="7"/>
  <c r="BT159" i="7" s="1"/>
  <c r="AY149" i="7"/>
  <c r="BW149" i="7" s="1"/>
  <c r="AY146" i="7"/>
  <c r="BW146" i="7" s="1"/>
  <c r="AZ130" i="7"/>
  <c r="BX130" i="7" s="1"/>
  <c r="AU140" i="7"/>
  <c r="BS140" i="7" s="1"/>
  <c r="AY133" i="7"/>
  <c r="BW133" i="7" s="1"/>
  <c r="AS138" i="7"/>
  <c r="BQ138" i="7" s="1"/>
  <c r="AR119" i="7"/>
  <c r="BP119" i="7" s="1"/>
  <c r="AU113" i="7"/>
  <c r="BS113" i="7" s="1"/>
  <c r="AS125" i="7"/>
  <c r="BQ125" i="7" s="1"/>
  <c r="AW106" i="7"/>
  <c r="BU106" i="7" s="1"/>
  <c r="AR95" i="7"/>
  <c r="BP95" i="7" s="1"/>
  <c r="AQ84" i="7"/>
  <c r="BO84" i="7" s="1"/>
  <c r="AS87" i="7"/>
  <c r="BQ87" i="7" s="1"/>
  <c r="AY75" i="7"/>
  <c r="BW75" i="7" s="1"/>
  <c r="AZ70" i="7"/>
  <c r="BX70" i="7" s="1"/>
  <c r="AQ70" i="7"/>
  <c r="BO70" i="7" s="1"/>
  <c r="AP70" i="7"/>
  <c r="BN70" i="7" s="1"/>
  <c r="AV71" i="7"/>
  <c r="BT71" i="7" s="1"/>
  <c r="AX46" i="7"/>
  <c r="BV46" i="7" s="1"/>
  <c r="AQ57" i="7"/>
  <c r="BO57" i="7" s="1"/>
  <c r="AO45" i="7"/>
  <c r="BM45" i="7" s="1"/>
  <c r="AP22" i="7"/>
  <c r="BN22" i="7" s="1"/>
  <c r="AY33" i="7"/>
  <c r="BW33" i="7" s="1"/>
  <c r="AQ24" i="7"/>
  <c r="BO24" i="7" s="1"/>
  <c r="AS23" i="7"/>
  <c r="BQ23" i="7" s="1"/>
  <c r="AS5" i="7"/>
  <c r="BQ5" i="7" s="1"/>
  <c r="AV7" i="7"/>
  <c r="BT7" i="7" s="1"/>
  <c r="AW10" i="7"/>
  <c r="BU10" i="7" s="1"/>
  <c r="AU5" i="7"/>
  <c r="BS5" i="7" s="1"/>
  <c r="AU45" i="7"/>
  <c r="BS45" i="7" s="1"/>
  <c r="AS22" i="7"/>
  <c r="BQ22" i="7" s="1"/>
  <c r="AO44" i="7"/>
  <c r="BM44" i="7" s="1"/>
  <c r="AO18" i="7"/>
  <c r="BM18" i="7" s="1"/>
  <c r="AT15" i="7"/>
  <c r="BR15" i="7" s="1"/>
  <c r="AS19" i="7"/>
  <c r="BQ19" i="7" s="1"/>
  <c r="AV129" i="7"/>
  <c r="BT129" i="7" s="1"/>
  <c r="AQ131" i="7"/>
  <c r="BO131" i="7" s="1"/>
  <c r="AZ131" i="7"/>
  <c r="BX131" i="7" s="1"/>
  <c r="AP120" i="7"/>
  <c r="BN120" i="7" s="1"/>
  <c r="AY118" i="7"/>
  <c r="BW118" i="7" s="1"/>
  <c r="AT111" i="7"/>
  <c r="BR111" i="7" s="1"/>
  <c r="AZ112" i="7"/>
  <c r="BX112" i="7" s="1"/>
  <c r="AQ114" i="7"/>
  <c r="BO114" i="7" s="1"/>
  <c r="AX100" i="7"/>
  <c r="BV100" i="7" s="1"/>
  <c r="AY99" i="7"/>
  <c r="BW99" i="7" s="1"/>
  <c r="AQ99" i="7"/>
  <c r="BO99" i="7" s="1"/>
  <c r="AX83" i="7"/>
  <c r="BV83" i="7" s="1"/>
  <c r="AR68" i="7"/>
  <c r="BP68" i="7" s="1"/>
  <c r="AY154" i="7"/>
  <c r="BW154" i="7" s="1"/>
  <c r="AQ159" i="7"/>
  <c r="BO159" i="7" s="1"/>
  <c r="AQ154" i="7"/>
  <c r="BO154" i="7" s="1"/>
  <c r="AW139" i="7"/>
  <c r="BU139" i="7" s="1"/>
  <c r="AW133" i="7"/>
  <c r="BU133" i="7" s="1"/>
  <c r="AW136" i="7"/>
  <c r="BU136" i="7" s="1"/>
  <c r="AP87" i="7"/>
  <c r="BN87" i="7" s="1"/>
  <c r="AW90" i="7"/>
  <c r="BU90" i="7" s="1"/>
  <c r="AZ60" i="7"/>
  <c r="BX60" i="7" s="1"/>
  <c r="AS40" i="7"/>
  <c r="BQ40" i="7" s="1"/>
  <c r="AZ30" i="7"/>
  <c r="BX30" i="7" s="1"/>
  <c r="AW14" i="7"/>
  <c r="BU14" i="7" s="1"/>
  <c r="AR12" i="7"/>
  <c r="BP12" i="7" s="1"/>
  <c r="AQ16" i="7"/>
  <c r="BO16" i="7" s="1"/>
  <c r="AZ65" i="7"/>
  <c r="BX65" i="7" s="1"/>
  <c r="AV95" i="7"/>
  <c r="BT95" i="7" s="1"/>
  <c r="AS63" i="7"/>
  <c r="BQ63" i="7" s="1"/>
  <c r="AT46" i="7"/>
  <c r="BR46" i="7" s="1"/>
  <c r="AO40" i="7"/>
  <c r="BM40" i="7" s="1"/>
  <c r="AU70" i="7"/>
  <c r="BS70" i="7" s="1"/>
  <c r="AW40" i="7"/>
  <c r="BU40" i="7" s="1"/>
  <c r="AU38" i="7"/>
  <c r="BS38" i="7" s="1"/>
  <c r="AX28" i="7"/>
  <c r="BV28" i="7" s="1"/>
  <c r="AZ34" i="7"/>
  <c r="BX34" i="7" s="1"/>
  <c r="AT55" i="7"/>
  <c r="BR55" i="7" s="1"/>
  <c r="AQ8" i="7"/>
  <c r="BO8" i="7" s="1"/>
  <c r="AX162" i="7"/>
  <c r="BV162" i="7" s="1"/>
  <c r="AX154" i="7"/>
  <c r="BV154" i="7" s="1"/>
  <c r="AX145" i="7"/>
  <c r="BV145" i="7" s="1"/>
  <c r="AQ144" i="7"/>
  <c r="BO144" i="7" s="1"/>
  <c r="AR128" i="7"/>
  <c r="BP128" i="7" s="1"/>
  <c r="AW130" i="7"/>
  <c r="BU130" i="7" s="1"/>
  <c r="AQ118" i="7"/>
  <c r="BO118" i="7" s="1"/>
  <c r="AP111" i="7"/>
  <c r="BN111" i="7" s="1"/>
  <c r="AU112" i="7"/>
  <c r="BS112" i="7" s="1"/>
  <c r="AV123" i="7"/>
  <c r="BT123" i="7" s="1"/>
  <c r="AP100" i="7"/>
  <c r="BN100" i="7" s="1"/>
  <c r="AQ120" i="7"/>
  <c r="BO120" i="7" s="1"/>
  <c r="AY89" i="7"/>
  <c r="BW89" i="7" s="1"/>
  <c r="AP83" i="7"/>
  <c r="BN83" i="7" s="1"/>
  <c r="AU80" i="7"/>
  <c r="BS80" i="7" s="1"/>
  <c r="AT67" i="7"/>
  <c r="BR67" i="7" s="1"/>
  <c r="AO91" i="7"/>
  <c r="BM91" i="7" s="1"/>
  <c r="AU62" i="7"/>
  <c r="BS62" i="7" s="1"/>
  <c r="AR167" i="7"/>
  <c r="BP167" i="7" s="1"/>
  <c r="AP158" i="7"/>
  <c r="BN158" i="7" s="1"/>
  <c r="AU145" i="7"/>
  <c r="BS145" i="7" s="1"/>
  <c r="AS132" i="7"/>
  <c r="BQ132" i="7" s="1"/>
  <c r="AP124" i="7"/>
  <c r="BN124" i="7" s="1"/>
  <c r="AV117" i="7"/>
  <c r="BT117" i="7" s="1"/>
  <c r="AO112" i="7"/>
  <c r="BM112" i="7" s="1"/>
  <c r="AY105" i="7"/>
  <c r="BW105" i="7" s="1"/>
  <c r="AW98" i="7"/>
  <c r="BU98" i="7" s="1"/>
  <c r="AY44" i="7"/>
  <c r="BW44" i="7" s="1"/>
  <c r="AR40" i="7"/>
  <c r="BP40" i="7" s="1"/>
  <c r="AW160" i="7"/>
  <c r="BU160" i="7" s="1"/>
  <c r="AZ160" i="7"/>
  <c r="BX160" i="7" s="1"/>
  <c r="AO154" i="7"/>
  <c r="BM154" i="7" s="1"/>
  <c r="AS150" i="7"/>
  <c r="BQ150" i="7" s="1"/>
  <c r="AX150" i="7"/>
  <c r="BV150" i="7" s="1"/>
  <c r="AO133" i="7"/>
  <c r="BM133" i="7" s="1"/>
  <c r="AR135" i="7"/>
  <c r="BP135" i="7" s="1"/>
  <c r="AU128" i="7"/>
  <c r="BS128" i="7" s="1"/>
  <c r="AR113" i="7"/>
  <c r="BP113" i="7" s="1"/>
  <c r="AO115" i="7"/>
  <c r="BM115" i="7" s="1"/>
  <c r="AP108" i="7"/>
  <c r="BN108" i="7" s="1"/>
  <c r="AY113" i="7"/>
  <c r="BW113" i="7" s="1"/>
  <c r="AQ97" i="7"/>
  <c r="BO97" i="7" s="1"/>
  <c r="AS89" i="7"/>
  <c r="BQ89" i="7" s="1"/>
  <c r="AO80" i="7"/>
  <c r="BM80" i="7" s="1"/>
  <c r="AT75" i="7"/>
  <c r="BR75" i="7" s="1"/>
  <c r="AR60" i="7"/>
  <c r="BP60" i="7" s="1"/>
  <c r="AS118" i="7"/>
  <c r="BQ118" i="7" s="1"/>
  <c r="AT113" i="7"/>
  <c r="BR113" i="7" s="1"/>
  <c r="AT97" i="7"/>
  <c r="BR97" i="7" s="1"/>
  <c r="AQ98" i="7"/>
  <c r="BO98" i="7" s="1"/>
  <c r="AO89" i="7"/>
  <c r="BM89" i="7" s="1"/>
  <c r="AP75" i="7"/>
  <c r="BN75" i="7" s="1"/>
  <c r="AP59" i="7"/>
  <c r="BN59" i="7" s="1"/>
  <c r="AV51" i="7"/>
  <c r="BT51" i="7" s="1"/>
  <c r="AX53" i="7"/>
  <c r="BV53" i="7" s="1"/>
  <c r="AU51" i="7"/>
  <c r="BS51" i="7" s="1"/>
  <c r="AZ165" i="7"/>
  <c r="BX165" i="7" s="1"/>
  <c r="AZ153" i="7"/>
  <c r="BX153" i="7" s="1"/>
  <c r="AU149" i="7"/>
  <c r="BS149" i="7" s="1"/>
  <c r="AU143" i="7"/>
  <c r="BS143" i="7" s="1"/>
  <c r="AU120" i="7"/>
  <c r="BS120" i="7" s="1"/>
  <c r="AW115" i="7"/>
  <c r="BU115" i="7" s="1"/>
  <c r="AY117" i="7"/>
  <c r="BW117" i="7" s="1"/>
  <c r="AT119" i="7"/>
  <c r="BR119" i="7" s="1"/>
  <c r="AR103" i="7"/>
  <c r="BP103" i="7" s="1"/>
  <c r="AV93" i="7"/>
  <c r="BT93" i="7" s="1"/>
  <c r="AR86" i="7"/>
  <c r="BP86" i="7" s="1"/>
  <c r="AO83" i="7"/>
  <c r="BM83" i="7" s="1"/>
  <c r="AW70" i="7"/>
  <c r="BU70" i="7" s="1"/>
  <c r="AX69" i="7"/>
  <c r="BV69" i="7" s="1"/>
  <c r="AV67" i="7"/>
  <c r="BT67" i="7" s="1"/>
  <c r="AU65" i="7"/>
  <c r="BS65" i="7" s="1"/>
  <c r="AT72" i="7"/>
  <c r="BR72" i="7" s="1"/>
  <c r="AP48" i="7"/>
  <c r="BN48" i="7" s="1"/>
  <c r="AS10" i="7"/>
  <c r="BQ10" i="7" s="1"/>
  <c r="AP167" i="7"/>
  <c r="BN167" i="7" s="1"/>
  <c r="AZ154" i="7"/>
  <c r="BX154" i="7" s="1"/>
  <c r="AS164" i="7"/>
  <c r="BQ164" i="7" s="1"/>
  <c r="AW135" i="7"/>
  <c r="BU135" i="7" s="1"/>
  <c r="AP103" i="7"/>
  <c r="BN103" i="7" s="1"/>
  <c r="AW103" i="7"/>
  <c r="BU103" i="7" s="1"/>
  <c r="AT104" i="7"/>
  <c r="BR104" i="7" s="1"/>
  <c r="AQ95" i="7"/>
  <c r="BO95" i="7" s="1"/>
  <c r="AV82" i="7"/>
  <c r="BT82" i="7" s="1"/>
  <c r="AP76" i="7"/>
  <c r="BN76" i="7" s="1"/>
  <c r="AQ83" i="7"/>
  <c r="BO83" i="7" s="1"/>
  <c r="AO65" i="7"/>
  <c r="BM65" i="7" s="1"/>
  <c r="AU56" i="7"/>
  <c r="BS56" i="7" s="1"/>
  <c r="AZ57" i="7"/>
  <c r="BX57" i="7" s="1"/>
  <c r="AQ34" i="7"/>
  <c r="BO34" i="7" s="1"/>
  <c r="AR33" i="7"/>
  <c r="BP33" i="7" s="1"/>
  <c r="AW22" i="7"/>
  <c r="BU22" i="7" s="1"/>
  <c r="AZ32" i="7"/>
  <c r="BX32" i="7" s="1"/>
  <c r="AO12" i="7"/>
  <c r="BM12" i="7" s="1"/>
  <c r="AX11" i="7"/>
  <c r="BV11" i="7" s="1"/>
  <c r="AW15" i="7"/>
  <c r="BU15" i="7" s="1"/>
  <c r="AP18" i="7"/>
  <c r="BN18" i="7" s="1"/>
  <c r="AX23" i="7"/>
  <c r="BV23" i="7" s="1"/>
  <c r="AY9" i="7"/>
  <c r="BW9" i="7" s="1"/>
  <c r="AO8" i="7"/>
  <c r="BM8" i="7" s="1"/>
  <c r="AW17" i="7"/>
  <c r="BU17" i="7" s="1"/>
  <c r="AZ19" i="7"/>
  <c r="BX19" i="7" s="1"/>
  <c r="AW143" i="7"/>
  <c r="BU143" i="7" s="1"/>
  <c r="AS141" i="7"/>
  <c r="BQ141" i="7" s="1"/>
  <c r="AS135" i="7"/>
  <c r="BQ135" i="7" s="1"/>
  <c r="AO129" i="7"/>
  <c r="BM129" i="7" s="1"/>
  <c r="AX114" i="7"/>
  <c r="BV114" i="7" s="1"/>
  <c r="AW110" i="7"/>
  <c r="BU110" i="7" s="1"/>
  <c r="AU88" i="7"/>
  <c r="BS88" i="7" s="1"/>
  <c r="AV78" i="7"/>
  <c r="BT78" i="7" s="1"/>
  <c r="AP77" i="7"/>
  <c r="BN77" i="7" s="1"/>
  <c r="AX61" i="7"/>
  <c r="BV61" i="7" s="1"/>
  <c r="AS51" i="7"/>
  <c r="BQ51" i="7" s="1"/>
  <c r="AZ55" i="7"/>
  <c r="BX55" i="7" s="1"/>
  <c r="AR56" i="7"/>
  <c r="BP56" i="7" s="1"/>
  <c r="AY59" i="7"/>
  <c r="BW59" i="7" s="1"/>
  <c r="AS54" i="7"/>
  <c r="BQ54" i="7" s="1"/>
  <c r="AR44" i="7"/>
  <c r="BP44" i="7" s="1"/>
  <c r="AR42" i="7"/>
  <c r="BP42" i="7" s="1"/>
  <c r="AO33" i="7"/>
  <c r="BM33" i="7" s="1"/>
  <c r="AS16" i="7"/>
  <c r="BQ16" i="7" s="1"/>
  <c r="AP13" i="7"/>
  <c r="BN13" i="7" s="1"/>
  <c r="AO17" i="7"/>
  <c r="BM17" i="7" s="1"/>
  <c r="AR20" i="7"/>
  <c r="BP20" i="7" s="1"/>
  <c r="AQ162" i="7"/>
  <c r="BO162" i="7" s="1"/>
  <c r="AZ155" i="7"/>
  <c r="BX155" i="7" s="1"/>
  <c r="AS140" i="7"/>
  <c r="BQ140" i="7" s="1"/>
  <c r="AU134" i="7"/>
  <c r="BS134" i="7" s="1"/>
  <c r="AP137" i="7"/>
  <c r="BN137" i="7" s="1"/>
  <c r="AV130" i="7"/>
  <c r="BT130" i="7" s="1"/>
  <c r="AQ127" i="7"/>
  <c r="BO127" i="7" s="1"/>
  <c r="AP114" i="7"/>
  <c r="BN114" i="7" s="1"/>
  <c r="AY87" i="7"/>
  <c r="BW87" i="7" s="1"/>
  <c r="AY77" i="7"/>
  <c r="BW77" i="7" s="1"/>
  <c r="AZ76" i="7"/>
  <c r="BX76" i="7" s="1"/>
  <c r="AP61" i="7"/>
  <c r="BN61" i="7" s="1"/>
  <c r="AR55" i="7"/>
  <c r="BP55" i="7" s="1"/>
  <c r="AQ55" i="7"/>
  <c r="BO55" i="7" s="1"/>
  <c r="AX43" i="7"/>
  <c r="BV43" i="7" s="1"/>
  <c r="AX41" i="7"/>
  <c r="BV41" i="7" s="1"/>
  <c r="AU15" i="7"/>
  <c r="BS15" i="7" s="1"/>
  <c r="AZ12" i="7"/>
  <c r="BX12" i="7" s="1"/>
  <c r="AY16" i="7"/>
  <c r="BW16" i="7" s="1"/>
  <c r="AV53" i="7"/>
  <c r="BT53" i="7" s="1"/>
  <c r="AQ53" i="7"/>
  <c r="BO53" i="7" s="1"/>
  <c r="AY49" i="7"/>
  <c r="BW49" i="7" s="1"/>
  <c r="AY41" i="7"/>
  <c r="BW41" i="7" s="1"/>
  <c r="AY39" i="7"/>
  <c r="BW39" i="7" s="1"/>
  <c r="AR38" i="7"/>
  <c r="BP38" i="7" s="1"/>
  <c r="AW29" i="7"/>
  <c r="BU29" i="7" s="1"/>
  <c r="AO14" i="7"/>
  <c r="BM14" i="7" s="1"/>
  <c r="AT11" i="7"/>
  <c r="BR11" i="7" s="1"/>
  <c r="AW153" i="7"/>
  <c r="BU153" i="7" s="1"/>
  <c r="AU154" i="7"/>
  <c r="BS154" i="7" s="1"/>
  <c r="AV154" i="7"/>
  <c r="BT154" i="7" s="1"/>
  <c r="AO147" i="7"/>
  <c r="BM147" i="7" s="1"/>
  <c r="AX148" i="7"/>
  <c r="BV148" i="7" s="1"/>
  <c r="AU137" i="7"/>
  <c r="BS137" i="7" s="1"/>
  <c r="AY132" i="7"/>
  <c r="BW132" i="7" s="1"/>
  <c r="AR132" i="7"/>
  <c r="BP132" i="7" s="1"/>
  <c r="AR127" i="7"/>
  <c r="BP127" i="7" s="1"/>
  <c r="AP123" i="7"/>
  <c r="BN123" i="7" s="1"/>
  <c r="AQ135" i="7"/>
  <c r="BO135" i="7" s="1"/>
  <c r="AO41" i="7"/>
  <c r="BM41" i="7" s="1"/>
  <c r="AY13" i="7"/>
  <c r="BW13" i="7" s="1"/>
  <c r="AR160" i="7"/>
  <c r="BP160" i="7" s="1"/>
  <c r="AT137" i="7"/>
  <c r="BR137" i="7" s="1"/>
  <c r="AW102" i="7"/>
  <c r="BU102" i="7" s="1"/>
  <c r="AU98" i="7"/>
  <c r="BS98" i="7" s="1"/>
  <c r="AY93" i="7"/>
  <c r="BW93" i="7" s="1"/>
  <c r="AX97" i="7"/>
  <c r="BV97" i="7" s="1"/>
  <c r="AO88" i="7"/>
  <c r="BM88" i="7" s="1"/>
  <c r="AW78" i="7"/>
  <c r="BU78" i="7" s="1"/>
  <c r="AT103" i="7"/>
  <c r="BR103" i="7" s="1"/>
  <c r="AP72" i="7"/>
  <c r="BN72" i="7" s="1"/>
  <c r="AW77" i="7"/>
  <c r="BU77" i="7" s="1"/>
  <c r="AY72" i="7"/>
  <c r="BW72" i="7" s="1"/>
  <c r="AU58" i="7"/>
  <c r="BS58" i="7" s="1"/>
  <c r="AR63" i="7"/>
  <c r="BP63" i="7" s="1"/>
  <c r="AV41" i="7"/>
  <c r="BT41" i="7" s="1"/>
  <c r="AR50" i="7"/>
  <c r="BP50" i="7" s="1"/>
  <c r="AU61" i="7"/>
  <c r="BS61" i="7" s="1"/>
  <c r="AW56" i="7"/>
  <c r="BU56" i="7" s="1"/>
  <c r="AT25" i="7"/>
  <c r="BR25" i="7" s="1"/>
  <c r="AT21" i="7"/>
  <c r="BR21" i="7" s="1"/>
  <c r="AR28" i="7"/>
  <c r="BP28" i="7" s="1"/>
  <c r="AV36" i="7"/>
  <c r="BT36" i="7" s="1"/>
  <c r="AY163" i="7"/>
  <c r="BW163" i="7" s="1"/>
  <c r="AZ156" i="7"/>
  <c r="BX156" i="7" s="1"/>
  <c r="AW151" i="7"/>
  <c r="BU151" i="7" s="1"/>
  <c r="AR150" i="7"/>
  <c r="BP150" i="7" s="1"/>
  <c r="AX141" i="7"/>
  <c r="BV141" i="7" s="1"/>
  <c r="AZ152" i="7"/>
  <c r="BX152" i="7" s="1"/>
  <c r="AY128" i="7"/>
  <c r="BW128" i="7" s="1"/>
  <c r="AZ121" i="7"/>
  <c r="BX121" i="7" s="1"/>
  <c r="AX110" i="7"/>
  <c r="BV110" i="7" s="1"/>
  <c r="AQ109" i="7"/>
  <c r="BO109" i="7" s="1"/>
  <c r="AT106" i="7"/>
  <c r="BR106" i="7" s="1"/>
  <c r="AW118" i="7"/>
  <c r="BU118" i="7" s="1"/>
  <c r="AU103" i="7"/>
  <c r="BS103" i="7" s="1"/>
  <c r="AP109" i="7"/>
  <c r="BN109" i="7" s="1"/>
  <c r="AY109" i="7"/>
  <c r="BW109" i="7" s="1"/>
  <c r="AY90" i="7"/>
  <c r="BW90" i="7" s="1"/>
  <c r="AY86" i="7"/>
  <c r="BW86" i="7" s="1"/>
  <c r="AO74" i="7"/>
  <c r="BM74" i="7" s="1"/>
  <c r="AZ51" i="7"/>
  <c r="BX51" i="7" s="1"/>
  <c r="AS49" i="7"/>
  <c r="BQ49" i="7" s="1"/>
  <c r="AW47" i="7"/>
  <c r="BU47" i="7" s="1"/>
  <c r="AO50" i="7"/>
  <c r="BM50" i="7" s="1"/>
  <c r="AY45" i="7"/>
  <c r="BW45" i="7" s="1"/>
  <c r="AP39" i="7"/>
  <c r="BN39" i="7" s="1"/>
  <c r="AU37" i="7"/>
  <c r="BS37" i="7" s="1"/>
  <c r="AX39" i="7"/>
  <c r="BV39" i="7" s="1"/>
  <c r="AS12" i="7"/>
  <c r="BQ12" i="7" s="1"/>
  <c r="AP9" i="7"/>
  <c r="BN9" i="7" s="1"/>
  <c r="AO13" i="7"/>
  <c r="BM13" i="7" s="1"/>
  <c r="AV13" i="7"/>
  <c r="BT13" i="7" s="1"/>
  <c r="AP161" i="7"/>
  <c r="BN161" i="7" s="1"/>
  <c r="AP165" i="7"/>
  <c r="BN165" i="7" s="1"/>
  <c r="AP156" i="7"/>
  <c r="BN156" i="7" s="1"/>
  <c r="AS44" i="7"/>
  <c r="BQ44" i="7" s="1"/>
  <c r="AT38" i="7"/>
  <c r="BR38" i="7" s="1"/>
  <c r="AW36" i="7"/>
  <c r="BU36" i="7" s="1"/>
  <c r="AX31" i="7"/>
  <c r="BV31" i="7" s="1"/>
  <c r="AZ8" i="7"/>
  <c r="BX8" i="7" s="1"/>
  <c r="AY12" i="7"/>
  <c r="BW12" i="7" s="1"/>
  <c r="AY153" i="7"/>
  <c r="BW153" i="7" s="1"/>
  <c r="AS11" i="7"/>
  <c r="BQ11" i="7" s="1"/>
  <c r="AZ67" i="7"/>
  <c r="BX67" i="7" s="1"/>
  <c r="AV45" i="7"/>
  <c r="BT45" i="7" s="1"/>
  <c r="AU41" i="7"/>
  <c r="BS41" i="7" s="1"/>
  <c r="AU39" i="7"/>
  <c r="BS39" i="7" s="1"/>
  <c r="AW64" i="7"/>
  <c r="BU64" i="7" s="1"/>
  <c r="AS39" i="7"/>
  <c r="BQ39" i="7" s="1"/>
  <c r="AW37" i="7"/>
  <c r="BU37" i="7" s="1"/>
  <c r="AX32" i="7"/>
  <c r="BV32" i="7" s="1"/>
  <c r="AY31" i="7"/>
  <c r="BW31" i="7" s="1"/>
  <c r="AR23" i="7"/>
  <c r="BP23" i="7" s="1"/>
  <c r="AO27" i="7"/>
  <c r="BM27" i="7" s="1"/>
  <c r="AX27" i="7"/>
  <c r="BV27" i="7" s="1"/>
  <c r="AX35" i="7"/>
  <c r="BV35" i="7" s="1"/>
  <c r="AS7" i="7"/>
  <c r="BQ7" i="7" s="1"/>
  <c r="AW33" i="7"/>
  <c r="BU33" i="7" s="1"/>
  <c r="AV166" i="7"/>
  <c r="BT166" i="7" s="1"/>
  <c r="AT153" i="7"/>
  <c r="BR153" i="7" s="1"/>
  <c r="AP145" i="7"/>
  <c r="BN145" i="7" s="1"/>
  <c r="AQ142" i="7"/>
  <c r="BO142" i="7" s="1"/>
  <c r="AZ127" i="7"/>
  <c r="BX127" i="7" s="1"/>
  <c r="AY129" i="7"/>
  <c r="BW129" i="7" s="1"/>
  <c r="AP132" i="7"/>
  <c r="BN132" i="7" s="1"/>
  <c r="AS117" i="7"/>
  <c r="BQ117" i="7" s="1"/>
  <c r="AQ110" i="7"/>
  <c r="BO110" i="7" s="1"/>
  <c r="AO111" i="7"/>
  <c r="BM111" i="7" s="1"/>
  <c r="AR112" i="7"/>
  <c r="BP112" i="7" s="1"/>
  <c r="AY97" i="7"/>
  <c r="BW97" i="7" s="1"/>
  <c r="AS88" i="7"/>
  <c r="BQ88" i="7" s="1"/>
  <c r="AZ82" i="7"/>
  <c r="BX82" i="7" s="1"/>
  <c r="AV66" i="7"/>
  <c r="BT66" i="7" s="1"/>
  <c r="AS78" i="7"/>
  <c r="BQ78" i="7" s="1"/>
  <c r="AW61" i="7"/>
  <c r="BU61" i="7" s="1"/>
  <c r="AQ66" i="7"/>
  <c r="BO66" i="7" s="1"/>
  <c r="AX44" i="7"/>
  <c r="BV44" i="7" s="1"/>
  <c r="AQ40" i="7"/>
  <c r="BO40" i="7" s="1"/>
  <c r="AU57" i="7"/>
  <c r="BS57" i="7" s="1"/>
  <c r="AO37" i="7"/>
  <c r="BM37" i="7" s="1"/>
  <c r="AP32" i="7"/>
  <c r="BN32" i="7" s="1"/>
  <c r="AQ31" i="7"/>
  <c r="BO31" i="7" s="1"/>
  <c r="AT26" i="7"/>
  <c r="BR26" i="7" s="1"/>
  <c r="AT30" i="7"/>
  <c r="BR30" i="7" s="1"/>
  <c r="AQ26" i="7"/>
  <c r="BO26" i="7" s="1"/>
  <c r="AR34" i="7"/>
  <c r="BP34" i="7" s="1"/>
  <c r="AU6" i="7"/>
  <c r="BS6" i="7" s="1"/>
  <c r="AT167" i="7"/>
  <c r="BR167" i="7" s="1"/>
  <c r="AY160" i="7"/>
  <c r="BW160" i="7" s="1"/>
  <c r="AR149" i="7"/>
  <c r="BP149" i="7" s="1"/>
  <c r="AP141" i="7"/>
  <c r="BN141" i="7" s="1"/>
  <c r="AO127" i="7"/>
  <c r="BM127" i="7" s="1"/>
  <c r="AZ128" i="7"/>
  <c r="BX128" i="7" s="1"/>
  <c r="AW128" i="7"/>
  <c r="BU128" i="7" s="1"/>
  <c r="AU116" i="7"/>
  <c r="BS116" i="7" s="1"/>
  <c r="AS109" i="7"/>
  <c r="BQ109" i="7" s="1"/>
  <c r="AS103" i="7"/>
  <c r="BQ103" i="7" s="1"/>
  <c r="AO97" i="7"/>
  <c r="BM97" i="7" s="1"/>
  <c r="AX87" i="7"/>
  <c r="BV87" i="7" s="1"/>
  <c r="AR82" i="7"/>
  <c r="BP82" i="7" s="1"/>
  <c r="AT87" i="7"/>
  <c r="BR87" i="7" s="1"/>
  <c r="AX65" i="7"/>
  <c r="BV65" i="7" s="1"/>
  <c r="AO61" i="7"/>
  <c r="BM61" i="7" s="1"/>
  <c r="AS65" i="7"/>
  <c r="BQ65" i="7" s="1"/>
  <c r="AW39" i="7"/>
  <c r="BU39" i="7" s="1"/>
  <c r="AY36" i="7"/>
  <c r="BW36" i="7" s="1"/>
  <c r="AZ31" i="7"/>
  <c r="BX31" i="7" s="1"/>
  <c r="AS30" i="7"/>
  <c r="BQ30" i="7" s="1"/>
  <c r="AV25" i="7"/>
  <c r="BT25" i="7" s="1"/>
  <c r="AS25" i="7"/>
  <c r="BQ25" i="7" s="1"/>
  <c r="AY32" i="7"/>
  <c r="BW32" i="7" s="1"/>
  <c r="AW5" i="7"/>
  <c r="BU5" i="7" s="1"/>
  <c r="AT166" i="7"/>
  <c r="BR166" i="7" s="1"/>
  <c r="AP148" i="7"/>
  <c r="BN148" i="7" s="1"/>
  <c r="AR123" i="7"/>
  <c r="BP123" i="7" s="1"/>
  <c r="AT20" i="7"/>
  <c r="BR20" i="7" s="1"/>
  <c r="AO21" i="7"/>
  <c r="BM21" i="7" s="1"/>
  <c r="AU26" i="7"/>
  <c r="BS26" i="7" s="1"/>
  <c r="AS6" i="7"/>
  <c r="BQ6" i="7" s="1"/>
  <c r="AT122" i="7"/>
  <c r="BR122" i="7" s="1"/>
  <c r="AV116" i="7"/>
  <c r="BT116" i="7" s="1"/>
  <c r="AV100" i="7"/>
  <c r="BT100" i="7" s="1"/>
  <c r="AS101" i="7"/>
  <c r="BQ101" i="7" s="1"/>
  <c r="AZ101" i="7"/>
  <c r="BX101" i="7" s="1"/>
  <c r="AY95" i="7"/>
  <c r="BW95" i="7" s="1"/>
  <c r="AU87" i="7"/>
  <c r="BS87" i="7" s="1"/>
  <c r="AT80" i="7"/>
  <c r="BR80" i="7" s="1"/>
  <c r="AX57" i="7"/>
  <c r="BV57" i="7" s="1"/>
  <c r="AP30" i="7"/>
  <c r="BN30" i="7" s="1"/>
  <c r="AW42" i="7"/>
  <c r="BU42" i="7" s="1"/>
  <c r="AX29" i="7"/>
  <c r="BV29" i="7" s="1"/>
  <c r="AP47" i="7"/>
  <c r="BN47" i="7" s="1"/>
  <c r="AT9" i="7"/>
  <c r="BR9" i="7" s="1"/>
  <c r="AX164" i="7"/>
  <c r="BV164" i="7" s="1"/>
  <c r="AT156" i="7"/>
  <c r="BR156" i="7" s="1"/>
  <c r="AU158" i="7"/>
  <c r="BS158" i="7" s="1"/>
  <c r="AV152" i="7"/>
  <c r="BT152" i="7" s="1"/>
  <c r="AO143" i="7"/>
  <c r="BM143" i="7" s="1"/>
  <c r="AP127" i="7"/>
  <c r="BN127" i="7" s="1"/>
  <c r="AZ115" i="7"/>
  <c r="BX115" i="7" s="1"/>
  <c r="AS110" i="7"/>
  <c r="BQ110" i="7" s="1"/>
  <c r="AO72" i="7"/>
  <c r="BM72" i="7" s="1"/>
  <c r="AY19" i="7"/>
  <c r="BW19" i="7" s="1"/>
  <c r="AP19" i="7"/>
  <c r="BN19" i="7" s="1"/>
  <c r="AZ24" i="7"/>
  <c r="BX24" i="7" s="1"/>
  <c r="AR24" i="7"/>
  <c r="BP24" i="7" s="1"/>
  <c r="AR161" i="7"/>
  <c r="BP161" i="7" s="1"/>
  <c r="AU164" i="7"/>
  <c r="BS164" i="7" s="1"/>
  <c r="AV151" i="7"/>
  <c r="BT151" i="7" s="1"/>
  <c r="AW148" i="7"/>
  <c r="BU148" i="7" s="1"/>
  <c r="AR144" i="7"/>
  <c r="BP144" i="7" s="1"/>
  <c r="AZ145" i="7"/>
  <c r="BX145" i="7" s="1"/>
  <c r="AW140" i="7"/>
  <c r="BU140" i="7" s="1"/>
  <c r="AR140" i="7"/>
  <c r="BP140" i="7" s="1"/>
  <c r="AP140" i="7"/>
  <c r="BN140" i="7" s="1"/>
  <c r="AS127" i="7"/>
  <c r="BQ127" i="7" s="1"/>
  <c r="AT126" i="7"/>
  <c r="BR126" i="7" s="1"/>
  <c r="AR109" i="7"/>
  <c r="BP109" i="7" s="1"/>
  <c r="AX113" i="7"/>
  <c r="BV113" i="7" s="1"/>
  <c r="AR108" i="7"/>
  <c r="BP108" i="7" s="1"/>
  <c r="AQ113" i="7"/>
  <c r="BO113" i="7" s="1"/>
  <c r="AX86" i="7"/>
  <c r="BV86" i="7" s="1"/>
  <c r="AT94" i="7"/>
  <c r="BR94" i="7" s="1"/>
  <c r="AP65" i="7"/>
  <c r="BN65" i="7" s="1"/>
  <c r="AQ76" i="7"/>
  <c r="BO76" i="7" s="1"/>
  <c r="AX64" i="7"/>
  <c r="BV64" i="7" s="1"/>
  <c r="AZ43" i="7"/>
  <c r="BX43" i="7" s="1"/>
  <c r="AT53" i="7"/>
  <c r="BR53" i="7" s="1"/>
  <c r="AQ36" i="7"/>
  <c r="BO36" i="7" s="1"/>
  <c r="AR31" i="7"/>
  <c r="BP31" i="7" s="1"/>
  <c r="AU29" i="7"/>
  <c r="BS29" i="7" s="1"/>
  <c r="AV28" i="7"/>
  <c r="BT28" i="7" s="1"/>
  <c r="AV24" i="7"/>
  <c r="BT24" i="7" s="1"/>
  <c r="AO31" i="7"/>
  <c r="BM31" i="7" s="1"/>
  <c r="AV161" i="7"/>
  <c r="BT161" i="7" s="1"/>
  <c r="AV150" i="7"/>
  <c r="BT150" i="7" s="1"/>
  <c r="AT140" i="7"/>
  <c r="BR140" i="7" s="1"/>
  <c r="AR133" i="7"/>
  <c r="BP133" i="7" s="1"/>
  <c r="AW127" i="7"/>
  <c r="BU127" i="7" s="1"/>
  <c r="AY116" i="7"/>
  <c r="BW116" i="7" s="1"/>
  <c r="AP112" i="7"/>
  <c r="BN112" i="7" s="1"/>
  <c r="AX124" i="7"/>
  <c r="BV124" i="7" s="1"/>
  <c r="AW125" i="7"/>
  <c r="BU125" i="7" s="1"/>
  <c r="AP107" i="7"/>
  <c r="BN107" i="7" s="1"/>
  <c r="AW107" i="7"/>
  <c r="BU107" i="7" s="1"/>
  <c r="AT108" i="7"/>
  <c r="BR108" i="7" s="1"/>
  <c r="AX111" i="7"/>
  <c r="BV111" i="7" s="1"/>
  <c r="AV86" i="7"/>
  <c r="BT86" i="7" s="1"/>
  <c r="AU101" i="7"/>
  <c r="BS101" i="7" s="1"/>
  <c r="AY81" i="7"/>
  <c r="BW81" i="7" s="1"/>
  <c r="AY65" i="7"/>
  <c r="BW65" i="7" s="1"/>
  <c r="AU60" i="7"/>
  <c r="BS60" i="7" s="1"/>
  <c r="AZ61" i="7"/>
  <c r="BX61" i="7" s="1"/>
  <c r="AT40" i="7"/>
  <c r="BR40" i="7" s="1"/>
  <c r="AQ38" i="7"/>
  <c r="BO38" i="7" s="1"/>
  <c r="AR37" i="7"/>
  <c r="BP37" i="7" s="1"/>
  <c r="AW26" i="7"/>
  <c r="BU26" i="7" s="1"/>
  <c r="AZ36" i="7"/>
  <c r="BX36" i="7" s="1"/>
  <c r="AX15" i="7"/>
  <c r="BV15" i="7" s="1"/>
  <c r="AW19" i="7"/>
  <c r="BU19" i="7" s="1"/>
  <c r="AQ30" i="7"/>
  <c r="BO30" i="7" s="1"/>
  <c r="AY51" i="7"/>
  <c r="BW51" i="7" s="1"/>
  <c r="AX160" i="7"/>
  <c r="BV160" i="7" s="1"/>
  <c r="AX149" i="7"/>
  <c r="BV149" i="7" s="1"/>
  <c r="AV139" i="7"/>
  <c r="BT139" i="7" s="1"/>
  <c r="AT132" i="7"/>
  <c r="BR132" i="7" s="1"/>
  <c r="AQ116" i="7"/>
  <c r="BO116" i="7" s="1"/>
  <c r="AZ111" i="7"/>
  <c r="BX111" i="7" s="1"/>
  <c r="AZ123" i="7"/>
  <c r="BX123" i="7" s="1"/>
  <c r="AU124" i="7"/>
  <c r="BS124" i="7" s="1"/>
  <c r="AZ106" i="7"/>
  <c r="BX106" i="7" s="1"/>
  <c r="AO107" i="7"/>
  <c r="BM107" i="7" s="1"/>
  <c r="AV107" i="7"/>
  <c r="BT107" i="7" s="1"/>
  <c r="AX79" i="7"/>
  <c r="BV79" i="7" s="1"/>
  <c r="AV90" i="7"/>
  <c r="BT90" i="7" s="1"/>
  <c r="AQ65" i="7"/>
  <c r="BO65" i="7" s="1"/>
  <c r="AW59" i="7"/>
  <c r="BU59" i="7" s="1"/>
  <c r="AR61" i="7"/>
  <c r="BP61" i="7" s="1"/>
  <c r="AV39" i="7"/>
  <c r="BT39" i="7" s="1"/>
  <c r="AZ73" i="7"/>
  <c r="BX73" i="7" s="1"/>
  <c r="AS37" i="7"/>
  <c r="BQ37" i="7" s="1"/>
  <c r="AT36" i="7"/>
  <c r="BR36" i="7" s="1"/>
  <c r="AO26" i="7"/>
  <c r="BM26" i="7" s="1"/>
  <c r="AR36" i="7"/>
  <c r="BP36" i="7" s="1"/>
  <c r="AY15" i="7"/>
  <c r="BW15" i="7" s="1"/>
  <c r="AP15" i="7"/>
  <c r="BN15" i="7" s="1"/>
  <c r="AO19" i="7"/>
  <c r="BM19" i="7" s="1"/>
  <c r="AU22" i="7"/>
  <c r="BS22" i="7" s="1"/>
  <c r="AO29" i="7"/>
  <c r="BM29" i="7" s="1"/>
  <c r="AO167" i="7"/>
  <c r="BM167" i="7" s="1"/>
  <c r="AX157" i="7"/>
  <c r="BV157" i="7" s="1"/>
  <c r="AP151" i="7"/>
  <c r="BN151" i="7" s="1"/>
  <c r="AZ149" i="7"/>
  <c r="BX149" i="7" s="1"/>
  <c r="AT133" i="7"/>
  <c r="BR133" i="7" s="1"/>
  <c r="AS136" i="7"/>
  <c r="BQ136" i="7" s="1"/>
  <c r="AQ121" i="7"/>
  <c r="BO121" i="7" s="1"/>
  <c r="AZ126" i="7"/>
  <c r="BX126" i="7" s="1"/>
  <c r="AP95" i="7"/>
  <c r="BN95" i="7" s="1"/>
  <c r="AW95" i="7"/>
  <c r="BU95" i="7" s="1"/>
  <c r="AU86" i="7"/>
  <c r="BS86" i="7" s="1"/>
  <c r="AU72" i="7"/>
  <c r="BS72" i="7" s="1"/>
  <c r="AU59" i="7"/>
  <c r="BS59" i="7" s="1"/>
  <c r="AQ48" i="7"/>
  <c r="BO48" i="7" s="1"/>
  <c r="AV50" i="7"/>
  <c r="BT50" i="7" s="1"/>
  <c r="AW7" i="7"/>
  <c r="BU7" i="7" s="1"/>
  <c r="AP10" i="7"/>
  <c r="BN10" i="7" s="1"/>
  <c r="AO166" i="7"/>
  <c r="BM166" i="7" s="1"/>
  <c r="AU159" i="7"/>
  <c r="BS159" i="7" s="1"/>
  <c r="AZ148" i="7"/>
  <c r="BX148" i="7" s="1"/>
  <c r="AX130" i="7"/>
  <c r="BV130" i="7" s="1"/>
  <c r="AS146" i="7"/>
  <c r="BQ146" i="7" s="1"/>
  <c r="AP125" i="7"/>
  <c r="BN125" i="7" s="1"/>
  <c r="AU114" i="7"/>
  <c r="BS114" i="7" s="1"/>
  <c r="AT110" i="7"/>
  <c r="BR110" i="7" s="1"/>
  <c r="AV121" i="7"/>
  <c r="BT121" i="7" s="1"/>
  <c r="AT105" i="7"/>
  <c r="BR105" i="7" s="1"/>
  <c r="AQ106" i="7"/>
  <c r="BO106" i="7" s="1"/>
  <c r="AP106" i="7"/>
  <c r="BN106" i="7" s="1"/>
  <c r="AO109" i="7"/>
  <c r="BM109" i="7" s="1"/>
  <c r="AZ84" i="7"/>
  <c r="BX84" i="7" s="1"/>
  <c r="AZ78" i="7"/>
  <c r="BX78" i="7" s="1"/>
  <c r="AY58" i="7"/>
  <c r="BW58" i="7" s="1"/>
  <c r="AV59" i="7"/>
  <c r="BT59" i="7" s="1"/>
  <c r="AR71" i="7"/>
  <c r="BP71" i="7" s="1"/>
  <c r="AW35" i="7"/>
  <c r="BU35" i="7" s="1"/>
  <c r="AX34" i="7"/>
  <c r="BV34" i="7" s="1"/>
  <c r="AV34" i="7"/>
  <c r="BT34" i="7" s="1"/>
  <c r="AS14" i="7"/>
  <c r="BQ14" i="7" s="1"/>
  <c r="AR14" i="7"/>
  <c r="BP14" i="7" s="1"/>
  <c r="AQ18" i="7"/>
  <c r="BO18" i="7" s="1"/>
  <c r="AQ167" i="7"/>
  <c r="BO167" i="7" s="1"/>
  <c r="AY165" i="7"/>
  <c r="BW165" i="7" s="1"/>
  <c r="AW158" i="7"/>
  <c r="BU158" i="7" s="1"/>
  <c r="AR148" i="7"/>
  <c r="BP148" i="7" s="1"/>
  <c r="AZ137" i="7"/>
  <c r="BX137" i="7" s="1"/>
  <c r="AP130" i="7"/>
  <c r="BN130" i="7" s="1"/>
  <c r="AY145" i="7"/>
  <c r="BW145" i="7" s="1"/>
  <c r="AZ124" i="7"/>
  <c r="BX124" i="7" s="1"/>
  <c r="AV104" i="7"/>
  <c r="BT104" i="7" s="1"/>
  <c r="AS105" i="7"/>
  <c r="BQ105" i="7" s="1"/>
  <c r="AZ105" i="7"/>
  <c r="BX105" i="7" s="1"/>
  <c r="AR84" i="7"/>
  <c r="BP84" i="7" s="1"/>
  <c r="AR78" i="7"/>
  <c r="BP78" i="7" s="1"/>
  <c r="AV77" i="7"/>
  <c r="BT77" i="7" s="1"/>
  <c r="AS84" i="7"/>
  <c r="BQ84" i="7" s="1"/>
  <c r="AQ58" i="7"/>
  <c r="BO58" i="7" s="1"/>
  <c r="AX58" i="7"/>
  <c r="BV58" i="7" s="1"/>
  <c r="AV75" i="7"/>
  <c r="BT75" i="7" s="1"/>
  <c r="AO35" i="7"/>
  <c r="BM35" i="7" s="1"/>
  <c r="AP34" i="7"/>
  <c r="BN34" i="7" s="1"/>
  <c r="AS24" i="7"/>
  <c r="BQ24" i="7" s="1"/>
  <c r="AX33" i="7"/>
  <c r="BV33" i="7" s="1"/>
  <c r="AZ52" i="7"/>
  <c r="BX52" i="7" s="1"/>
  <c r="AU13" i="7"/>
  <c r="BS13" i="7" s="1"/>
  <c r="AT13" i="7"/>
  <c r="BR13" i="7" s="1"/>
  <c r="AS17" i="7"/>
  <c r="BQ17" i="7" s="1"/>
  <c r="AV19" i="7"/>
  <c r="BT19" i="7" s="1"/>
  <c r="AU166" i="7"/>
  <c r="BS166" i="7" s="1"/>
  <c r="AR158" i="7"/>
  <c r="BP158" i="7" s="1"/>
  <c r="AP154" i="7"/>
  <c r="BN154" i="7" s="1"/>
  <c r="AQ146" i="7"/>
  <c r="BO146" i="7" s="1"/>
  <c r="AQ140" i="7"/>
  <c r="BO140" i="7" s="1"/>
  <c r="AQ128" i="7"/>
  <c r="BO128" i="7" s="1"/>
  <c r="AU121" i="7"/>
  <c r="BS121" i="7" s="1"/>
  <c r="AX118" i="7"/>
  <c r="BV118" i="7" s="1"/>
  <c r="AU94" i="7"/>
  <c r="BS94" i="7" s="1"/>
  <c r="AX94" i="7"/>
  <c r="BV94" i="7" s="1"/>
  <c r="AP94" i="7"/>
  <c r="BN94" i="7" s="1"/>
  <c r="AU106" i="7"/>
  <c r="BS106" i="7" s="1"/>
  <c r="AQ90" i="7"/>
  <c r="BO90" i="7" s="1"/>
  <c r="AS55" i="7"/>
  <c r="BQ55" i="7" s="1"/>
  <c r="AZ59" i="7"/>
  <c r="BX59" i="7" s="1"/>
  <c r="AR73" i="7"/>
  <c r="BP73" i="7" s="1"/>
  <c r="AP45" i="7"/>
  <c r="BN45" i="7" s="1"/>
  <c r="AW48" i="7"/>
  <c r="BU48" i="7" s="1"/>
  <c r="AO24" i="7"/>
  <c r="BM24" i="7" s="1"/>
  <c r="AV20" i="7"/>
  <c r="BT20" i="7" s="1"/>
  <c r="AP17" i="7"/>
  <c r="BN17" i="7" s="1"/>
  <c r="AY7" i="7"/>
  <c r="BW7" i="7" s="1"/>
  <c r="AS156" i="7"/>
  <c r="BQ156" i="7" s="1"/>
  <c r="AQ147" i="7"/>
  <c r="BO147" i="7" s="1"/>
  <c r="AY134" i="7"/>
  <c r="BW134" i="7" s="1"/>
  <c r="AV127" i="7"/>
  <c r="BT127" i="7" s="1"/>
  <c r="AT139" i="7"/>
  <c r="BR139" i="7" s="1"/>
  <c r="AX121" i="7"/>
  <c r="BV121" i="7" s="1"/>
  <c r="AS111" i="7"/>
  <c r="BQ111" i="7" s="1"/>
  <c r="AY124" i="7"/>
  <c r="BW124" i="7" s="1"/>
  <c r="AR118" i="7"/>
  <c r="BP118" i="7" s="1"/>
  <c r="AR102" i="7"/>
  <c r="BP102" i="7" s="1"/>
  <c r="AY102" i="7"/>
  <c r="BW102" i="7" s="1"/>
  <c r="AX102" i="7"/>
  <c r="BV102" i="7" s="1"/>
  <c r="AW93" i="7"/>
  <c r="BU93" i="7" s="1"/>
  <c r="AU97" i="7"/>
  <c r="BS97" i="7" s="1"/>
  <c r="AZ93" i="7"/>
  <c r="BX93" i="7" s="1"/>
  <c r="AO100" i="7"/>
  <c r="BM100" i="7" s="1"/>
  <c r="AP82" i="7"/>
  <c r="BN82" i="7" s="1"/>
  <c r="AX63" i="7"/>
  <c r="BV63" i="7" s="1"/>
  <c r="AO55" i="7"/>
  <c r="BM55" i="7" s="1"/>
  <c r="AT56" i="7"/>
  <c r="BR56" i="7" s="1"/>
  <c r="AR67" i="7"/>
  <c r="BP67" i="7" s="1"/>
  <c r="AV65" i="7"/>
  <c r="BT65" i="7" s="1"/>
  <c r="AP68" i="7"/>
  <c r="BN68" i="7" s="1"/>
  <c r="AV31" i="7"/>
  <c r="BT31" i="7" s="1"/>
  <c r="AV44" i="7"/>
  <c r="BT44" i="7" s="1"/>
  <c r="AY21" i="7"/>
  <c r="BW21" i="7" s="1"/>
  <c r="AQ11" i="7"/>
  <c r="BO11" i="7" s="1"/>
  <c r="AZ10" i="7"/>
  <c r="BX10" i="7" s="1"/>
  <c r="AY14" i="7"/>
  <c r="BW14" i="7" s="1"/>
  <c r="AR17" i="7"/>
  <c r="BP17" i="7" s="1"/>
  <c r="AT165" i="7"/>
  <c r="BR165" i="7" s="1"/>
  <c r="AO165" i="7"/>
  <c r="BM165" i="7" s="1"/>
  <c r="AZ146" i="7"/>
  <c r="BX146" i="7" s="1"/>
  <c r="AQ134" i="7"/>
  <c r="BO134" i="7" s="1"/>
  <c r="AQ148" i="7"/>
  <c r="BO148" i="7" s="1"/>
  <c r="AW126" i="7"/>
  <c r="BU126" i="7" s="1"/>
  <c r="AP121" i="7"/>
  <c r="BN121" i="7" s="1"/>
  <c r="AO120" i="7"/>
  <c r="BM120" i="7" s="1"/>
  <c r="AU110" i="7"/>
  <c r="BS110" i="7" s="1"/>
  <c r="AT117" i="7"/>
  <c r="BR117" i="7" s="1"/>
  <c r="AT101" i="7"/>
  <c r="BR101" i="7" s="1"/>
  <c r="AQ102" i="7"/>
  <c r="BO102" i="7" s="1"/>
  <c r="AP102" i="7"/>
  <c r="BN102" i="7" s="1"/>
  <c r="AO93" i="7"/>
  <c r="BM93" i="7" s="1"/>
  <c r="AR93" i="7"/>
  <c r="BP93" i="7" s="1"/>
  <c r="AQ81" i="7"/>
  <c r="BO81" i="7" s="1"/>
  <c r="AP63" i="7"/>
  <c r="BN63" i="7" s="1"/>
  <c r="AY54" i="7"/>
  <c r="BW54" i="7" s="1"/>
  <c r="AV55" i="7"/>
  <c r="BT55" i="7" s="1"/>
  <c r="AU66" i="7"/>
  <c r="BS66" i="7" s="1"/>
  <c r="AX30" i="7"/>
  <c r="BV30" i="7" s="1"/>
  <c r="AQ43" i="7"/>
  <c r="BO43" i="7" s="1"/>
  <c r="AQ21" i="7"/>
  <c r="BO21" i="7" s="1"/>
  <c r="AV30" i="7"/>
  <c r="BT30" i="7" s="1"/>
  <c r="AY47" i="7"/>
  <c r="BW47" i="7" s="1"/>
  <c r="AR10" i="7"/>
  <c r="BP10" i="7" s="1"/>
  <c r="AQ14" i="7"/>
  <c r="BO14" i="7" s="1"/>
  <c r="AT16" i="7"/>
  <c r="BR16" i="7" s="1"/>
  <c r="AV165" i="7"/>
  <c r="BT165" i="7" s="1"/>
  <c r="AR157" i="7"/>
  <c r="BP157" i="7" s="1"/>
  <c r="AS159" i="7"/>
  <c r="BQ159" i="7" s="1"/>
  <c r="AO152" i="7"/>
  <c r="BM152" i="7" s="1"/>
  <c r="AV147" i="7"/>
  <c r="BT147" i="7" s="1"/>
  <c r="AX127" i="7"/>
  <c r="BV127" i="7" s="1"/>
  <c r="AQ111" i="7"/>
  <c r="BO111" i="7" s="1"/>
  <c r="AW72" i="7"/>
  <c r="BU72" i="7" s="1"/>
  <c r="AY69" i="7"/>
  <c r="BW69" i="7" s="1"/>
  <c r="AU64" i="7"/>
  <c r="BS64" i="7" s="1"/>
  <c r="AT44" i="7"/>
  <c r="BR44" i="7" s="1"/>
  <c r="AW30" i="7"/>
  <c r="BU30" i="7" s="1"/>
  <c r="AX19" i="7"/>
  <c r="BV19" i="7" s="1"/>
  <c r="AW25" i="7"/>
  <c r="BU25" i="7" s="1"/>
  <c r="AR5" i="7"/>
  <c r="BP5" i="7" s="1"/>
  <c r="AP29" i="7"/>
  <c r="BN29" i="7" s="1"/>
  <c r="AY5" i="7"/>
  <c r="BW5" i="7" s="1"/>
  <c r="AQ164" i="7"/>
  <c r="BO164" i="7" s="1"/>
  <c r="AT145" i="7"/>
  <c r="BR145" i="7" s="1"/>
  <c r="AU132" i="7"/>
  <c r="BS132" i="7" s="1"/>
  <c r="AT144" i="7"/>
  <c r="BR144" i="7" s="1"/>
  <c r="AY125" i="7"/>
  <c r="BW125" i="7" s="1"/>
  <c r="AR120" i="7"/>
  <c r="BP120" i="7" s="1"/>
  <c r="AW121" i="7"/>
  <c r="BU121" i="7" s="1"/>
  <c r="AX115" i="7"/>
  <c r="BV115" i="7" s="1"/>
  <c r="AX99" i="7"/>
  <c r="BV99" i="7" s="1"/>
  <c r="AU100" i="7"/>
  <c r="BS100" i="7" s="1"/>
  <c r="AR101" i="7"/>
  <c r="BP101" i="7" s="1"/>
  <c r="AQ92" i="7"/>
  <c r="BO92" i="7" s="1"/>
  <c r="AS94" i="7"/>
  <c r="BQ94" i="7" s="1"/>
  <c r="AV91" i="7"/>
  <c r="BT91" i="7" s="1"/>
  <c r="AT86" i="7"/>
  <c r="BR86" i="7" s="1"/>
  <c r="AO78" i="7"/>
  <c r="BM78" i="7" s="1"/>
  <c r="AS77" i="7"/>
  <c r="BQ77" i="7" s="1"/>
  <c r="AR62" i="7"/>
  <c r="BP62" i="7" s="1"/>
  <c r="AS53" i="7"/>
  <c r="BQ53" i="7" s="1"/>
  <c r="AP54" i="7"/>
  <c r="BN54" i="7" s="1"/>
  <c r="AS64" i="7"/>
  <c r="BQ64" i="7" s="1"/>
  <c r="AZ29" i="7"/>
  <c r="BX29" i="7" s="1"/>
  <c r="AS41" i="7"/>
  <c r="BQ41" i="7" s="1"/>
  <c r="AS46" i="7"/>
  <c r="BQ46" i="7" s="1"/>
  <c r="AV8" i="7"/>
  <c r="BT8" i="7" s="1"/>
  <c r="AU12" i="7"/>
  <c r="BS12" i="7" s="1"/>
  <c r="AX14" i="7"/>
  <c r="BV14" i="7" s="1"/>
  <c r="AU163" i="7"/>
  <c r="BS163" i="7" s="1"/>
  <c r="AV153" i="7"/>
  <c r="BT153" i="7" s="1"/>
  <c r="AV144" i="7"/>
  <c r="BT144" i="7" s="1"/>
  <c r="AV143" i="7"/>
  <c r="BT143" i="7" s="1"/>
  <c r="AQ125" i="7"/>
  <c r="BO125" i="7" s="1"/>
  <c r="AX120" i="7"/>
  <c r="BV120" i="7" s="1"/>
  <c r="AP115" i="7"/>
  <c r="BN115" i="7" s="1"/>
  <c r="AW99" i="7"/>
  <c r="BU99" i="7" s="1"/>
  <c r="AT100" i="7"/>
  <c r="BR100" i="7" s="1"/>
  <c r="AS91" i="7"/>
  <c r="BQ91" i="7" s="1"/>
  <c r="AU93" i="7"/>
  <c r="BS93" i="7" s="1"/>
  <c r="AX90" i="7"/>
  <c r="BV90" i="7" s="1"/>
  <c r="AV85" i="7"/>
  <c r="BT85" i="7" s="1"/>
  <c r="AZ92" i="7"/>
  <c r="BX92" i="7" s="1"/>
  <c r="AW84" i="7"/>
  <c r="BU84" i="7" s="1"/>
  <c r="AT112" i="7"/>
  <c r="BR112" i="7" s="1"/>
  <c r="AO114" i="7"/>
  <c r="BM114" i="7" s="1"/>
  <c r="AZ107" i="7"/>
  <c r="BX107" i="7" s="1"/>
  <c r="AO108" i="7"/>
  <c r="BM108" i="7" s="1"/>
  <c r="AW87" i="7"/>
  <c r="BU87" i="7" s="1"/>
  <c r="AW88" i="7"/>
  <c r="BU88" i="7" s="1"/>
  <c r="AU79" i="7"/>
  <c r="BS79" i="7" s="1"/>
  <c r="AU75" i="7"/>
  <c r="BS75" i="7" s="1"/>
  <c r="AV74" i="7"/>
  <c r="BT74" i="7" s="1"/>
  <c r="AX52" i="7"/>
  <c r="BV52" i="7" s="1"/>
  <c r="AQ49" i="7"/>
  <c r="BO49" i="7" s="1"/>
  <c r="AO52" i="7"/>
  <c r="BM52" i="7" s="1"/>
  <c r="AO39" i="7"/>
  <c r="BM39" i="7" s="1"/>
  <c r="AT33" i="7"/>
  <c r="BR33" i="7" s="1"/>
  <c r="AW60" i="7"/>
  <c r="BU60" i="7" s="1"/>
  <c r="AV10" i="7"/>
  <c r="BT10" i="7" s="1"/>
  <c r="AU14" i="7"/>
  <c r="BS14" i="7" s="1"/>
  <c r="AR159" i="7"/>
  <c r="BP159" i="7" s="1"/>
  <c r="AX159" i="7"/>
  <c r="BV159" i="7" s="1"/>
  <c r="AU152" i="7"/>
  <c r="BS152" i="7" s="1"/>
  <c r="AY138" i="7"/>
  <c r="BW138" i="7" s="1"/>
  <c r="AY27" i="7"/>
  <c r="BW27" i="7" s="1"/>
  <c r="AP73" i="7"/>
  <c r="BN73" i="7" s="1"/>
  <c r="AP28" i="7"/>
  <c r="BN28" i="7" s="1"/>
  <c r="AS151" i="7"/>
  <c r="BQ151" i="7" s="1"/>
  <c r="AX151" i="7"/>
  <c r="BV151" i="7" s="1"/>
  <c r="AY140" i="7"/>
  <c r="BW140" i="7" s="1"/>
  <c r="AY142" i="7"/>
  <c r="BW142" i="7" s="1"/>
  <c r="AT125" i="7"/>
  <c r="BR125" i="7" s="1"/>
  <c r="AV124" i="7"/>
  <c r="BT124" i="7" s="1"/>
  <c r="AP110" i="7"/>
  <c r="BN110" i="7" s="1"/>
  <c r="AV105" i="7"/>
  <c r="BT105" i="7" s="1"/>
  <c r="AS102" i="7"/>
  <c r="BQ102" i="7" s="1"/>
  <c r="AQ107" i="7"/>
  <c r="BO107" i="7" s="1"/>
  <c r="AT89" i="7"/>
  <c r="BR89" i="7" s="1"/>
  <c r="AQ86" i="7"/>
  <c r="BO86" i="7" s="1"/>
  <c r="AX129" i="7"/>
  <c r="BV129" i="7" s="1"/>
  <c r="AY126" i="7"/>
  <c r="BW126" i="7" s="1"/>
  <c r="AZ113" i="7"/>
  <c r="BX113" i="7" s="1"/>
  <c r="AQ117" i="7"/>
  <c r="BO117" i="7" s="1"/>
  <c r="AX108" i="7"/>
  <c r="BV108" i="7" s="1"/>
  <c r="AX81" i="7"/>
  <c r="BV81" i="7" s="1"/>
  <c r="AQ77" i="7"/>
  <c r="BO77" i="7" s="1"/>
  <c r="AR76" i="7"/>
  <c r="BP76" i="7" s="1"/>
  <c r="AT54" i="7"/>
  <c r="BR54" i="7" s="1"/>
  <c r="AV160" i="7"/>
  <c r="BT160" i="7" s="1"/>
  <c r="AT159" i="7"/>
  <c r="BR159" i="7" s="1"/>
  <c r="AZ134" i="7"/>
  <c r="BX134" i="7" s="1"/>
  <c r="AS129" i="7"/>
  <c r="BQ129" i="7" s="1"/>
  <c r="AO122" i="7"/>
  <c r="BM122" i="7" s="1"/>
  <c r="AO125" i="7"/>
  <c r="BM125" i="7" s="1"/>
  <c r="AU117" i="7"/>
  <c r="BS117" i="7" s="1"/>
  <c r="AV112" i="7"/>
  <c r="BT112" i="7" s="1"/>
  <c r="AV96" i="7"/>
  <c r="BT96" i="7" s="1"/>
  <c r="AS97" i="7"/>
  <c r="BQ97" i="7" s="1"/>
  <c r="AY88" i="7"/>
  <c r="BW88" i="7" s="1"/>
  <c r="AT88" i="7"/>
  <c r="BR88" i="7" s="1"/>
  <c r="AW86" i="7"/>
  <c r="BU86" i="7" s="1"/>
  <c r="AR88" i="7"/>
  <c r="BP88" i="7" s="1"/>
  <c r="AZ74" i="7"/>
  <c r="BX74" i="7" s="1"/>
  <c r="AQ74" i="7"/>
  <c r="BO74" i="7" s="1"/>
  <c r="AX50" i="7"/>
  <c r="BV50" i="7" s="1"/>
  <c r="AQ61" i="7"/>
  <c r="BO61" i="7" s="1"/>
  <c r="AO49" i="7"/>
  <c r="BM49" i="7" s="1"/>
  <c r="AV52" i="7"/>
  <c r="BT52" i="7" s="1"/>
  <c r="AS50" i="7"/>
  <c r="BQ50" i="7" s="1"/>
  <c r="AP26" i="7"/>
  <c r="BN26" i="7" s="1"/>
  <c r="AY37" i="7"/>
  <c r="BW37" i="7" s="1"/>
  <c r="AT5" i="7"/>
  <c r="BR5" i="7" s="1"/>
  <c r="AS9" i="7"/>
  <c r="BQ9" i="7" s="1"/>
  <c r="AV11" i="7"/>
  <c r="BT11" i="7" s="1"/>
  <c r="AT27" i="7"/>
  <c r="BR27" i="7" s="1"/>
  <c r="AT49" i="7"/>
  <c r="BR49" i="7" s="1"/>
  <c r="AW167" i="7"/>
  <c r="BU167" i="7" s="1"/>
  <c r="AO164" i="7"/>
  <c r="BM164" i="7" s="1"/>
  <c r="AV158" i="7"/>
  <c r="BT158" i="7" s="1"/>
  <c r="AQ141" i="7"/>
  <c r="BO141" i="7" s="1"/>
  <c r="AR134" i="7"/>
  <c r="BP134" i="7" s="1"/>
  <c r="AY121" i="7"/>
  <c r="BW121" i="7" s="1"/>
  <c r="AW116" i="7"/>
  <c r="BU116" i="7" s="1"/>
  <c r="AY48" i="7"/>
  <c r="BW48" i="7" s="1"/>
  <c r="AQ47" i="7"/>
  <c r="BO47" i="7" s="1"/>
  <c r="AX10" i="7"/>
  <c r="BV10" i="7" s="1"/>
  <c r="AW166" i="7"/>
  <c r="BU166" i="7" s="1"/>
  <c r="AV131" i="7"/>
  <c r="BT131" i="7" s="1"/>
  <c r="AS115" i="7"/>
  <c r="BQ115" i="7" s="1"/>
  <c r="AR111" i="7"/>
  <c r="BP111" i="7" s="1"/>
  <c r="AW123" i="7"/>
  <c r="BU123" i="7" s="1"/>
  <c r="AR106" i="7"/>
  <c r="BP106" i="7" s="1"/>
  <c r="AY106" i="7"/>
  <c r="BW106" i="7" s="1"/>
  <c r="AX106" i="7"/>
  <c r="BV106" i="7" s="1"/>
  <c r="AY103" i="7"/>
  <c r="BW103" i="7" s="1"/>
  <c r="AP85" i="7"/>
  <c r="BN85" i="7" s="1"/>
  <c r="AP79" i="7"/>
  <c r="BN79" i="7" s="1"/>
  <c r="AV88" i="7"/>
  <c r="BT88" i="7" s="1"/>
  <c r="AO59" i="7"/>
  <c r="BM59" i="7" s="1"/>
  <c r="AT60" i="7"/>
  <c r="BR60" i="7" s="1"/>
  <c r="AU36" i="7"/>
  <c r="BS36" i="7" s="1"/>
  <c r="AV35" i="7"/>
  <c r="BT35" i="7" s="1"/>
  <c r="AY25" i="7"/>
  <c r="BW25" i="7" s="1"/>
  <c r="AT35" i="7"/>
  <c r="BR35" i="7" s="1"/>
  <c r="AQ15" i="7"/>
  <c r="BO15" i="7" s="1"/>
  <c r="AZ14" i="7"/>
  <c r="BX14" i="7" s="1"/>
  <c r="AY18" i="7"/>
  <c r="BW18" i="7" s="1"/>
  <c r="AW21" i="7"/>
  <c r="BU21" i="7" s="1"/>
  <c r="AY166" i="7"/>
  <c r="BW166" i="7" s="1"/>
  <c r="AP157" i="7"/>
  <c r="BN157" i="7" s="1"/>
  <c r="AU148" i="7"/>
  <c r="BS148" i="7" s="1"/>
  <c r="AV132" i="7"/>
  <c r="BT132" i="7" s="1"/>
  <c r="AX144" i="7"/>
  <c r="BV144" i="7" s="1"/>
  <c r="AU135" i="7"/>
  <c r="BS135" i="7" s="1"/>
  <c r="AR126" i="7"/>
  <c r="BP126" i="7" s="1"/>
  <c r="AY115" i="7"/>
  <c r="BW115" i="7" s="1"/>
  <c r="AZ125" i="7"/>
  <c r="BX125" i="7" s="1"/>
  <c r="AZ94" i="7"/>
  <c r="BX94" i="7" s="1"/>
  <c r="AO95" i="7"/>
  <c r="BM95" i="7" s="1"/>
  <c r="AW85" i="7"/>
  <c r="BU85" i="7" s="1"/>
  <c r="AV72" i="7"/>
  <c r="BT72" i="7" s="1"/>
  <c r="AW71" i="7"/>
  <c r="BU71" i="7" s="1"/>
  <c r="AR49" i="7"/>
  <c r="BP49" i="7" s="1"/>
  <c r="AW58" i="7"/>
  <c r="BU58" i="7" s="1"/>
  <c r="AX72" i="7"/>
  <c r="BV72" i="7" s="1"/>
  <c r="AS47" i="7"/>
  <c r="BQ47" i="7" s="1"/>
  <c r="AT24" i="7"/>
  <c r="BR24" i="7" s="1"/>
  <c r="AU35" i="7"/>
  <c r="BS35" i="7" s="1"/>
  <c r="AO7" i="7"/>
  <c r="BM7" i="7" s="1"/>
  <c r="AZ9" i="7"/>
  <c r="BX9" i="7" s="1"/>
  <c r="AU9" i="7"/>
  <c r="BS9" i="7" s="1"/>
  <c r="AW150" i="7"/>
  <c r="BU150" i="7" s="1"/>
  <c r="AT161" i="7"/>
  <c r="BR161" i="7" s="1"/>
  <c r="AR151" i="7"/>
  <c r="BP151" i="7" s="1"/>
  <c r="AO142" i="7"/>
  <c r="BM142" i="7" s="1"/>
  <c r="AP135" i="7"/>
  <c r="BN135" i="7" s="1"/>
  <c r="AQ130" i="7"/>
  <c r="BO130" i="7" s="1"/>
  <c r="AW122" i="7"/>
  <c r="BU122" i="7" s="1"/>
  <c r="AR89" i="7"/>
  <c r="BP89" i="7" s="1"/>
  <c r="AX89" i="7"/>
  <c r="BV89" i="7" s="1"/>
  <c r="AS100" i="7"/>
  <c r="BQ100" i="7" s="1"/>
  <c r="AY74" i="7"/>
  <c r="BW74" i="7" s="1"/>
  <c r="AY61" i="7"/>
  <c r="BW61" i="7" s="1"/>
  <c r="AX26" i="7"/>
  <c r="BV26" i="7" s="1"/>
  <c r="AV54" i="7"/>
  <c r="BT54" i="7" s="1"/>
  <c r="AT12" i="7"/>
  <c r="BR12" i="7" s="1"/>
  <c r="AT10" i="7"/>
  <c r="BR10" i="7" s="1"/>
  <c r="AX161" i="7"/>
  <c r="BV161" i="7" s="1"/>
  <c r="AO139" i="7"/>
  <c r="BM139" i="7" s="1"/>
  <c r="AX136" i="7"/>
  <c r="BV136" i="7" s="1"/>
  <c r="AP136" i="7"/>
  <c r="BN136" i="7" s="1"/>
  <c r="AV102" i="7"/>
  <c r="BT102" i="7" s="1"/>
  <c r="AY68" i="7"/>
  <c r="BW68" i="7" s="1"/>
  <c r="AY42" i="7"/>
  <c r="BW42" i="7" s="1"/>
  <c r="AP41" i="7"/>
  <c r="BN41" i="7" s="1"/>
  <c r="AT41" i="7"/>
  <c r="BR41" i="7" s="1"/>
  <c r="AV40" i="7"/>
  <c r="BT40" i="7" s="1"/>
  <c r="AR35" i="7"/>
  <c r="BP35" i="7" s="1"/>
  <c r="AU33" i="7"/>
  <c r="BS33" i="7" s="1"/>
  <c r="AP20" i="7"/>
  <c r="BN20" i="7" s="1"/>
  <c r="AR117" i="7"/>
  <c r="BP117" i="7" s="1"/>
  <c r="AY79" i="7"/>
  <c r="BW79" i="7" s="1"/>
  <c r="AY63" i="7"/>
  <c r="BW63" i="7" s="1"/>
  <c r="AW8" i="7"/>
  <c r="BU8" i="7" s="1"/>
  <c r="AV163" i="7"/>
  <c r="BT163" i="7" s="1"/>
  <c r="AV146" i="7"/>
  <c r="BT146" i="7" s="1"/>
  <c r="AV149" i="7"/>
  <c r="BT149" i="7" s="1"/>
  <c r="AU109" i="7"/>
  <c r="BS109" i="7" s="1"/>
  <c r="AS90" i="7"/>
  <c r="BQ90" i="7" s="1"/>
  <c r="AS81" i="7"/>
  <c r="BQ81" i="7" s="1"/>
  <c r="AV33" i="7"/>
  <c r="BT33" i="7" s="1"/>
  <c r="AO32" i="7"/>
  <c r="BM32" i="7" s="1"/>
  <c r="AU28" i="7"/>
  <c r="BS28" i="7" s="1"/>
  <c r="AP166" i="7"/>
  <c r="BN166" i="7" s="1"/>
  <c r="AV162" i="7"/>
  <c r="BT162" i="7" s="1"/>
  <c r="AR154" i="7"/>
  <c r="BP154" i="7" s="1"/>
  <c r="AP150" i="7"/>
  <c r="BN150" i="7" s="1"/>
  <c r="AW144" i="7"/>
  <c r="BU144" i="7" s="1"/>
  <c r="AX139" i="7"/>
  <c r="BV139" i="7" s="1"/>
  <c r="AV118" i="7"/>
  <c r="BT118" i="7" s="1"/>
  <c r="AZ103" i="7"/>
  <c r="BX103" i="7" s="1"/>
  <c r="AZ104" i="7"/>
  <c r="BX104" i="7" s="1"/>
  <c r="AU99" i="7"/>
  <c r="BS99" i="7" s="1"/>
  <c r="AO94" i="7"/>
  <c r="BM94" i="7" s="1"/>
  <c r="AU71" i="7"/>
  <c r="BS71" i="7" s="1"/>
  <c r="AV70" i="7"/>
  <c r="BT70" i="7" s="1"/>
  <c r="AW69" i="7"/>
  <c r="BU69" i="7" s="1"/>
  <c r="AV73" i="7"/>
  <c r="BT73" i="7" s="1"/>
  <c r="AU44" i="7"/>
  <c r="BS44" i="7" s="1"/>
  <c r="AQ35" i="7"/>
  <c r="BO35" i="7" s="1"/>
  <c r="AY22" i="7"/>
  <c r="BW22" i="7" s="1"/>
  <c r="AQ42" i="7"/>
  <c r="BO42" i="7" s="1"/>
  <c r="AU34" i="7"/>
  <c r="BS34" i="7" s="1"/>
  <c r="AV6" i="7"/>
  <c r="BT6" i="7" s="1"/>
  <c r="AU10" i="7"/>
  <c r="BS10" i="7" s="1"/>
  <c r="AU153" i="7"/>
  <c r="BS153" i="7" s="1"/>
  <c r="AS148" i="7"/>
  <c r="BQ148" i="7" s="1"/>
  <c r="AQ103" i="7"/>
  <c r="BO103" i="7" s="1"/>
  <c r="AU82" i="7"/>
  <c r="BS82" i="7" s="1"/>
  <c r="AS74" i="7"/>
  <c r="BQ74" i="7" s="1"/>
  <c r="AT69" i="7"/>
  <c r="BR69" i="7" s="1"/>
  <c r="AU55" i="7"/>
  <c r="BS55" i="7" s="1"/>
  <c r="AS32" i="7"/>
  <c r="BQ32" i="7" s="1"/>
  <c r="AP6" i="7"/>
  <c r="BN6" i="7" s="1"/>
  <c r="AZ157" i="7"/>
  <c r="BX157" i="7" s="1"/>
  <c r="AO160" i="7"/>
  <c r="BM160" i="7" s="1"/>
  <c r="AW152" i="7"/>
  <c r="BU152" i="7" s="1"/>
  <c r="AU142" i="7"/>
  <c r="BS142" i="7" s="1"/>
  <c r="AV128" i="7"/>
  <c r="BT128" i="7" s="1"/>
  <c r="AU131" i="7"/>
  <c r="BS131" i="7" s="1"/>
  <c r="AX116" i="7"/>
  <c r="BV116" i="7" s="1"/>
  <c r="AY111" i="7"/>
  <c r="BW111" i="7" s="1"/>
  <c r="AQ105" i="7"/>
  <c r="BO105" i="7" s="1"/>
  <c r="AW81" i="7"/>
  <c r="BU81" i="7" s="1"/>
  <c r="AU73" i="7"/>
  <c r="BS73" i="7" s="1"/>
  <c r="AV68" i="7"/>
  <c r="BT68" i="7" s="1"/>
  <c r="AR45" i="7"/>
  <c r="BP45" i="7" s="1"/>
  <c r="AW54" i="7"/>
  <c r="BU54" i="7" s="1"/>
  <c r="AU31" i="7"/>
  <c r="BS31" i="7" s="1"/>
  <c r="AZ5" i="7"/>
  <c r="BX5" i="7" s="1"/>
  <c r="AY164" i="7"/>
  <c r="BW164" i="7" s="1"/>
  <c r="AU155" i="7"/>
  <c r="BS155" i="7" s="1"/>
  <c r="AS133" i="7"/>
  <c r="BQ133" i="7" s="1"/>
  <c r="AS137" i="7"/>
  <c r="BQ137" i="7" s="1"/>
  <c r="AT92" i="7"/>
  <c r="BR92" i="7" s="1"/>
  <c r="AQ87" i="7"/>
  <c r="BO87" i="7" s="1"/>
  <c r="AQ54" i="7"/>
  <c r="BO54" i="7" s="1"/>
  <c r="AX54" i="7"/>
  <c r="BV54" i="7" s="1"/>
  <c r="AS13" i="7"/>
  <c r="BQ13" i="7" s="1"/>
  <c r="AV15" i="7"/>
  <c r="BT15" i="7" s="1"/>
  <c r="AS139" i="7"/>
  <c r="BQ139" i="7" s="1"/>
  <c r="AY80" i="7"/>
  <c r="BW80" i="7" s="1"/>
  <c r="AP67" i="7"/>
  <c r="BN67" i="7" s="1"/>
  <c r="AY85" i="7"/>
  <c r="BW85" i="7" s="1"/>
  <c r="AQ69" i="7"/>
  <c r="BO69" i="7" s="1"/>
  <c r="AW63" i="7"/>
  <c r="BU63" i="7" s="1"/>
  <c r="AV43" i="7"/>
  <c r="BT43" i="7" s="1"/>
  <c r="AO30" i="7"/>
  <c r="BM30" i="7" s="1"/>
  <c r="AP164" i="7"/>
  <c r="BN164" i="7" s="1"/>
  <c r="AV155" i="7"/>
  <c r="BT155" i="7" s="1"/>
  <c r="AW157" i="7"/>
  <c r="BU157" i="7" s="1"/>
  <c r="AX142" i="7"/>
  <c r="BV142" i="7" s="1"/>
  <c r="AT148" i="7"/>
  <c r="BR148" i="7" s="1"/>
  <c r="AO130" i="7"/>
  <c r="BM130" i="7" s="1"/>
  <c r="AS119" i="7"/>
  <c r="BQ119" i="7" s="1"/>
  <c r="AR115" i="7"/>
  <c r="BP115" i="7" s="1"/>
  <c r="AT98" i="7"/>
  <c r="BR98" i="7" s="1"/>
  <c r="AQ80" i="7"/>
  <c r="BO80" i="7" s="1"/>
  <c r="AT77" i="7"/>
  <c r="BR77" i="7" s="1"/>
  <c r="AU76" i="7"/>
  <c r="BS76" i="7" s="1"/>
  <c r="AT61" i="7"/>
  <c r="BR61" i="7" s="1"/>
  <c r="AU52" i="7"/>
  <c r="BS52" i="7" s="1"/>
  <c r="AZ53" i="7"/>
  <c r="BX53" i="7" s="1"/>
  <c r="AU63" i="7"/>
  <c r="BS63" i="7" s="1"/>
  <c r="AP55" i="7"/>
  <c r="BN55" i="7" s="1"/>
  <c r="AR29" i="7"/>
  <c r="BP29" i="7" s="1"/>
  <c r="AY40" i="7"/>
  <c r="BW40" i="7" s="1"/>
  <c r="AP57" i="7"/>
  <c r="BN57" i="7" s="1"/>
  <c r="AW20" i="7"/>
  <c r="BU20" i="7" s="1"/>
  <c r="AX7" i="7"/>
  <c r="BV7" i="7" s="1"/>
  <c r="AW11" i="7"/>
  <c r="BU11" i="7" s="1"/>
  <c r="AP14" i="7"/>
  <c r="BN14" i="7" s="1"/>
  <c r="AO25" i="7"/>
  <c r="BM25" i="7" s="1"/>
  <c r="AZ162" i="7"/>
  <c r="BX162" i="7" s="1"/>
  <c r="AO163" i="7"/>
  <c r="BM163" i="7" s="1"/>
  <c r="AW162" i="7"/>
  <c r="BU162" i="7" s="1"/>
  <c r="AX152" i="7"/>
  <c r="BV152" i="7" s="1"/>
  <c r="AQ152" i="7"/>
  <c r="BO152" i="7" s="1"/>
  <c r="AX143" i="7"/>
  <c r="BV143" i="7" s="1"/>
  <c r="AV136" i="7"/>
  <c r="BT136" i="7" s="1"/>
  <c r="AO131" i="7"/>
  <c r="BM131" i="7" s="1"/>
  <c r="AR138" i="7"/>
  <c r="BP138" i="7" s="1"/>
  <c r="AY119" i="7"/>
  <c r="BW119" i="7" s="1"/>
  <c r="AZ114" i="7"/>
  <c r="BX114" i="7" s="1"/>
  <c r="AZ98" i="7"/>
  <c r="BX98" i="7" s="1"/>
  <c r="AO99" i="7"/>
  <c r="BM99" i="7" s="1"/>
  <c r="AQ124" i="7"/>
  <c r="BO124" i="7" s="1"/>
  <c r="AU90" i="7"/>
  <c r="BS90" i="7" s="1"/>
  <c r="AW92" i="7"/>
  <c r="BU92" i="7" s="1"/>
  <c r="AP90" i="7"/>
  <c r="BN90" i="7" s="1"/>
  <c r="AU91" i="7"/>
  <c r="BS91" i="7" s="1"/>
  <c r="AX84" i="7"/>
  <c r="BV84" i="7" s="1"/>
  <c r="AV76" i="7"/>
  <c r="BT76" i="7" s="1"/>
  <c r="AW75" i="7"/>
  <c r="BU75" i="7" s="1"/>
  <c r="AV60" i="7"/>
  <c r="BT60" i="7" s="1"/>
  <c r="AW51" i="7"/>
  <c r="BU51" i="7" s="1"/>
  <c r="AR53" i="7"/>
  <c r="BP53" i="7" s="1"/>
  <c r="AW62" i="7"/>
  <c r="BU62" i="7" s="1"/>
  <c r="AU53" i="7"/>
  <c r="BS53" i="7" s="1"/>
  <c r="AT28" i="7"/>
  <c r="BR28" i="7" s="1"/>
  <c r="AT39" i="7"/>
  <c r="BR39" i="7" s="1"/>
  <c r="AO20" i="7"/>
  <c r="BM20" i="7" s="1"/>
  <c r="AP7" i="7"/>
  <c r="BN7" i="7" s="1"/>
  <c r="AO11" i="7"/>
  <c r="BM11" i="7" s="1"/>
  <c r="AZ13" i="7"/>
  <c r="BX13" i="7" s="1"/>
  <c r="AY53" i="7"/>
  <c r="BW53" i="7" s="1"/>
  <c r="AU7" i="7"/>
  <c r="BS7" i="7" s="1"/>
  <c r="AR162" i="7"/>
  <c r="BP162" i="7" s="1"/>
  <c r="AY161" i="7"/>
  <c r="BW161" i="7" s="1"/>
  <c r="AP152" i="7"/>
  <c r="BN152" i="7" s="1"/>
  <c r="AU160" i="7"/>
  <c r="BS160" i="7" s="1"/>
  <c r="AP143" i="7"/>
  <c r="BN143" i="7" s="1"/>
  <c r="AV140" i="7"/>
  <c r="BT140" i="7" s="1"/>
  <c r="AW142" i="7"/>
  <c r="BU142" i="7" s="1"/>
  <c r="AX135" i="7"/>
  <c r="BV135" i="7" s="1"/>
  <c r="AY130" i="7"/>
  <c r="BW130" i="7" s="1"/>
  <c r="AU123" i="7"/>
  <c r="BS123" i="7" s="1"/>
  <c r="AQ119" i="7"/>
  <c r="BO119" i="7" s="1"/>
  <c r="AR114" i="7"/>
  <c r="BP114" i="7" s="1"/>
  <c r="AR98" i="7"/>
  <c r="BP98" i="7" s="1"/>
  <c r="AY98" i="7"/>
  <c r="BW98" i="7" s="1"/>
  <c r="AR121" i="7"/>
  <c r="BP121" i="7" s="1"/>
  <c r="AW89" i="7"/>
  <c r="BU89" i="7" s="1"/>
  <c r="AO92" i="7"/>
  <c r="BM92" i="7" s="1"/>
  <c r="AR90" i="7"/>
  <c r="BP90" i="7" s="1"/>
  <c r="AP84" i="7"/>
  <c r="BN84" i="7" s="1"/>
  <c r="AX82" i="7"/>
  <c r="BV82" i="7" s="1"/>
  <c r="AX75" i="7"/>
  <c r="BV75" i="7" s="1"/>
  <c r="AO75" i="7"/>
  <c r="BM75" i="7" s="1"/>
  <c r="AX59" i="7"/>
  <c r="BV59" i="7" s="1"/>
  <c r="AO62" i="7"/>
  <c r="BM62" i="7" s="1"/>
  <c r="AS52" i="7"/>
  <c r="BQ52" i="7" s="1"/>
  <c r="AV27" i="7"/>
  <c r="BT27" i="7" s="1"/>
  <c r="AW38" i="7"/>
  <c r="BU38" i="7" s="1"/>
  <c r="AT57" i="7"/>
  <c r="BR57" i="7" s="1"/>
  <c r="AP53" i="7"/>
  <c r="BN53" i="7" s="1"/>
  <c r="AT45" i="7"/>
  <c r="BR45" i="7" s="1"/>
  <c r="AQ32" i="7"/>
  <c r="BO32" i="7" s="1"/>
  <c r="AZ6" i="7"/>
  <c r="BX6" i="7" s="1"/>
  <c r="AY10" i="7"/>
  <c r="BW10" i="7" s="1"/>
  <c r="AR13" i="7"/>
  <c r="BP13" i="7" s="1"/>
  <c r="AV48" i="7"/>
  <c r="BT48" i="7" s="1"/>
  <c r="AO10" i="7"/>
  <c r="BM10" i="7" s="1"/>
  <c r="AY73" i="7"/>
  <c r="BW73" i="7" s="1"/>
  <c r="AZ72" i="7"/>
  <c r="BX72" i="7" s="1"/>
  <c r="AR51" i="7"/>
  <c r="BP51" i="7" s="1"/>
  <c r="AU48" i="7"/>
  <c r="BS48" i="7" s="1"/>
  <c r="AP12" i="7"/>
  <c r="BN12" i="7" s="1"/>
  <c r="AU146" i="7"/>
  <c r="BS146" i="7" s="1"/>
  <c r="AU141" i="7"/>
  <c r="BS141" i="7" s="1"/>
  <c r="AR139" i="7"/>
  <c r="BP139" i="7" s="1"/>
  <c r="AO140" i="7"/>
  <c r="BM140" i="7" s="1"/>
  <c r="AU127" i="7"/>
  <c r="BS127" i="7" s="1"/>
  <c r="AW129" i="7"/>
  <c r="BU129" i="7" s="1"/>
  <c r="AX123" i="7"/>
  <c r="BV123" i="7" s="1"/>
  <c r="AZ109" i="7"/>
  <c r="BX109" i="7" s="1"/>
  <c r="AX104" i="7"/>
  <c r="BV104" i="7" s="1"/>
  <c r="AW101" i="7"/>
  <c r="BU101" i="7" s="1"/>
  <c r="AZ96" i="7"/>
  <c r="BX96" i="7" s="1"/>
  <c r="AS85" i="7"/>
  <c r="BQ85" i="7" s="1"/>
  <c r="AQ73" i="7"/>
  <c r="BO73" i="7" s="1"/>
  <c r="AR72" i="7"/>
  <c r="BP72" i="7" s="1"/>
  <c r="AT50" i="7"/>
  <c r="BR50" i="7" s="1"/>
  <c r="AQ45" i="7"/>
  <c r="BO45" i="7" s="1"/>
  <c r="AT47" i="7"/>
  <c r="BR47" i="7" s="1"/>
  <c r="AY43" i="7"/>
  <c r="BW43" i="7" s="1"/>
  <c r="AV37" i="7"/>
  <c r="BT37" i="7" s="1"/>
  <c r="AO36" i="7"/>
  <c r="BM36" i="7" s="1"/>
  <c r="AY26" i="7"/>
  <c r="BW26" i="7" s="1"/>
  <c r="AP24" i="7"/>
  <c r="BN24" i="7" s="1"/>
  <c r="AR8" i="7"/>
  <c r="BP8" i="7" s="1"/>
  <c r="AQ12" i="7"/>
  <c r="BO12" i="7" s="1"/>
  <c r="AU11" i="7"/>
  <c r="BS11" i="7" s="1"/>
  <c r="AP35" i="7"/>
  <c r="BN35" i="7" s="1"/>
  <c r="AT163" i="7"/>
  <c r="BR163" i="7" s="1"/>
  <c r="AO155" i="7"/>
  <c r="BM155" i="7" s="1"/>
  <c r="AZ150" i="7"/>
  <c r="BX150" i="7" s="1"/>
  <c r="AQ145" i="7"/>
  <c r="BO145" i="7" s="1"/>
  <c r="AZ135" i="7"/>
  <c r="BX135" i="7" s="1"/>
  <c r="AU126" i="7"/>
  <c r="BS126" i="7" s="1"/>
  <c r="AT127" i="7"/>
  <c r="BR127" i="7" s="1"/>
  <c r="AP104" i="7"/>
  <c r="BN104" i="7" s="1"/>
  <c r="AW100" i="7"/>
  <c r="BU100" i="7" s="1"/>
  <c r="AX105" i="7"/>
  <c r="BV105" i="7" s="1"/>
  <c r="AU84" i="7"/>
  <c r="BS84" i="7" s="1"/>
  <c r="AS72" i="7"/>
  <c r="BQ72" i="7" s="1"/>
  <c r="AO67" i="7"/>
  <c r="BM67" i="7" s="1"/>
  <c r="AV49" i="7"/>
  <c r="BT49" i="7" s="1"/>
  <c r="AW44" i="7"/>
  <c r="BU44" i="7" s="1"/>
  <c r="AW46" i="7"/>
  <c r="BU46" i="7" s="1"/>
  <c r="AO43" i="7"/>
  <c r="BM43" i="7" s="1"/>
  <c r="AX36" i="7"/>
  <c r="BV36" i="7" s="1"/>
  <c r="AY35" i="7"/>
  <c r="BW35" i="7" s="1"/>
  <c r="AV29" i="7"/>
  <c r="BT29" i="7" s="1"/>
  <c r="AU43" i="7"/>
  <c r="BS43" i="7" s="1"/>
  <c r="AT7" i="7"/>
  <c r="BR7" i="7" s="1"/>
  <c r="AR19" i="7"/>
  <c r="BP19" i="7" s="1"/>
  <c r="AU46" i="7"/>
  <c r="BS46" i="7" s="1"/>
  <c r="AZ46" i="7"/>
  <c r="BX46" i="7" s="1"/>
  <c r="AV23" i="7"/>
  <c r="BT23" i="7" s="1"/>
  <c r="AW34" i="7"/>
  <c r="BU34" i="7" s="1"/>
  <c r="AO48" i="7"/>
  <c r="BM48" i="7" s="1"/>
  <c r="AS27" i="7"/>
  <c r="BQ27" i="7" s="1"/>
  <c r="AR9" i="7"/>
  <c r="BP9" i="7" s="1"/>
  <c r="AW52" i="7"/>
  <c r="BU52" i="7" s="1"/>
  <c r="AV32" i="7"/>
  <c r="BT32" i="7" s="1"/>
  <c r="AZ161" i="7"/>
  <c r="BX161" i="7" s="1"/>
  <c r="AS116" i="7"/>
  <c r="BQ116" i="7" s="1"/>
  <c r="AR11" i="7"/>
  <c r="BP11" i="7" s="1"/>
  <c r="AW6" i="7"/>
  <c r="BU6" i="7" s="1"/>
  <c r="AY71" i="7"/>
  <c r="BW71" i="7" s="1"/>
  <c r="AZ66" i="7"/>
  <c r="BX66" i="7" s="1"/>
  <c r="AO84" i="7"/>
  <c r="BM84" i="7" s="1"/>
  <c r="AS68" i="7"/>
  <c r="BQ68" i="7" s="1"/>
  <c r="AO63" i="7"/>
  <c r="BM63" i="7" s="1"/>
  <c r="AT64" i="7"/>
  <c r="BR64" i="7" s="1"/>
  <c r="AY29" i="7"/>
  <c r="BW29" i="7" s="1"/>
  <c r="AQ19" i="7"/>
  <c r="BO19" i="7" s="1"/>
  <c r="AZ18" i="7"/>
  <c r="BX18" i="7" s="1"/>
  <c r="AS31" i="7"/>
  <c r="BQ31" i="7" s="1"/>
  <c r="AZ163" i="7"/>
  <c r="BX163" i="7" s="1"/>
  <c r="AO157" i="7"/>
  <c r="BM157" i="7" s="1"/>
  <c r="AU150" i="7"/>
  <c r="BS150" i="7" s="1"/>
  <c r="AU147" i="7"/>
  <c r="BS147" i="7" s="1"/>
  <c r="AX134" i="7"/>
  <c r="BV134" i="7" s="1"/>
  <c r="AS143" i="7"/>
  <c r="BQ143" i="7" s="1"/>
  <c r="AQ129" i="7"/>
  <c r="BO129" i="7" s="1"/>
  <c r="AT114" i="7"/>
  <c r="BR114" i="7" s="1"/>
  <c r="AT109" i="7"/>
  <c r="BR109" i="7" s="1"/>
  <c r="AZ99" i="7"/>
  <c r="BX99" i="7" s="1"/>
  <c r="AS79" i="7"/>
  <c r="BQ79" i="7" s="1"/>
  <c r="AP93" i="7"/>
  <c r="BN93" i="7" s="1"/>
  <c r="AQ71" i="7"/>
  <c r="BO71" i="7" s="1"/>
  <c r="AY62" i="7"/>
  <c r="BW62" i="7" s="1"/>
  <c r="AV63" i="7"/>
  <c r="BT63" i="7" s="1"/>
  <c r="AP42" i="7"/>
  <c r="BN42" i="7" s="1"/>
  <c r="AX38" i="7"/>
  <c r="BV38" i="7" s="1"/>
  <c r="AQ29" i="7"/>
  <c r="BO29" i="7" s="1"/>
  <c r="AV38" i="7"/>
  <c r="BT38" i="7" s="1"/>
  <c r="AS18" i="7"/>
  <c r="BQ18" i="7" s="1"/>
  <c r="AR18" i="7"/>
  <c r="BP18" i="7" s="1"/>
  <c r="AV22" i="7"/>
  <c r="BT22" i="7" s="1"/>
  <c r="AR152" i="7"/>
  <c r="BP152" i="7" s="1"/>
  <c r="AP134" i="7"/>
  <c r="BN134" i="7" s="1"/>
  <c r="AV113" i="7"/>
  <c r="BT113" i="7" s="1"/>
  <c r="AS128" i="7"/>
  <c r="BQ128" i="7" s="1"/>
  <c r="AV108" i="7"/>
  <c r="BT108" i="7" s="1"/>
  <c r="AV110" i="7"/>
  <c r="BT110" i="7" s="1"/>
  <c r="AT65" i="7"/>
  <c r="BR65" i="7" s="1"/>
  <c r="AS82" i="7"/>
  <c r="BQ82" i="7" s="1"/>
  <c r="AW66" i="7"/>
  <c r="BU66" i="7" s="1"/>
  <c r="AQ62" i="7"/>
  <c r="BO62" i="7" s="1"/>
  <c r="AX62" i="7"/>
  <c r="BV62" i="7" s="1"/>
  <c r="AZ41" i="7"/>
  <c r="BX41" i="7" s="1"/>
  <c r="AP38" i="7"/>
  <c r="BN38" i="7" s="1"/>
  <c r="AZ54" i="7"/>
  <c r="BX54" i="7" s="1"/>
  <c r="AS28" i="7"/>
  <c r="BQ28" i="7" s="1"/>
  <c r="AX37" i="7"/>
  <c r="BV37" i="7" s="1"/>
  <c r="AU17" i="7"/>
  <c r="BS17" i="7" s="1"/>
  <c r="AT17" i="7"/>
  <c r="BR17" i="7" s="1"/>
  <c r="AX21" i="7"/>
  <c r="BV21" i="7" s="1"/>
  <c r="AS29" i="7"/>
  <c r="BQ29" i="7" s="1"/>
  <c r="AS8" i="7"/>
  <c r="BQ8" i="7" s="1"/>
  <c r="AT22" i="7"/>
  <c r="BR22" i="7" s="1"/>
  <c r="AV18" i="7"/>
  <c r="BT18" i="7" s="1"/>
  <c r="AU24" i="7"/>
  <c r="BS24" i="7" s="1"/>
  <c r="AV17" i="7"/>
  <c r="BT17" i="7" s="1"/>
  <c r="AV9" i="7"/>
  <c r="BT9" i="7" s="1"/>
  <c r="AS167" i="7"/>
  <c r="BQ167" i="7" s="1"/>
  <c r="AV148" i="7"/>
  <c r="BT148" i="7" s="1"/>
  <c r="AP147" i="7"/>
  <c r="BN147" i="7" s="1"/>
  <c r="AO151" i="7"/>
  <c r="BM151" i="7" s="1"/>
  <c r="AX140" i="7"/>
  <c r="BV140" i="7" s="1"/>
  <c r="AO141" i="7"/>
  <c r="BM141" i="7" s="1"/>
  <c r="AU129" i="7"/>
  <c r="BS129" i="7" s="1"/>
  <c r="AS122" i="7"/>
  <c r="BQ122" i="7" s="1"/>
  <c r="AX128" i="7"/>
  <c r="BV128" i="7" s="1"/>
  <c r="AV119" i="7"/>
  <c r="BT119" i="7" s="1"/>
  <c r="AS107" i="7"/>
  <c r="BQ107" i="7" s="1"/>
  <c r="AV99" i="7"/>
  <c r="BT99" i="7" s="1"/>
  <c r="AT95" i="7"/>
  <c r="BR95" i="7" s="1"/>
  <c r="AU95" i="7"/>
  <c r="BS95" i="7" s="1"/>
  <c r="AT91" i="7"/>
  <c r="BR91" i="7" s="1"/>
  <c r="AW105" i="7"/>
  <c r="BU105" i="7" s="1"/>
  <c r="AW82" i="7"/>
  <c r="BU82" i="7" s="1"/>
  <c r="AT82" i="7"/>
  <c r="BR82" i="7" s="1"/>
  <c r="AV69" i="7"/>
  <c r="BT69" i="7" s="1"/>
  <c r="AQ67" i="7"/>
  <c r="BO67" i="7" s="1"/>
  <c r="AQ56" i="7"/>
  <c r="BO56" i="7" s="1"/>
  <c r="AP60" i="7"/>
  <c r="BN60" i="7" s="1"/>
  <c r="AR39" i="7"/>
  <c r="BP39" i="7" s="1"/>
  <c r="AY46" i="7"/>
  <c r="BW46" i="7" s="1"/>
  <c r="AY55" i="7"/>
  <c r="BW55" i="7" s="1"/>
  <c r="AU49" i="7"/>
  <c r="BS49" i="7" s="1"/>
  <c r="AW24" i="7"/>
  <c r="BU24" i="7" s="1"/>
  <c r="AV21" i="7"/>
  <c r="BT21" i="7" s="1"/>
  <c r="AX17" i="7"/>
  <c r="BV17" i="7" s="1"/>
  <c r="AP16" i="7"/>
  <c r="BN16" i="7" s="1"/>
  <c r="AX167" i="7"/>
  <c r="BV167" i="7" s="1"/>
  <c r="AQ165" i="7"/>
  <c r="BO165" i="7" s="1"/>
  <c r="AO158" i="7"/>
  <c r="BM158" i="7" s="1"/>
  <c r="AO162" i="7"/>
  <c r="BM162" i="7" s="1"/>
  <c r="AT147" i="7"/>
  <c r="BR147" i="7" s="1"/>
  <c r="AR137" i="7"/>
  <c r="BP137" i="7" s="1"/>
  <c r="AU136" i="7"/>
  <c r="BS136" i="7" s="1"/>
  <c r="AR124" i="7"/>
  <c r="BP124" i="7" s="1"/>
  <c r="AO113" i="7"/>
  <c r="BM113" i="7" s="1"/>
  <c r="AX119" i="7"/>
  <c r="BV119" i="7" s="1"/>
  <c r="AX103" i="7"/>
  <c r="BV103" i="7" s="1"/>
  <c r="AU104" i="7"/>
  <c r="BS104" i="7" s="1"/>
  <c r="AR105" i="7"/>
  <c r="BP105" i="7" s="1"/>
  <c r="AX96" i="7"/>
  <c r="BV96" i="7" s="1"/>
  <c r="AS104" i="7"/>
  <c r="BQ104" i="7" s="1"/>
  <c r="AT83" i="7"/>
  <c r="BR83" i="7" s="1"/>
  <c r="AX76" i="7"/>
  <c r="BV76" i="7" s="1"/>
  <c r="AY91" i="7"/>
  <c r="BW91" i="7" s="1"/>
  <c r="AS57" i="7"/>
  <c r="BQ57" i="7" s="1"/>
  <c r="AY34" i="7"/>
  <c r="BW34" i="7" s="1"/>
  <c r="AZ33" i="7"/>
  <c r="BX33" i="7" s="1"/>
  <c r="AU23" i="7"/>
  <c r="BS23" i="7" s="1"/>
  <c r="AP33" i="7"/>
  <c r="BN33" i="7" s="1"/>
  <c r="AZ50" i="7"/>
  <c r="BX50" i="7" s="1"/>
  <c r="AW12" i="7"/>
  <c r="BU12" i="7" s="1"/>
  <c r="AV12" i="7"/>
  <c r="BT12" i="7" s="1"/>
  <c r="AU16" i="7"/>
  <c r="BS16" i="7" s="1"/>
  <c r="AX18" i="7"/>
  <c r="BV18" i="7" s="1"/>
  <c r="AU118" i="7"/>
  <c r="BS118" i="7" s="1"/>
  <c r="AW32" i="7"/>
  <c r="BU32" i="7" s="1"/>
  <c r="AA3" i="7"/>
  <c r="AY112" i="7"/>
  <c r="BW112" i="7" s="1"/>
  <c r="AP119" i="7"/>
  <c r="BN119" i="7" s="1"/>
  <c r="AV101" i="7"/>
  <c r="BT101" i="7" s="1"/>
  <c r="AX109" i="7"/>
  <c r="BV109" i="7" s="1"/>
  <c r="AT19" i="7"/>
  <c r="BR19" i="7" s="1"/>
  <c r="AW141" i="7"/>
  <c r="BU141" i="7" s="1"/>
  <c r="AO118" i="7"/>
  <c r="BM118" i="7" s="1"/>
  <c r="AZ108" i="7"/>
  <c r="BX108" i="7" s="1"/>
  <c r="AP138" i="7"/>
  <c r="BN138" i="7" s="1"/>
  <c r="AP58" i="7"/>
  <c r="BN58" i="7" s="1"/>
  <c r="AY147" i="7"/>
  <c r="BW147" i="7" s="1"/>
  <c r="AZ132" i="7"/>
  <c r="BX132" i="7" s="1"/>
  <c r="AX155" i="7"/>
  <c r="BV155" i="7" s="1"/>
  <c r="AV97" i="7"/>
  <c r="BT97" i="7" s="1"/>
  <c r="AO47" i="7"/>
  <c r="BM47" i="7" s="1"/>
  <c r="AW31" i="7"/>
  <c r="BU31" i="7" s="1"/>
  <c r="AS155" i="7"/>
  <c r="BQ155" i="7" s="1"/>
  <c r="AX158" i="7"/>
  <c r="BV158" i="7" s="1"/>
  <c r="AW146" i="7"/>
  <c r="BU146" i="7" s="1"/>
  <c r="AX126" i="7"/>
  <c r="BV126" i="7" s="1"/>
  <c r="AS153" i="7"/>
  <c r="BQ153" i="7" s="1"/>
  <c r="AP133" i="7"/>
  <c r="BN133" i="7" s="1"/>
  <c r="AT151" i="7"/>
  <c r="BR151" i="7" s="1"/>
  <c r="AU151" i="7"/>
  <c r="BS151" i="7" s="1"/>
  <c r="AS142" i="7"/>
  <c r="BQ142" i="7" s="1"/>
  <c r="AV120" i="7"/>
  <c r="BT120" i="7" s="1"/>
  <c r="AP99" i="7"/>
  <c r="BN99" i="7" s="1"/>
  <c r="AS124" i="7"/>
  <c r="BQ124" i="7" s="1"/>
  <c r="AS83" i="7"/>
  <c r="BQ83" i="7" s="1"/>
  <c r="AZ120" i="7"/>
  <c r="BX120" i="7" s="1"/>
  <c r="AW120" i="7"/>
  <c r="BU120" i="7" s="1"/>
  <c r="AX117" i="7"/>
  <c r="BV117" i="7" s="1"/>
  <c r="AR25" i="7"/>
  <c r="BP25" i="7" s="1"/>
  <c r="AO46" i="7"/>
  <c r="BM46" i="7" s="1"/>
  <c r="AX163" i="7"/>
  <c r="BV163" i="7" s="1"/>
  <c r="AT143" i="7"/>
  <c r="BR143" i="7" s="1"/>
  <c r="AQ150" i="7"/>
  <c r="BO150" i="7" s="1"/>
  <c r="AY131" i="7"/>
  <c r="BW131" i="7" s="1"/>
  <c r="AV81" i="7"/>
  <c r="BT81" i="7" s="1"/>
  <c r="AW49" i="7"/>
  <c r="BU49" i="7" s="1"/>
  <c r="AY107" i="7"/>
  <c r="BW107" i="7" s="1"/>
  <c r="AS43" i="7"/>
  <c r="BQ43" i="7" s="1"/>
  <c r="AO22" i="7"/>
  <c r="BM22" i="7" s="1"/>
  <c r="AS42" i="7"/>
  <c r="BQ42" i="7" s="1"/>
  <c r="AZ44" i="7"/>
  <c r="BX44" i="7" s="1"/>
  <c r="AP144" i="7"/>
  <c r="BN144" i="7" s="1"/>
  <c r="AP96" i="7"/>
  <c r="BN96" i="7" s="1"/>
  <c r="AT141" i="7"/>
  <c r="BR141" i="7" s="1"/>
  <c r="AP163" i="7"/>
  <c r="BN163" i="7" s="1"/>
  <c r="AP142" i="7"/>
  <c r="BN142" i="7" s="1"/>
  <c r="AZ129" i="7"/>
  <c r="BX129" i="7" s="1"/>
  <c r="AP71" i="7"/>
  <c r="BN71" i="7" s="1"/>
  <c r="AU67" i="7"/>
  <c r="BS67" i="7" s="1"/>
  <c r="AO82" i="7"/>
  <c r="BM82" i="7" s="1"/>
  <c r="AX68" i="7"/>
  <c r="BV68" i="7" s="1"/>
  <c r="AO132" i="7"/>
  <c r="BM132" i="7" s="1"/>
  <c r="AO116" i="7"/>
  <c r="BM116" i="7" s="1"/>
  <c r="AV79" i="7"/>
  <c r="BT79" i="7" s="1"/>
  <c r="AR6" i="7"/>
  <c r="BP6" i="7" s="1"/>
  <c r="AR15" i="7"/>
  <c r="BP15" i="7" s="1"/>
  <c r="AZ45" i="7"/>
  <c r="BX45" i="7" s="1"/>
  <c r="AO159" i="7"/>
  <c r="BM159" i="7" s="1"/>
  <c r="AY162" i="7"/>
  <c r="BW162" i="7" s="1"/>
  <c r="AR58" i="7"/>
  <c r="BP58" i="7" s="1"/>
  <c r="AQ151" i="7"/>
  <c r="BO151" i="7" s="1"/>
  <c r="AS121" i="7"/>
  <c r="BQ121" i="7" s="1"/>
  <c r="AU161" i="7"/>
  <c r="BS161" i="7" s="1"/>
  <c r="AO134" i="7"/>
  <c r="BM134" i="7" s="1"/>
  <c r="AT155" i="7"/>
  <c r="BR155" i="7" s="1"/>
  <c r="AQ126" i="7"/>
  <c r="BO126" i="7" s="1"/>
  <c r="AY152" i="7"/>
  <c r="BW152" i="7" s="1"/>
  <c r="AW161" i="7"/>
  <c r="BU161" i="7" s="1"/>
  <c r="AT124" i="7"/>
  <c r="BR124" i="7" s="1"/>
  <c r="AX98" i="7"/>
  <c r="BV98" i="7" s="1"/>
  <c r="AY92" i="7"/>
  <c r="BW92" i="7" s="1"/>
  <c r="AV138" i="7"/>
  <c r="BT138" i="7" s="1"/>
  <c r="AW83" i="7"/>
  <c r="BU83" i="7" s="1"/>
  <c r="AP116" i="7"/>
  <c r="BN116" i="7" s="1"/>
  <c r="AO149" i="7"/>
  <c r="BM149" i="7" s="1"/>
  <c r="AV157" i="7"/>
  <c r="BT157" i="7" s="1"/>
  <c r="AY94" i="7"/>
  <c r="BW94" i="7" s="1"/>
  <c r="AO81" i="7"/>
  <c r="BM81" i="7" s="1"/>
  <c r="AU157" i="7"/>
  <c r="BS157" i="7" s="1"/>
  <c r="AW108" i="7"/>
  <c r="BU108" i="7" s="1"/>
  <c r="AU119" i="7"/>
  <c r="BS119" i="7" s="1"/>
  <c r="AQ163" i="7"/>
  <c r="BO163" i="7" s="1"/>
  <c r="AY157" i="7"/>
  <c r="BW157" i="7" s="1"/>
  <c r="AW65" i="7"/>
  <c r="BU65" i="7" s="1"/>
  <c r="AS36" i="7"/>
  <c r="BQ36" i="7" s="1"/>
  <c r="AO153" i="7"/>
  <c r="BM153" i="7" s="1"/>
  <c r="AP117" i="7"/>
  <c r="BN117" i="7" s="1"/>
  <c r="AR142" i="7"/>
  <c r="BP142" i="7" s="1"/>
  <c r="AW131" i="7"/>
  <c r="BU131" i="7" s="1"/>
  <c r="AU133" i="7"/>
  <c r="BS133" i="7" s="1"/>
  <c r="AV167" i="7"/>
  <c r="BT167" i="7" s="1"/>
  <c r="AV106" i="7"/>
  <c r="BT106" i="7" s="1"/>
  <c r="AV109" i="7"/>
  <c r="BT109" i="7" s="1"/>
  <c r="AS45" i="7"/>
  <c r="BQ45" i="7" s="1"/>
  <c r="AP51" i="7"/>
  <c r="BN51" i="7" s="1"/>
  <c r="AS76" i="7"/>
  <c r="BQ76" i="7" s="1"/>
  <c r="AX85" i="7"/>
  <c r="BV85" i="7" s="1"/>
  <c r="AP5" i="7"/>
  <c r="BN5" i="7" s="1"/>
  <c r="AT107" i="7"/>
  <c r="BR107" i="7" s="1"/>
  <c r="AV135" i="7"/>
  <c r="BT135" i="7" s="1"/>
  <c r="AW113" i="7"/>
  <c r="BU113" i="7" s="1"/>
  <c r="AP162" i="7"/>
  <c r="BN162" i="7" s="1"/>
  <c r="AV125" i="7"/>
  <c r="BT125" i="7" s="1"/>
  <c r="AZ122" i="7"/>
  <c r="BX122" i="7" s="1"/>
  <c r="AZ83" i="7"/>
  <c r="BX83" i="7" s="1"/>
  <c r="AZ91" i="7"/>
  <c r="BX91" i="7" s="1"/>
  <c r="AW96" i="7"/>
  <c r="BU96" i="7" s="1"/>
  <c r="AZ118" i="7"/>
  <c r="BX118" i="7" s="1"/>
  <c r="AY50" i="7"/>
  <c r="BW50" i="7" s="1"/>
  <c r="AS66" i="7"/>
  <c r="BQ66" i="7" s="1"/>
  <c r="AV164" i="7"/>
  <c r="BT164" i="7" s="1"/>
  <c r="AX147" i="7"/>
  <c r="BV147" i="7" s="1"/>
  <c r="AW132" i="7"/>
  <c r="BU132" i="7" s="1"/>
  <c r="AW109" i="7"/>
  <c r="BU109" i="7" s="1"/>
  <c r="AV111" i="7"/>
  <c r="BT111" i="7" s="1"/>
  <c r="AT73" i="7"/>
  <c r="BR73" i="7" s="1"/>
  <c r="AX42" i="7"/>
  <c r="BV42" i="7" s="1"/>
  <c r="AQ10" i="7"/>
  <c r="BO10" i="7" s="1"/>
  <c r="AP81" i="7"/>
  <c r="BN81" i="7" s="1"/>
  <c r="AQ50" i="7"/>
  <c r="BO50" i="7" s="1"/>
  <c r="AS75" i="7"/>
  <c r="BQ75" i="7" s="1"/>
  <c r="AT160" i="7"/>
  <c r="BR160" i="7" s="1"/>
  <c r="AO90" i="7"/>
  <c r="BM90" i="7" s="1"/>
  <c r="AS67" i="7"/>
  <c r="BQ67" i="7" s="1"/>
  <c r="AP44" i="7"/>
  <c r="BN44" i="7" s="1"/>
  <c r="AY167" i="7"/>
  <c r="BW167" i="7" s="1"/>
  <c r="AZ164" i="7"/>
  <c r="BX164" i="7" s="1"/>
  <c r="AY151" i="7"/>
  <c r="BW151" i="7" s="1"/>
  <c r="AW155" i="7"/>
  <c r="BU155" i="7" s="1"/>
  <c r="AZ142" i="7"/>
  <c r="BX142" i="7" s="1"/>
  <c r="AQ161" i="7"/>
  <c r="BO161" i="7" s="1"/>
  <c r="AQ166" i="7"/>
  <c r="BO166" i="7" s="1"/>
  <c r="AO5" i="7"/>
  <c r="BM5" i="7" s="1"/>
  <c r="AO76" i="7"/>
  <c r="BM76" i="7" s="1"/>
  <c r="AR66" i="7"/>
  <c r="BP66" i="7" s="1"/>
  <c r="AU83" i="7"/>
  <c r="BS83" i="7" s="1"/>
  <c r="AR85" i="7"/>
  <c r="BP85" i="7" s="1"/>
  <c r="AW67" i="7"/>
  <c r="BU67" i="7" s="1"/>
  <c r="AX166" i="7"/>
  <c r="BV166" i="7" s="1"/>
  <c r="AP159" i="7"/>
  <c r="BN159" i="7" s="1"/>
  <c r="AR155" i="7"/>
  <c r="BP155" i="7" s="1"/>
  <c r="AZ141" i="7"/>
  <c r="BX141" i="7" s="1"/>
  <c r="AT146" i="7"/>
  <c r="BR146" i="7" s="1"/>
  <c r="AV141" i="7"/>
  <c r="BT141" i="7" s="1"/>
  <c r="AR129" i="7"/>
  <c r="BP129" i="7" s="1"/>
  <c r="AQ122" i="7"/>
  <c r="BO122" i="7" s="1"/>
  <c r="AT131" i="7"/>
  <c r="BR131" i="7" s="1"/>
  <c r="AO110" i="7"/>
  <c r="BM110" i="7" s="1"/>
  <c r="AP105" i="7"/>
  <c r="BN105" i="7" s="1"/>
  <c r="AP91" i="7"/>
  <c r="BN91" i="7" s="1"/>
  <c r="AU85" i="7"/>
  <c r="BS85" i="7" s="1"/>
  <c r="AT71" i="7"/>
  <c r="BR71" i="7" s="1"/>
  <c r="AO51" i="7"/>
  <c r="BM51" i="7" s="1"/>
  <c r="AT52" i="7"/>
  <c r="BR52" i="7" s="1"/>
  <c r="AO77" i="7"/>
  <c r="BM77" i="7" s="1"/>
  <c r="AU50" i="7"/>
  <c r="BS50" i="7" s="1"/>
  <c r="AQ160" i="7"/>
  <c r="BO160" i="7" s="1"/>
  <c r="AZ159" i="7"/>
  <c r="BX159" i="7" s="1"/>
  <c r="AZ139" i="7"/>
  <c r="BX139" i="7" s="1"/>
  <c r="AS134" i="7"/>
  <c r="BQ134" i="7" s="1"/>
  <c r="AP128" i="7"/>
  <c r="BN128" i="7" s="1"/>
  <c r="AX112" i="7"/>
  <c r="BV112" i="7" s="1"/>
  <c r="AT121" i="7"/>
  <c r="BR121" i="7" s="1"/>
  <c r="AV145" i="7"/>
  <c r="BT145" i="7" s="1"/>
  <c r="AQ104" i="7"/>
  <c r="BO104" i="7" s="1"/>
  <c r="AO87" i="7"/>
  <c r="BM87" i="7" s="1"/>
  <c r="AZ86" i="7"/>
  <c r="BX86" i="7" s="1"/>
  <c r="AO98" i="7"/>
  <c r="BM98" i="7" s="1"/>
  <c r="AU81" i="7"/>
  <c r="BS81" i="7" s="1"/>
  <c r="AZ69" i="7"/>
  <c r="BX69" i="7" s="1"/>
  <c r="AY60" i="7"/>
  <c r="BW60" i="7" s="1"/>
  <c r="AQ158" i="7"/>
  <c r="BO158" i="7" s="1"/>
  <c r="AR146" i="7"/>
  <c r="BP146" i="7" s="1"/>
  <c r="AS147" i="7"/>
  <c r="BQ147" i="7" s="1"/>
  <c r="AY135" i="7"/>
  <c r="BW135" i="7" s="1"/>
  <c r="AX125" i="7"/>
  <c r="BV125" i="7" s="1"/>
  <c r="AW124" i="7"/>
  <c r="BU124" i="7" s="1"/>
  <c r="AU122" i="7"/>
  <c r="BS122" i="7" s="1"/>
  <c r="AR122" i="7"/>
  <c r="BP122" i="7" s="1"/>
  <c r="AT115" i="7"/>
  <c r="BR115" i="7" s="1"/>
  <c r="AR116" i="7"/>
  <c r="BP116" i="7" s="1"/>
  <c r="AO121" i="7"/>
  <c r="BM121" i="7" s="1"/>
  <c r="AQ100" i="7"/>
  <c r="BO100" i="7" s="1"/>
  <c r="AW91" i="7"/>
  <c r="BU91" i="7" s="1"/>
  <c r="AP78" i="7"/>
  <c r="BN78" i="7" s="1"/>
  <c r="AX67" i="7"/>
  <c r="BV67" i="7" s="1"/>
  <c r="AZ62" i="7"/>
  <c r="BX62" i="7" s="1"/>
  <c r="AR80" i="7"/>
  <c r="BP80" i="7" s="1"/>
  <c r="AZ49" i="7"/>
  <c r="BX49" i="7" s="1"/>
  <c r="AO54" i="7"/>
  <c r="BM54" i="7" s="1"/>
  <c r="AX48" i="7"/>
  <c r="BV48" i="7" s="1"/>
  <c r="AY38" i="7"/>
  <c r="BW38" i="7" s="1"/>
  <c r="AO38" i="7"/>
  <c r="BM38" i="7" s="1"/>
  <c r="AU42" i="7"/>
  <c r="BS42" i="7" s="1"/>
  <c r="AP36" i="7"/>
  <c r="BN36" i="7" s="1"/>
  <c r="AT23" i="7"/>
  <c r="BR23" i="7" s="1"/>
  <c r="AY28" i="7"/>
  <c r="BW28" i="7" s="1"/>
  <c r="AQ22" i="7"/>
  <c r="BO22" i="7" s="1"/>
  <c r="AU68" i="7"/>
  <c r="BS68" i="7" s="1"/>
  <c r="AZ58" i="7"/>
  <c r="BX58" i="7" s="1"/>
  <c r="AQ72" i="7"/>
  <c r="BO72" i="7" s="1"/>
  <c r="AR21" i="7"/>
  <c r="BP21" i="7" s="1"/>
  <c r="AT31" i="7"/>
  <c r="BR31" i="7" s="1"/>
  <c r="AX49" i="7"/>
  <c r="BV49" i="7" s="1"/>
  <c r="AY23" i="7"/>
  <c r="BW23" i="7" s="1"/>
  <c r="AP27" i="7"/>
  <c r="BN27" i="7" s="1"/>
  <c r="AS15" i="7"/>
  <c r="BQ15" i="7" s="1"/>
  <c r="AR7" i="7"/>
  <c r="BP7" i="7" s="1"/>
  <c r="AY76" i="7"/>
  <c r="BW76" i="7" s="1"/>
  <c r="AQ68" i="7"/>
  <c r="BO68" i="7" s="1"/>
  <c r="AQ25" i="7"/>
  <c r="BO25" i="7" s="1"/>
  <c r="AR166" i="7"/>
  <c r="BP166" i="7" s="1"/>
  <c r="AW165" i="7"/>
  <c r="BU165" i="7" s="1"/>
  <c r="AQ156" i="7"/>
  <c r="BO156" i="7" s="1"/>
  <c r="AX153" i="7"/>
  <c r="BV153" i="7" s="1"/>
  <c r="AY141" i="7"/>
  <c r="BW141" i="7" s="1"/>
  <c r="AT129" i="7"/>
  <c r="BR129" i="7" s="1"/>
  <c r="AY137" i="7"/>
  <c r="BW137" i="7" s="1"/>
  <c r="AR110" i="7"/>
  <c r="BP110" i="7" s="1"/>
  <c r="AV156" i="7"/>
  <c r="BT156" i="7" s="1"/>
  <c r="AR104" i="7"/>
  <c r="BP104" i="7" s="1"/>
  <c r="AW149" i="7"/>
  <c r="BU149" i="7" s="1"/>
  <c r="AO144" i="7"/>
  <c r="BM144" i="7" s="1"/>
  <c r="AU32" i="7"/>
  <c r="BS32" i="7" s="1"/>
  <c r="AT142" i="7"/>
  <c r="BR142" i="7" s="1"/>
  <c r="AT136" i="7"/>
  <c r="BR136" i="7" s="1"/>
  <c r="AU165" i="7"/>
  <c r="BS165" i="7" s="1"/>
  <c r="AZ144" i="7"/>
  <c r="BX144" i="7" s="1"/>
  <c r="AT123" i="7"/>
  <c r="BR123" i="7" s="1"/>
  <c r="AW117" i="7"/>
  <c r="BU117" i="7" s="1"/>
  <c r="AZ89" i="7"/>
  <c r="BX89" i="7" s="1"/>
  <c r="AU78" i="7"/>
  <c r="BS78" i="7" s="1"/>
  <c r="AV80" i="7"/>
  <c r="BT80" i="7" s="1"/>
  <c r="AX88" i="7"/>
  <c r="BV88" i="7" s="1"/>
  <c r="AY70" i="7"/>
  <c r="BW70" i="7" s="1"/>
  <c r="AO16" i="7"/>
  <c r="BM16" i="7" s="1"/>
  <c r="AO42" i="7"/>
  <c r="BM42" i="7" s="1"/>
  <c r="EL154" i="6"/>
  <c r="EK62" i="6"/>
  <c r="EM12" i="6"/>
  <c r="EL6" i="6"/>
  <c r="ER26" i="6"/>
  <c r="EM163" i="6"/>
  <c r="EQ158" i="6"/>
  <c r="EG144" i="6"/>
  <c r="EG137" i="6"/>
  <c r="EO131" i="6"/>
  <c r="EN142" i="6"/>
  <c r="EM133" i="6"/>
  <c r="EL134" i="6"/>
  <c r="EH89" i="6"/>
  <c r="EJ92" i="6"/>
  <c r="EL77" i="6"/>
  <c r="EP77" i="6"/>
  <c r="EN62" i="6"/>
  <c r="EI52" i="6"/>
  <c r="EH56" i="6"/>
  <c r="EQ40" i="6"/>
  <c r="EG64" i="6"/>
  <c r="EP45" i="6"/>
  <c r="EO11" i="6"/>
  <c r="EI17" i="6"/>
  <c r="EP13" i="6"/>
  <c r="EM88" i="6"/>
  <c r="EM91" i="6"/>
  <c r="ER91" i="6"/>
  <c r="EO160" i="6"/>
  <c r="EL159" i="6"/>
  <c r="EG122" i="6"/>
  <c r="EK97" i="6"/>
  <c r="EG80" i="6"/>
  <c r="ER74" i="6"/>
  <c r="EI74" i="6"/>
  <c r="ER58" i="6"/>
  <c r="EI50" i="6"/>
  <c r="EP50" i="6"/>
  <c r="EI61" i="6"/>
  <c r="EG49" i="6"/>
  <c r="EL5" i="6"/>
  <c r="EN154" i="6"/>
  <c r="EG86" i="6"/>
  <c r="EQ152" i="6"/>
  <c r="EG153" i="6"/>
  <c r="EP144" i="6"/>
  <c r="EM135" i="6"/>
  <c r="ER121" i="6"/>
  <c r="ER125" i="6"/>
  <c r="EG95" i="6"/>
  <c r="EH109" i="6"/>
  <c r="EO85" i="6"/>
  <c r="EQ76" i="6"/>
  <c r="EO58" i="6"/>
  <c r="EM35" i="6"/>
  <c r="EH39" i="6"/>
  <c r="EH28" i="6"/>
  <c r="EG7" i="6"/>
  <c r="EO147" i="6"/>
  <c r="EP131" i="6"/>
  <c r="ER143" i="6"/>
  <c r="EO134" i="6"/>
  <c r="EL74" i="6"/>
  <c r="ER46" i="6"/>
  <c r="EO34" i="6"/>
  <c r="EK44" i="6"/>
  <c r="EP25" i="6"/>
  <c r="EQ6" i="6"/>
  <c r="EI7" i="6"/>
  <c r="EP155" i="6"/>
  <c r="EN150" i="6"/>
  <c r="EH107" i="6"/>
  <c r="EN80" i="6"/>
  <c r="EQ65" i="6"/>
  <c r="EM60" i="6"/>
  <c r="ER61" i="6"/>
  <c r="EI38" i="6"/>
  <c r="EJ52" i="6"/>
  <c r="EO26" i="6"/>
  <c r="ER36" i="6"/>
  <c r="EG26" i="6"/>
  <c r="EQ15" i="6"/>
  <c r="EK104" i="6"/>
  <c r="EL83" i="6"/>
  <c r="EK57" i="6"/>
  <c r="EQ34" i="6"/>
  <c r="ER50" i="6"/>
  <c r="EO12" i="6"/>
  <c r="EN12" i="6"/>
  <c r="EM16" i="6"/>
  <c r="EK10" i="6"/>
  <c r="EQ157" i="6"/>
  <c r="ER154" i="6"/>
  <c r="EK164" i="6"/>
  <c r="EO135" i="6"/>
  <c r="EH119" i="6"/>
  <c r="EH103" i="6"/>
  <c r="EL104" i="6"/>
  <c r="EL91" i="6"/>
  <c r="EH76" i="6"/>
  <c r="EO82" i="6"/>
  <c r="EI94" i="6"/>
  <c r="EG76" i="6"/>
  <c r="EG45" i="6"/>
  <c r="EH22" i="6"/>
  <c r="EQ33" i="6"/>
  <c r="EO46" i="6"/>
  <c r="EN7" i="6"/>
  <c r="EJ129" i="6"/>
  <c r="EN162" i="6"/>
  <c r="EK134" i="6"/>
  <c r="EI137" i="6"/>
  <c r="EM166" i="6"/>
  <c r="EP118" i="6"/>
  <c r="EG82" i="6"/>
  <c r="ER59" i="6"/>
  <c r="EJ73" i="6"/>
  <c r="EH45" i="6"/>
  <c r="EQ120" i="6"/>
  <c r="EI115" i="6"/>
  <c r="EJ94" i="6"/>
  <c r="ER75" i="6"/>
  <c r="EL48" i="6"/>
  <c r="EG58" i="6"/>
  <c r="EM46" i="6"/>
  <c r="EJ9" i="6"/>
  <c r="EO50" i="6"/>
  <c r="EG46" i="6"/>
  <c r="EJ86" i="6"/>
  <c r="EG83" i="6"/>
  <c r="EO70" i="6"/>
  <c r="EM65" i="6"/>
  <c r="EH27" i="6"/>
  <c r="EQ82" i="6"/>
  <c r="ER116" i="6"/>
  <c r="EG70" i="6"/>
  <c r="EJ35" i="6"/>
  <c r="EK147" i="6"/>
  <c r="EN146" i="6"/>
  <c r="EO146" i="6"/>
  <c r="EI131" i="6"/>
  <c r="EQ118" i="6"/>
  <c r="EL111" i="6"/>
  <c r="EI114" i="6"/>
  <c r="EK139" i="6"/>
  <c r="EQ99" i="6"/>
  <c r="EM109" i="6"/>
  <c r="EP83" i="6"/>
  <c r="EK81" i="6"/>
  <c r="ER65" i="6"/>
  <c r="EN95" i="6"/>
  <c r="EK63" i="6"/>
  <c r="EK78" i="6"/>
  <c r="EO61" i="6"/>
  <c r="EI66" i="6"/>
  <c r="EM57" i="6"/>
  <c r="EG37" i="6"/>
  <c r="EQ53" i="6"/>
  <c r="EI162" i="6"/>
  <c r="EM160" i="6"/>
  <c r="EK140" i="6"/>
  <c r="EH137" i="6"/>
  <c r="EH114" i="6"/>
  <c r="EQ87" i="6"/>
  <c r="EQ77" i="6"/>
  <c r="ER76" i="6"/>
  <c r="ER6" i="6"/>
  <c r="EN16" i="6"/>
  <c r="EK161" i="6"/>
  <c r="EI160" i="6"/>
  <c r="EN22" i="6"/>
  <c r="EL26" i="6"/>
  <c r="EL30" i="6"/>
  <c r="EJ34" i="6"/>
  <c r="EM6" i="6"/>
  <c r="EM165" i="6"/>
  <c r="EL167" i="6"/>
  <c r="ER128" i="6"/>
  <c r="EO128" i="6"/>
  <c r="EK103" i="6"/>
  <c r="EP87" i="6"/>
  <c r="EG61" i="6"/>
  <c r="EP55" i="6"/>
  <c r="EO27" i="6"/>
  <c r="EO23" i="6"/>
  <c r="EN5" i="6"/>
  <c r="EN157" i="6"/>
  <c r="EL150" i="6"/>
  <c r="EQ123" i="6"/>
  <c r="EN120" i="6"/>
  <c r="EK121" i="6"/>
  <c r="EO97" i="6"/>
  <c r="EL84" i="6"/>
  <c r="EJ77" i="6"/>
  <c r="EM89" i="6"/>
  <c r="EN61" i="6"/>
  <c r="EN58" i="6"/>
  <c r="EG23" i="6"/>
  <c r="ER133" i="6"/>
  <c r="ER108" i="6"/>
  <c r="EO96" i="6"/>
  <c r="EG66" i="6"/>
  <c r="EI150" i="6"/>
  <c r="EJ139" i="6"/>
  <c r="EG140" i="6"/>
  <c r="EM127" i="6"/>
  <c r="EJ6" i="6"/>
  <c r="EL12" i="6"/>
  <c r="EO136" i="6"/>
  <c r="ER113" i="6"/>
  <c r="EQ61" i="6"/>
  <c r="ER60" i="6"/>
  <c r="EK42" i="6"/>
  <c r="ER30" i="6"/>
  <c r="EM111" i="6"/>
  <c r="EG81" i="6"/>
  <c r="EQ69" i="6"/>
  <c r="EM64" i="6"/>
  <c r="EN70" i="6"/>
  <c r="EK66" i="6"/>
  <c r="EM42" i="6"/>
  <c r="EL10" i="6"/>
  <c r="EK160" i="6"/>
  <c r="EO164" i="6"/>
  <c r="EG32" i="6"/>
  <c r="EQ19" i="6"/>
  <c r="EH164" i="6"/>
  <c r="EN155" i="6"/>
  <c r="EO157" i="6"/>
  <c r="EJ110" i="6"/>
  <c r="EL98" i="6"/>
  <c r="EQ89" i="6"/>
  <c r="EQ71" i="6"/>
  <c r="ER66" i="6"/>
  <c r="EG84" i="6"/>
  <c r="EO64" i="6"/>
  <c r="EP35" i="6"/>
  <c r="EM147" i="6"/>
  <c r="EP134" i="6"/>
  <c r="EK143" i="6"/>
  <c r="EI129" i="6"/>
  <c r="EP149" i="6"/>
  <c r="EL132" i="6"/>
  <c r="EH15" i="6"/>
  <c r="EP8" i="6"/>
  <c r="EH17" i="6"/>
  <c r="EO120" i="6"/>
  <c r="EH118" i="6"/>
  <c r="EN89" i="6"/>
  <c r="EQ14" i="6"/>
  <c r="EL152" i="6"/>
  <c r="EQ16" i="6"/>
  <c r="EL137" i="6"/>
  <c r="EO102" i="6"/>
  <c r="EP97" i="6"/>
  <c r="EL103" i="6"/>
  <c r="EH72" i="6"/>
  <c r="EJ63" i="6"/>
  <c r="EN41" i="6"/>
  <c r="EJ50" i="6"/>
  <c r="EJ28" i="6"/>
  <c r="EN36" i="6"/>
  <c r="EG6" i="6"/>
  <c r="EL46" i="6"/>
  <c r="EK101" i="6"/>
  <c r="ER101" i="6"/>
  <c r="EH47" i="6"/>
  <c r="EL9" i="6"/>
  <c r="EO8" i="6"/>
  <c r="EL156" i="6"/>
  <c r="EM118" i="6"/>
  <c r="EI163" i="6"/>
  <c r="EI146" i="6"/>
  <c r="EI154" i="6"/>
  <c r="EG142" i="6"/>
  <c r="EK100" i="6"/>
  <c r="EP81" i="6"/>
  <c r="EH75" i="6"/>
  <c r="EI97" i="6"/>
  <c r="EG14" i="6"/>
  <c r="EN158" i="6"/>
  <c r="EO88" i="6"/>
  <c r="EN74" i="6"/>
  <c r="EJ58" i="6"/>
  <c r="EP52" i="6"/>
  <c r="EI37" i="6"/>
  <c r="EG39" i="6"/>
  <c r="EL33" i="6"/>
  <c r="EO60" i="6"/>
  <c r="EQ13" i="6"/>
  <c r="EL143" i="6"/>
  <c r="EL130" i="6"/>
  <c r="EO132" i="6"/>
  <c r="EP122" i="6"/>
  <c r="EI41" i="6"/>
  <c r="EL151" i="6"/>
  <c r="EH138" i="6"/>
  <c r="EP130" i="6"/>
  <c r="EK146" i="6"/>
  <c r="EH125" i="6"/>
  <c r="EM114" i="6"/>
  <c r="EL105" i="6"/>
  <c r="EH106" i="6"/>
  <c r="EL62" i="6"/>
  <c r="EP167" i="6"/>
  <c r="EL147" i="6"/>
  <c r="EG149" i="6"/>
  <c r="EM136" i="6"/>
  <c r="EG113" i="6"/>
  <c r="EK96" i="6"/>
  <c r="EQ83" i="6"/>
  <c r="EN83" i="6"/>
  <c r="EQ91" i="6"/>
  <c r="EO67" i="6"/>
  <c r="EM24" i="6"/>
  <c r="EN17" i="6"/>
  <c r="EM49" i="6"/>
  <c r="EO24" i="6"/>
  <c r="EL23" i="6"/>
  <c r="EQ22" i="6"/>
  <c r="EI161" i="6"/>
  <c r="EL145" i="6"/>
  <c r="EP137" i="6"/>
  <c r="EO121" i="6"/>
  <c r="ER162" i="6"/>
  <c r="EO162" i="6"/>
  <c r="EO143" i="6"/>
  <c r="EG131" i="6"/>
  <c r="EK135" i="6"/>
  <c r="EK124" i="6"/>
  <c r="EQ119" i="6"/>
  <c r="ER114" i="6"/>
  <c r="ER98" i="6"/>
  <c r="EJ161" i="6"/>
  <c r="EO163" i="6"/>
  <c r="EO148" i="6"/>
  <c r="EJ144" i="6"/>
  <c r="ER145" i="6"/>
  <c r="EO140" i="6"/>
  <c r="EJ109" i="6"/>
  <c r="EP113" i="6"/>
  <c r="EQ60" i="6"/>
  <c r="EM149" i="6"/>
  <c r="EG139" i="6"/>
  <c r="ER132" i="6"/>
  <c r="EO152" i="6"/>
  <c r="EL135" i="6"/>
  <c r="EJ123" i="6"/>
  <c r="EP116" i="6"/>
  <c r="EQ111" i="6"/>
  <c r="EI105" i="6"/>
  <c r="EL102" i="6"/>
  <c r="EO81" i="6"/>
  <c r="EL85" i="6"/>
  <c r="EK162" i="6"/>
  <c r="EM155" i="6"/>
  <c r="EK145" i="6"/>
  <c r="EK133" i="6"/>
  <c r="EP125" i="6"/>
  <c r="EK115" i="6"/>
  <c r="EP109" i="6"/>
  <c r="EL35" i="6"/>
  <c r="EH12" i="6"/>
  <c r="EI124" i="6"/>
  <c r="EO110" i="6"/>
  <c r="EM90" i="6"/>
  <c r="EO92" i="6"/>
  <c r="EH90" i="6"/>
  <c r="EN78" i="6"/>
  <c r="EN60" i="6"/>
  <c r="EJ53" i="6"/>
  <c r="EJ44" i="6"/>
  <c r="EG20" i="6"/>
  <c r="EH7" i="6"/>
  <c r="EG11" i="6"/>
  <c r="ER13" i="6"/>
  <c r="EK16" i="6"/>
  <c r="EP111" i="6"/>
  <c r="EG105" i="6"/>
  <c r="EM101" i="6"/>
  <c r="EM162" i="6"/>
  <c r="EJ153" i="6"/>
  <c r="EM144" i="6"/>
  <c r="EO94" i="6"/>
  <c r="EH80" i="6"/>
  <c r="EG90" i="6"/>
  <c r="EG73" i="6"/>
  <c r="EQ95" i="6"/>
  <c r="EP91" i="6"/>
  <c r="ER95" i="6"/>
  <c r="EO65" i="6"/>
  <c r="EJ64" i="6"/>
  <c r="EG53" i="6"/>
  <c r="EQ63" i="6"/>
  <c r="ER119" i="6"/>
  <c r="EN125" i="6"/>
  <c r="EI73" i="6"/>
  <c r="EJ72" i="6"/>
  <c r="EQ43" i="6"/>
  <c r="EN37" i="6"/>
  <c r="EG36" i="6"/>
  <c r="EH24" i="6"/>
  <c r="EQ30" i="6"/>
  <c r="EL8" i="6"/>
  <c r="EH35" i="6"/>
  <c r="EN159" i="6"/>
  <c r="EL163" i="6"/>
  <c r="EI145" i="6"/>
  <c r="EM140" i="6"/>
  <c r="ER135" i="6"/>
  <c r="EM119" i="6"/>
  <c r="EP105" i="6"/>
  <c r="EK72" i="6"/>
  <c r="EL71" i="6"/>
  <c r="EG67" i="6"/>
  <c r="EQ35" i="6"/>
  <c r="EK23" i="6"/>
  <c r="EN29" i="6"/>
  <c r="EM43" i="6"/>
  <c r="EL7" i="6"/>
  <c r="EK11" i="6"/>
  <c r="EM5" i="6"/>
  <c r="EQ148" i="6"/>
  <c r="EI90" i="6"/>
  <c r="EQ11" i="6"/>
  <c r="EJ59" i="6"/>
  <c r="EG47" i="6"/>
  <c r="ER15" i="6"/>
  <c r="EL165" i="6"/>
  <c r="EG165" i="6"/>
  <c r="EL79" i="6"/>
  <c r="EI21" i="6"/>
  <c r="EN30" i="6"/>
  <c r="EI23" i="6"/>
  <c r="EQ47" i="6"/>
  <c r="EL164" i="6"/>
  <c r="EJ157" i="6"/>
  <c r="EQ143" i="6"/>
  <c r="EP127" i="6"/>
  <c r="EN137" i="6"/>
  <c r="EI121" i="6"/>
  <c r="EM122" i="6"/>
  <c r="EH95" i="6"/>
  <c r="EM72" i="6"/>
  <c r="EO74" i="6"/>
  <c r="ER49" i="6"/>
  <c r="EM59" i="6"/>
  <c r="EH52" i="6"/>
  <c r="EN50" i="6"/>
  <c r="EM32" i="6"/>
  <c r="EO7" i="6"/>
  <c r="EH10" i="6"/>
  <c r="EQ167" i="6"/>
  <c r="EG166" i="6"/>
  <c r="EM159" i="6"/>
  <c r="ER122" i="6"/>
  <c r="ER99" i="6"/>
  <c r="EI28" i="6"/>
  <c r="ER144" i="6"/>
  <c r="EL146" i="6"/>
  <c r="EL87" i="6"/>
  <c r="EI62" i="6"/>
  <c r="EG77" i="6"/>
  <c r="EH44" i="6"/>
  <c r="EH38" i="6"/>
  <c r="EK29" i="6"/>
  <c r="EP158" i="6"/>
  <c r="EH150" i="6"/>
  <c r="EO144" i="6"/>
  <c r="EP139" i="6"/>
  <c r="EQ74" i="6"/>
  <c r="EJ57" i="6"/>
  <c r="EN161" i="6"/>
  <c r="EG145" i="6"/>
  <c r="EI53" i="6"/>
  <c r="EQ49" i="6"/>
  <c r="EQ41" i="6"/>
  <c r="EQ39" i="6"/>
  <c r="EJ38" i="6"/>
  <c r="EH144" i="6"/>
  <c r="EQ101" i="6"/>
  <c r="EJ97" i="6"/>
  <c r="EJ74" i="6"/>
  <c r="EQ50" i="6"/>
  <c r="EP53" i="6"/>
  <c r="EP26" i="6"/>
  <c r="EN54" i="6"/>
  <c r="EH51" i="6"/>
  <c r="EQ116" i="6"/>
  <c r="EP124" i="6"/>
  <c r="EO125" i="6"/>
  <c r="EQ105" i="6"/>
  <c r="EO98" i="6"/>
  <c r="EI103" i="6"/>
  <c r="EM82" i="6"/>
  <c r="EH69" i="6"/>
  <c r="EK67" i="6"/>
  <c r="EQ64" i="6"/>
  <c r="EP70" i="6"/>
  <c r="EL43" i="6"/>
  <c r="EL20" i="6"/>
  <c r="EG21" i="6"/>
  <c r="ER5" i="6"/>
  <c r="EH5" i="6"/>
  <c r="EK6" i="6"/>
  <c r="EL121" i="6"/>
  <c r="EM99" i="6"/>
  <c r="EK83" i="6"/>
  <c r="EI147" i="6"/>
  <c r="EQ147" i="6"/>
  <c r="EQ134" i="6"/>
  <c r="EO107" i="6"/>
  <c r="EQ42" i="6"/>
  <c r="EJ21" i="6"/>
  <c r="EK32" i="6"/>
  <c r="EK34" i="6"/>
  <c r="ER22" i="6"/>
  <c r="ER20" i="6"/>
  <c r="EO167" i="6"/>
  <c r="ER111" i="6"/>
  <c r="EG107" i="6"/>
  <c r="EN107" i="6"/>
  <c r="EP79" i="6"/>
  <c r="EI104" i="6"/>
  <c r="EP112" i="6"/>
  <c r="EH126" i="6"/>
  <c r="EG87" i="6"/>
  <c r="EI113" i="6"/>
  <c r="EL94" i="6"/>
  <c r="EN97" i="6"/>
  <c r="EJ81" i="6"/>
  <c r="EH46" i="6"/>
  <c r="EK56" i="6"/>
  <c r="EN73" i="6"/>
  <c r="EN160" i="6"/>
  <c r="EK155" i="6"/>
  <c r="EK150" i="6"/>
  <c r="EN138" i="6"/>
  <c r="EG16" i="6"/>
  <c r="EH31" i="6"/>
  <c r="EP5" i="6"/>
  <c r="ER7" i="6"/>
  <c r="EG159" i="6"/>
  <c r="EO153" i="6"/>
  <c r="EI134" i="6"/>
  <c r="EL138" i="6"/>
  <c r="EG123" i="6"/>
  <c r="EN98" i="6"/>
  <c r="EG96" i="6"/>
  <c r="EO161" i="6"/>
  <c r="EP98" i="6"/>
  <c r="EP94" i="6"/>
  <c r="EH94" i="6"/>
  <c r="EM106" i="6"/>
  <c r="EH62" i="6"/>
  <c r="EJ41" i="6"/>
  <c r="ER37" i="6"/>
  <c r="EM27" i="6"/>
  <c r="EM34" i="6"/>
  <c r="EN6" i="6"/>
  <c r="EP161" i="6"/>
  <c r="EM128" i="6"/>
  <c r="EG125" i="6"/>
  <c r="EM117" i="6"/>
  <c r="EQ122" i="6"/>
  <c r="EO93" i="6"/>
  <c r="EM97" i="6"/>
  <c r="EP80" i="6"/>
  <c r="EH81" i="6"/>
  <c r="EI11" i="6"/>
  <c r="EO19" i="6"/>
  <c r="EH23" i="6"/>
  <c r="EH8" i="6"/>
  <c r="EI141" i="6"/>
  <c r="EM137" i="6"/>
  <c r="EJ132" i="6"/>
  <c r="EJ127" i="6"/>
  <c r="EL112" i="6"/>
  <c r="EN87" i="6"/>
  <c r="EH96" i="6"/>
  <c r="EN39" i="6"/>
  <c r="EL51" i="6"/>
  <c r="EK58" i="6"/>
  <c r="EP157" i="6"/>
  <c r="EP147" i="6"/>
  <c r="EK137" i="6"/>
  <c r="EQ103" i="6"/>
  <c r="EM98" i="6"/>
  <c r="EH85" i="6"/>
  <c r="EH79" i="6"/>
  <c r="EN88" i="6"/>
  <c r="EL60" i="6"/>
  <c r="EM36" i="6"/>
  <c r="EO32" i="6"/>
  <c r="EP19" i="6"/>
  <c r="EO25" i="6"/>
  <c r="EL29" i="6"/>
  <c r="EJ5" i="6"/>
  <c r="EH29" i="6"/>
  <c r="EP163" i="6"/>
  <c r="EI164" i="6"/>
  <c r="EK113" i="6"/>
  <c r="EL90" i="6"/>
  <c r="EN94" i="6"/>
  <c r="EK86" i="6"/>
  <c r="EL78" i="6"/>
  <c r="EK53" i="6"/>
  <c r="EK64" i="6"/>
  <c r="EK14" i="6"/>
  <c r="EI18" i="6"/>
  <c r="EJ148" i="6"/>
  <c r="EH130" i="6"/>
  <c r="EQ145" i="6"/>
  <c r="EK92" i="6"/>
  <c r="EJ84" i="6"/>
  <c r="EN75" i="6"/>
  <c r="EG35" i="6"/>
  <c r="EK24" i="6"/>
  <c r="EL13" i="6"/>
  <c r="EN19" i="6"/>
  <c r="EL19" i="6"/>
  <c r="EI9" i="6"/>
  <c r="EJ137" i="6"/>
  <c r="EI143" i="6"/>
  <c r="EK130" i="6"/>
  <c r="EK117" i="6"/>
  <c r="EI110" i="6"/>
  <c r="EG111" i="6"/>
  <c r="EJ112" i="6"/>
  <c r="EJ104" i="6"/>
  <c r="EK88" i="6"/>
  <c r="EH71" i="6"/>
  <c r="EQ70" i="6"/>
  <c r="ER71" i="6"/>
  <c r="EH74" i="6"/>
  <c r="EN47" i="6"/>
  <c r="EQ57" i="6"/>
  <c r="EL68" i="6"/>
  <c r="EO45" i="6"/>
  <c r="EP22" i="6"/>
  <c r="EG34" i="6"/>
  <c r="EJ20" i="6"/>
  <c r="EH152" i="6"/>
  <c r="EQ130" i="6"/>
  <c r="EI127" i="6"/>
  <c r="EI119" i="6"/>
  <c r="EJ98" i="6"/>
  <c r="EJ121" i="6"/>
  <c r="EN109" i="6"/>
  <c r="EO89" i="6"/>
  <c r="EG92" i="6"/>
  <c r="EH84" i="6"/>
  <c r="EH91" i="6"/>
  <c r="EL52" i="6"/>
  <c r="EH61" i="6"/>
  <c r="EM50" i="6"/>
  <c r="EH60" i="6"/>
  <c r="EI34" i="6"/>
  <c r="EO22" i="6"/>
  <c r="ER32" i="6"/>
  <c r="EP17" i="6"/>
  <c r="EP23" i="6"/>
  <c r="EH16" i="6"/>
  <c r="EL58" i="6"/>
  <c r="EH66" i="6"/>
  <c r="EI63" i="6"/>
  <c r="EO18" i="6"/>
  <c r="EK20" i="6"/>
  <c r="ER11" i="6"/>
  <c r="EK136" i="6"/>
  <c r="EJ107" i="6"/>
  <c r="EP54" i="6"/>
  <c r="EP57" i="6"/>
  <c r="EH30" i="6"/>
  <c r="EI85" i="6"/>
  <c r="ER14" i="6"/>
  <c r="EQ18" i="6"/>
  <c r="EL25" i="6"/>
  <c r="EQ166" i="6"/>
  <c r="ER156" i="6"/>
  <c r="EM148" i="6"/>
  <c r="EN132" i="6"/>
  <c r="EP141" i="6"/>
  <c r="ER152" i="6"/>
  <c r="EQ128" i="6"/>
  <c r="EJ126" i="6"/>
  <c r="EI109" i="6"/>
  <c r="EK41" i="6"/>
  <c r="EL59" i="6"/>
  <c r="EK46" i="6"/>
  <c r="EP14" i="6"/>
  <c r="EJ142" i="6"/>
  <c r="EH115" i="6"/>
  <c r="EO99" i="6"/>
  <c r="EK91" i="6"/>
  <c r="EL61" i="6"/>
  <c r="EM52" i="6"/>
  <c r="ER53" i="6"/>
  <c r="EQ131" i="6"/>
  <c r="EP119" i="6"/>
  <c r="EI71" i="6"/>
  <c r="EJ66" i="6"/>
  <c r="EM83" i="6"/>
  <c r="EG155" i="6"/>
  <c r="ER130" i="6"/>
  <c r="EQ133" i="6"/>
  <c r="EJ119" i="6"/>
  <c r="EM113" i="6"/>
  <c r="EI122" i="6"/>
  <c r="EQ75" i="6"/>
  <c r="EI70" i="6"/>
  <c r="EH70" i="6"/>
  <c r="EN71" i="6"/>
  <c r="EP46" i="6"/>
  <c r="EO38" i="6"/>
  <c r="EH53" i="6"/>
  <c r="EH117" i="6"/>
  <c r="EQ114" i="6"/>
  <c r="EL73" i="6"/>
  <c r="EI51" i="6"/>
  <c r="EP72" i="6"/>
  <c r="EO47" i="6"/>
  <c r="EL24" i="6"/>
  <c r="EP39" i="6"/>
  <c r="EK12" i="6"/>
  <c r="EH9" i="6"/>
  <c r="EH161" i="6"/>
  <c r="EH156" i="6"/>
  <c r="EN105" i="6"/>
  <c r="EK102" i="6"/>
  <c r="EG104" i="6"/>
  <c r="EL89" i="6"/>
  <c r="EQ12" i="6"/>
  <c r="EJ105" i="6"/>
  <c r="EK71" i="6"/>
  <c r="EH33" i="6"/>
  <c r="EJ152" i="6"/>
  <c r="EG99" i="6"/>
  <c r="EN110" i="6"/>
  <c r="EK73" i="6"/>
  <c r="EI47" i="6"/>
  <c r="EP159" i="6"/>
  <c r="EM152" i="6"/>
  <c r="EP138" i="6"/>
  <c r="EG101" i="6"/>
  <c r="EP66" i="6"/>
  <c r="EG69" i="6"/>
  <c r="EP74" i="6"/>
  <c r="EN46" i="6"/>
  <c r="EJ27" i="6"/>
  <c r="EH127" i="6"/>
  <c r="EI68" i="6"/>
  <c r="EG42" i="6"/>
  <c r="EM70" i="6"/>
  <c r="ER34" i="6"/>
  <c r="EM151" i="6"/>
  <c r="EJ128" i="6"/>
  <c r="EO130" i="6"/>
  <c r="EH133" i="6"/>
  <c r="EM112" i="6"/>
  <c r="EL67" i="6"/>
  <c r="ER67" i="6"/>
  <c r="EQ31" i="6"/>
  <c r="EG27" i="6"/>
  <c r="EP27" i="6"/>
  <c r="EM157" i="6"/>
  <c r="EH131" i="6"/>
  <c r="EG134" i="6"/>
  <c r="EO129" i="6"/>
  <c r="ER109" i="6"/>
  <c r="EK51" i="6"/>
  <c r="ER55" i="6"/>
  <c r="EJ56" i="6"/>
  <c r="EL28" i="6"/>
  <c r="EQ59" i="6"/>
  <c r="EK54" i="6"/>
  <c r="EK167" i="6"/>
  <c r="EH147" i="6"/>
  <c r="EG141" i="6"/>
  <c r="EP128" i="6"/>
  <c r="EK107" i="6"/>
  <c r="EN99" i="6"/>
  <c r="EL95" i="6"/>
  <c r="EM95" i="6"/>
  <c r="EI83" i="6"/>
  <c r="ER57" i="6"/>
  <c r="EK30" i="6"/>
  <c r="EK165" i="6"/>
  <c r="EI93" i="6"/>
  <c r="ER84" i="6"/>
  <c r="EH86" i="6"/>
  <c r="ER85" i="6"/>
  <c r="EJ91" i="6"/>
  <c r="EL70" i="6"/>
  <c r="EL76" i="6"/>
  <c r="EH162" i="6"/>
  <c r="EN166" i="6"/>
  <c r="EM161" i="6"/>
  <c r="EH145" i="6"/>
  <c r="EI142" i="6"/>
  <c r="EO108" i="6"/>
  <c r="EN106" i="6"/>
  <c r="EP88" i="6"/>
  <c r="EH13" i="6"/>
  <c r="EG17" i="6"/>
  <c r="EK25" i="6"/>
  <c r="EQ32" i="6"/>
  <c r="EO5" i="6"/>
  <c r="EJ11" i="6"/>
  <c r="ER159" i="6"/>
  <c r="EJ154" i="6"/>
  <c r="EG146" i="6"/>
  <c r="EH135" i="6"/>
  <c r="EO139" i="6"/>
  <c r="EO133" i="6"/>
  <c r="EO122" i="6"/>
  <c r="EI112" i="6"/>
  <c r="ER118" i="6"/>
  <c r="EP107" i="6"/>
  <c r="EM108" i="6"/>
  <c r="ER86" i="6"/>
  <c r="EO83" i="6"/>
  <c r="EO55" i="6"/>
  <c r="EL66" i="6"/>
  <c r="EP64" i="6"/>
  <c r="EH36" i="6"/>
  <c r="EJ40" i="6"/>
  <c r="EK156" i="6"/>
  <c r="EI156" i="6"/>
  <c r="EP153" i="6"/>
  <c r="EL140" i="6"/>
  <c r="EQ139" i="6"/>
  <c r="EJ133" i="6"/>
  <c r="EM139" i="6"/>
  <c r="EK126" i="6"/>
  <c r="EL119" i="6"/>
  <c r="EJ103" i="6"/>
  <c r="EN102" i="6"/>
  <c r="EO86" i="6"/>
  <c r="EG100" i="6"/>
  <c r="EH82" i="6"/>
  <c r="EL56" i="6"/>
  <c r="EJ67" i="6"/>
  <c r="EN65" i="6"/>
  <c r="EI72" i="6"/>
  <c r="EQ21" i="6"/>
  <c r="EP49" i="6"/>
  <c r="EI65" i="6"/>
  <c r="EI16" i="6"/>
  <c r="ER160" i="6"/>
  <c r="EG154" i="6"/>
  <c r="EO145" i="6"/>
  <c r="EI139" i="6"/>
  <c r="EQ127" i="6"/>
  <c r="EN93" i="6"/>
  <c r="EK89" i="6"/>
  <c r="EK76" i="6"/>
  <c r="EJ60" i="6"/>
  <c r="EK118" i="6"/>
  <c r="EK69" i="6"/>
  <c r="EK33" i="6"/>
  <c r="EG22" i="6"/>
  <c r="ER165" i="6"/>
  <c r="EP121" i="6"/>
  <c r="EK111" i="6"/>
  <c r="EQ124" i="6"/>
  <c r="EJ118" i="6"/>
  <c r="EL108" i="6"/>
  <c r="EN52" i="6"/>
  <c r="EK50" i="6"/>
  <c r="EH26" i="6"/>
  <c r="ER10" i="6"/>
  <c r="EI88" i="6"/>
  <c r="EM86" i="6"/>
  <c r="EQ154" i="6"/>
  <c r="EJ140" i="6"/>
  <c r="EH140" i="6"/>
  <c r="EI98" i="6"/>
  <c r="EI117" i="6"/>
  <c r="EN145" i="6"/>
  <c r="EG98" i="6"/>
  <c r="EN81" i="6"/>
  <c r="ER69" i="6"/>
  <c r="EO69" i="6"/>
  <c r="EO49" i="6"/>
  <c r="EL54" i="6"/>
  <c r="EJ54" i="6"/>
  <c r="EG24" i="6"/>
  <c r="EQ28" i="6"/>
  <c r="ER153" i="6"/>
  <c r="EP150" i="6"/>
  <c r="EQ141" i="6"/>
  <c r="ER134" i="6"/>
  <c r="EJ100" i="6"/>
  <c r="EN86" i="6"/>
  <c r="EL72" i="6"/>
  <c r="EH48" i="6"/>
  <c r="EH43" i="6"/>
  <c r="EH160" i="6"/>
  <c r="EH166" i="6"/>
  <c r="EI159" i="6"/>
  <c r="EJ151" i="6"/>
  <c r="EH128" i="6"/>
  <c r="EK127" i="6"/>
  <c r="EG118" i="6"/>
  <c r="ER103" i="6"/>
  <c r="EH87" i="6"/>
  <c r="EM81" i="6"/>
  <c r="EH65" i="6"/>
  <c r="EK61" i="6"/>
  <c r="EQ20" i="6"/>
  <c r="EN28" i="6"/>
  <c r="EK163" i="6"/>
  <c r="EM143" i="6"/>
  <c r="EP93" i="6"/>
  <c r="EL99" i="6"/>
  <c r="EQ81" i="6"/>
  <c r="EP92" i="6"/>
  <c r="EJ96" i="6"/>
  <c r="EK154" i="6"/>
  <c r="EI128" i="6"/>
  <c r="ER104" i="6"/>
  <c r="EP89" i="6"/>
  <c r="EI76" i="6"/>
  <c r="EK45" i="6"/>
  <c r="EK43" i="6"/>
  <c r="EK40" i="6"/>
  <c r="ER44" i="6"/>
  <c r="EO165" i="6"/>
  <c r="EJ147" i="6"/>
  <c r="EP136" i="6"/>
  <c r="EH136" i="6"/>
  <c r="EH124" i="6"/>
  <c r="EH108" i="6"/>
  <c r="EH64" i="6"/>
  <c r="EQ151" i="6"/>
  <c r="EO155" i="6"/>
  <c r="EM132" i="6"/>
  <c r="EK110" i="6"/>
  <c r="EQ94" i="6"/>
  <c r="EK108" i="6"/>
  <c r="EO76" i="6"/>
  <c r="EP71" i="6"/>
  <c r="EG71" i="6"/>
  <c r="EM63" i="6"/>
  <c r="EH55" i="6"/>
  <c r="EO20" i="6"/>
  <c r="EH14" i="6"/>
  <c r="ER163" i="6"/>
  <c r="EP123" i="6"/>
  <c r="EP61" i="6"/>
  <c r="EM11" i="6"/>
  <c r="EI5" i="6"/>
  <c r="EP135" i="6"/>
  <c r="EK125" i="6"/>
  <c r="EH105" i="6"/>
  <c r="EO100" i="6"/>
  <c r="EJ90" i="6"/>
  <c r="EG75" i="6"/>
  <c r="EN49" i="6"/>
  <c r="EP36" i="6"/>
  <c r="EP41" i="6"/>
  <c r="EQ10" i="6"/>
  <c r="EQ9" i="6"/>
  <c r="EH6" i="6"/>
  <c r="EQ121" i="6"/>
  <c r="EH123" i="6"/>
  <c r="EO116" i="6"/>
  <c r="EP95" i="6"/>
  <c r="EM96" i="6"/>
  <c r="EN92" i="6"/>
  <c r="EM31" i="6"/>
  <c r="EM8" i="6"/>
  <c r="EI155" i="6"/>
  <c r="EJ111" i="6"/>
  <c r="EJ122" i="6"/>
  <c r="EJ106" i="6"/>
  <c r="EI87" i="6"/>
  <c r="EP78" i="6"/>
  <c r="EG59" i="6"/>
  <c r="EG54" i="6"/>
  <c r="EI64" i="6"/>
  <c r="EJ47" i="6"/>
  <c r="EJ25" i="6"/>
  <c r="EK36" i="6"/>
  <c r="EM45" i="6"/>
  <c r="EK22" i="6"/>
  <c r="EL21" i="6"/>
  <c r="EQ5" i="6"/>
  <c r="EL158" i="6"/>
  <c r="ER158" i="6"/>
  <c r="EQ136" i="6"/>
  <c r="EJ120" i="6"/>
  <c r="EN134" i="6"/>
  <c r="EH122" i="6"/>
  <c r="EI99" i="6"/>
  <c r="EQ85" i="6"/>
  <c r="EI69" i="6"/>
  <c r="EO63" i="6"/>
  <c r="EN43" i="6"/>
  <c r="EQ45" i="6"/>
  <c r="EM37" i="6"/>
  <c r="EN14" i="6"/>
  <c r="EQ165" i="6"/>
  <c r="EO158" i="6"/>
  <c r="EK149" i="6"/>
  <c r="EI144" i="6"/>
  <c r="EK119" i="6"/>
  <c r="EJ115" i="6"/>
  <c r="EI118" i="6"/>
  <c r="EN123" i="6"/>
  <c r="EH100" i="6"/>
  <c r="EI120" i="6"/>
  <c r="EL107" i="6"/>
  <c r="EH83" i="6"/>
  <c r="EM48" i="6"/>
  <c r="EO17" i="6"/>
  <c r="EG157" i="6"/>
  <c r="EJ124" i="6"/>
  <c r="EI123" i="6"/>
  <c r="EP96" i="6"/>
  <c r="EK79" i="6"/>
  <c r="EH93" i="6"/>
  <c r="EM53" i="6"/>
  <c r="EL39" i="6"/>
  <c r="EG33" i="6"/>
  <c r="EN32" i="6"/>
  <c r="EK128" i="6"/>
  <c r="EO106" i="6"/>
  <c r="EO9" i="6"/>
  <c r="EL166" i="6"/>
  <c r="EG164" i="6"/>
  <c r="EQ155" i="6"/>
  <c r="EN128" i="6"/>
  <c r="EO114" i="6"/>
  <c r="EM115" i="6"/>
  <c r="EO87" i="6"/>
  <c r="EI81" i="6"/>
  <c r="EO59" i="6"/>
  <c r="ER73" i="6"/>
  <c r="EK59" i="6"/>
  <c r="EL42" i="6"/>
  <c r="EK37" i="6"/>
  <c r="EL36" i="6"/>
  <c r="EJ65" i="6"/>
  <c r="EM33" i="6"/>
  <c r="EJ30" i="6"/>
  <c r="ER149" i="6"/>
  <c r="ER120" i="6"/>
  <c r="EL122" i="6"/>
  <c r="EJ117" i="6"/>
  <c r="EQ106" i="6"/>
  <c r="EP106" i="6"/>
  <c r="EK68" i="6"/>
  <c r="EG158" i="6"/>
  <c r="EJ138" i="6"/>
  <c r="EM130" i="6"/>
  <c r="EI45" i="6"/>
  <c r="ER161" i="6"/>
  <c r="EQ160" i="6"/>
  <c r="EM116" i="6"/>
  <c r="EN108" i="6"/>
  <c r="EK116" i="6"/>
  <c r="EJ95" i="6"/>
  <c r="EI84" i="6"/>
  <c r="EM84" i="6"/>
  <c r="EO39" i="6"/>
  <c r="EQ36" i="6"/>
  <c r="EI24" i="6"/>
  <c r="EK5" i="6"/>
  <c r="EM15" i="6"/>
  <c r="EG10" i="6"/>
  <c r="EH129" i="6"/>
  <c r="EI54" i="6"/>
  <c r="EO30" i="6"/>
  <c r="EI46" i="6"/>
  <c r="EK13" i="6"/>
  <c r="EG18" i="6"/>
  <c r="EL15" i="6"/>
  <c r="EO154" i="6"/>
  <c r="EN149" i="6"/>
  <c r="ER78" i="6"/>
  <c r="EN59" i="6"/>
  <c r="EJ71" i="6"/>
  <c r="EG40" i="6"/>
  <c r="EM38" i="6"/>
  <c r="EM18" i="6"/>
  <c r="ER124" i="6"/>
  <c r="EP101" i="6"/>
  <c r="EP42" i="6"/>
  <c r="EM39" i="6"/>
  <c r="EM67" i="6"/>
  <c r="EL47" i="6"/>
  <c r="EH159" i="6"/>
  <c r="ER141" i="6"/>
  <c r="EL123" i="6"/>
  <c r="EQ112" i="6"/>
  <c r="EI30" i="6"/>
  <c r="EM167" i="6"/>
  <c r="EG160" i="6"/>
  <c r="EM154" i="6"/>
  <c r="EP146" i="6"/>
  <c r="ER136" i="6"/>
  <c r="ER123" i="6"/>
  <c r="EM124" i="6"/>
  <c r="EQ110" i="6"/>
  <c r="EH101" i="6"/>
  <c r="EM92" i="6"/>
  <c r="EM75" i="6"/>
  <c r="EK80" i="6"/>
  <c r="EQ54" i="6"/>
  <c r="EN55" i="6"/>
  <c r="EM66" i="6"/>
  <c r="EO53" i="6"/>
  <c r="EG29" i="6"/>
  <c r="ER38" i="6"/>
  <c r="EH155" i="6"/>
  <c r="EN111" i="6"/>
  <c r="EK19" i="6"/>
  <c r="EO40" i="6"/>
  <c r="ER9" i="6"/>
  <c r="EK93" i="6"/>
  <c r="EJ78" i="6"/>
  <c r="EK84" i="6"/>
  <c r="EG91" i="6"/>
  <c r="EP32" i="6"/>
  <c r="EI19" i="6"/>
  <c r="EO141" i="6"/>
  <c r="EP103" i="6"/>
  <c r="EM107" i="6"/>
  <c r="EQ62" i="6"/>
  <c r="EN63" i="6"/>
  <c r="EQ26" i="6"/>
  <c r="EH167" i="6"/>
  <c r="EG97" i="6"/>
  <c r="EJ39" i="6"/>
  <c r="EM17" i="6"/>
  <c r="EL17" i="6"/>
  <c r="EO10" i="6"/>
  <c r="EK21" i="6"/>
  <c r="EP12" i="6"/>
  <c r="ER138" i="6"/>
  <c r="EQ104" i="6"/>
  <c r="EK99" i="6"/>
  <c r="EQ25" i="6"/>
  <c r="EI39" i="6"/>
  <c r="EI20" i="6"/>
  <c r="EN163" i="6"/>
  <c r="EO151" i="6"/>
  <c r="EJ150" i="6"/>
  <c r="ER142" i="6"/>
  <c r="EG138" i="6"/>
  <c r="EH120" i="6"/>
  <c r="EQ115" i="6"/>
  <c r="EL93" i="6"/>
  <c r="EL86" i="6"/>
  <c r="EG78" i="6"/>
  <c r="EK77" i="6"/>
  <c r="EH54" i="6"/>
  <c r="EO35" i="6"/>
  <c r="EM28" i="6"/>
  <c r="EL55" i="6"/>
  <c r="EI166" i="6"/>
  <c r="EO150" i="6"/>
  <c r="EP151" i="6"/>
  <c r="EN143" i="6"/>
  <c r="EP120" i="6"/>
  <c r="EI58" i="6"/>
  <c r="EH40" i="6"/>
  <c r="EH34" i="6"/>
  <c r="ER52" i="6"/>
  <c r="EK26" i="6"/>
  <c r="EI152" i="6"/>
  <c r="EL141" i="6"/>
  <c r="EP114" i="6"/>
  <c r="ER83" i="6"/>
  <c r="EP44" i="6"/>
  <c r="EP38" i="6"/>
  <c r="EJ8" i="6"/>
  <c r="EP140" i="6"/>
  <c r="EI89" i="6"/>
  <c r="EH50" i="6"/>
  <c r="EK60" i="6"/>
  <c r="EJ75" i="6"/>
  <c r="ER25" i="6"/>
  <c r="EG167" i="6"/>
  <c r="EJ146" i="6"/>
  <c r="EG132" i="6"/>
  <c r="EO95" i="6"/>
  <c r="EQ92" i="6"/>
  <c r="EP67" i="6"/>
  <c r="EM61" i="6"/>
  <c r="EP9" i="6"/>
  <c r="EL14" i="6"/>
  <c r="EQ144" i="6"/>
  <c r="EP132" i="6"/>
  <c r="EG124" i="6"/>
  <c r="EO118" i="6"/>
  <c r="EM103" i="6"/>
  <c r="EQ90" i="6"/>
  <c r="EO71" i="6"/>
  <c r="ER29" i="6"/>
  <c r="EN34" i="6"/>
  <c r="EI8" i="6"/>
  <c r="EP154" i="6"/>
  <c r="EQ140" i="6"/>
  <c r="EQ142" i="6"/>
  <c r="EG128" i="6"/>
  <c r="EL125" i="6"/>
  <c r="EM93" i="6"/>
  <c r="EM76" i="6"/>
  <c r="EO33" i="6"/>
  <c r="EN136" i="6"/>
  <c r="ER127" i="6"/>
  <c r="EH58" i="6"/>
  <c r="ER56" i="6"/>
  <c r="EI31" i="6"/>
  <c r="EK18" i="6"/>
  <c r="EM126" i="6"/>
  <c r="EJ114" i="6"/>
  <c r="EN82" i="6"/>
  <c r="EK82" i="6"/>
  <c r="EO66" i="6"/>
  <c r="EJ55" i="6"/>
  <c r="EN27" i="6"/>
  <c r="EP43" i="6"/>
  <c r="EG12" i="6"/>
  <c r="EP11" i="6"/>
  <c r="EO15" i="6"/>
  <c r="EK8" i="6"/>
  <c r="EO6" i="6"/>
  <c r="EK9" i="6"/>
  <c r="EN11" i="6"/>
  <c r="EL11" i="6"/>
  <c r="EH153" i="6"/>
  <c r="EI148" i="6"/>
  <c r="EM110" i="6"/>
  <c r="ER117" i="6"/>
  <c r="EL101" i="6"/>
  <c r="EJ93" i="6"/>
  <c r="EP85" i="6"/>
  <c r="EQ66" i="6"/>
  <c r="EJ10" i="6"/>
  <c r="EI14" i="6"/>
  <c r="EJ16" i="6"/>
  <c r="EH146" i="6"/>
  <c r="EQ135" i="6"/>
  <c r="EO124" i="6"/>
  <c r="EG119" i="6"/>
  <c r="EN114" i="6"/>
  <c r="EL115" i="6"/>
  <c r="EO78" i="6"/>
  <c r="EO56" i="6"/>
  <c r="EQ27" i="6"/>
  <c r="EI15" i="6"/>
  <c r="EK47" i="6"/>
  <c r="EO79" i="6"/>
  <c r="EP20" i="6"/>
  <c r="EM146" i="6"/>
  <c r="EK114" i="6"/>
  <c r="EM23" i="6"/>
  <c r="EM25" i="6"/>
  <c r="EI26" i="6"/>
  <c r="EH134" i="6"/>
  <c r="EI57" i="6"/>
  <c r="EG135" i="6"/>
  <c r="EL118" i="6"/>
  <c r="ER147" i="6"/>
  <c r="EI157" i="6"/>
  <c r="EG117" i="6"/>
  <c r="EO112" i="6"/>
  <c r="EG103" i="6"/>
  <c r="EL32" i="6"/>
  <c r="EL161" i="6"/>
  <c r="EJ158" i="6"/>
  <c r="EI149" i="6"/>
  <c r="EJ130" i="6"/>
  <c r="EN122" i="6"/>
  <c r="EM121" i="6"/>
  <c r="EL126" i="6"/>
  <c r="EN118" i="6"/>
  <c r="EN103" i="6"/>
  <c r="EK123" i="6"/>
  <c r="EJ108" i="6"/>
  <c r="EJ89" i="6"/>
  <c r="EI75" i="6"/>
  <c r="EJ70" i="6"/>
  <c r="EI77" i="6"/>
  <c r="EK55" i="6"/>
  <c r="EP48" i="6"/>
  <c r="EM51" i="6"/>
  <c r="EH37" i="6"/>
  <c r="EI36" i="6"/>
  <c r="EI35" i="6"/>
  <c r="EH11" i="6"/>
  <c r="EQ24" i="6"/>
  <c r="EM10" i="6"/>
  <c r="EQ156" i="6"/>
  <c r="EG133" i="6"/>
  <c r="EN117" i="6"/>
  <c r="EN112" i="6"/>
  <c r="EJ113" i="6"/>
  <c r="EJ102" i="6"/>
  <c r="EQ102" i="6"/>
  <c r="EK106" i="6"/>
  <c r="EJ88" i="6"/>
  <c r="EK74" i="6"/>
  <c r="EL69" i="6"/>
  <c r="EL75" i="6"/>
  <c r="EK75" i="6"/>
  <c r="EI60" i="6"/>
  <c r="EN44" i="6"/>
  <c r="EK35" i="6"/>
  <c r="ER35" i="6"/>
  <c r="EO31" i="6"/>
  <c r="EK15" i="6"/>
  <c r="EG161" i="6"/>
  <c r="EJ156" i="6"/>
  <c r="ER146" i="6"/>
  <c r="EK144" i="6"/>
  <c r="EN139" i="6"/>
  <c r="EM142" i="6"/>
  <c r="EO138" i="6"/>
  <c r="EQ132" i="6"/>
  <c r="EH121" i="6"/>
  <c r="EG120" i="6"/>
  <c r="EG114" i="6"/>
  <c r="ER107" i="6"/>
  <c r="EG93" i="6"/>
  <c r="EI96" i="6"/>
  <c r="EJ61" i="6"/>
  <c r="EO54" i="6"/>
  <c r="EQ48" i="6"/>
  <c r="EP30" i="6"/>
  <c r="EI43" i="6"/>
  <c r="EJ36" i="6"/>
  <c r="EQ78" i="6"/>
  <c r="EL113" i="6"/>
  <c r="EJ141" i="6"/>
  <c r="ER167" i="6"/>
  <c r="EN151" i="6"/>
  <c r="ER139" i="6"/>
  <c r="EI133" i="6"/>
  <c r="EP129" i="6"/>
  <c r="EQ126" i="6"/>
  <c r="EP126" i="6"/>
  <c r="EP108" i="6"/>
  <c r="EM94" i="6"/>
  <c r="EI101" i="6"/>
  <c r="EL81" i="6"/>
  <c r="EP86" i="6"/>
  <c r="EM71" i="6"/>
  <c r="EJ76" i="6"/>
  <c r="EN64" i="6"/>
  <c r="ER43" i="6"/>
  <c r="EG38" i="6"/>
  <c r="EJ32" i="6"/>
  <c r="EJ31" i="6"/>
  <c r="EM29" i="6"/>
  <c r="EG15" i="6"/>
  <c r="ER17" i="6"/>
  <c r="EN24" i="6"/>
  <c r="EG31" i="6"/>
  <c r="EP16" i="6"/>
  <c r="EJ167" i="6"/>
  <c r="EQ159" i="6"/>
  <c r="EK132" i="6"/>
  <c r="EJ135" i="6"/>
  <c r="EH112" i="6"/>
  <c r="EG112" i="6"/>
  <c r="EM120" i="6"/>
  <c r="EO115" i="6"/>
  <c r="EN96" i="6"/>
  <c r="EP102" i="6"/>
  <c r="EK95" i="6"/>
  <c r="EM68" i="6"/>
  <c r="EP69" i="6"/>
  <c r="EN67" i="6"/>
  <c r="EM54" i="6"/>
  <c r="EJ43" i="6"/>
  <c r="EQ44" i="6"/>
  <c r="EQ37" i="6"/>
  <c r="EL31" i="6"/>
  <c r="EQ67" i="6"/>
  <c r="EO29" i="6"/>
  <c r="ER27" i="6"/>
  <c r="EL27" i="6"/>
  <c r="EL49" i="6"/>
  <c r="EK166" i="6"/>
  <c r="EG156" i="6"/>
  <c r="EK158" i="6"/>
  <c r="EG147" i="6"/>
  <c r="EH139" i="6"/>
  <c r="EM131" i="6"/>
  <c r="EK131" i="6"/>
  <c r="EL117" i="6"/>
  <c r="ER106" i="6"/>
  <c r="EP117" i="6"/>
  <c r="EG108" i="6"/>
  <c r="EM79" i="6"/>
  <c r="EI79" i="6"/>
  <c r="ER47" i="6"/>
  <c r="EL41" i="6"/>
  <c r="EJ46" i="6"/>
  <c r="EM26" i="6"/>
  <c r="EG9" i="6"/>
  <c r="EK157" i="6"/>
  <c r="EM145" i="6"/>
  <c r="EQ117" i="6"/>
  <c r="EG115" i="6"/>
  <c r="ER90" i="6"/>
  <c r="ER80" i="6"/>
  <c r="EO80" i="6"/>
  <c r="EQ68" i="6"/>
  <c r="EO28" i="6"/>
  <c r="EJ17" i="6"/>
  <c r="ER23" i="6"/>
  <c r="EM138" i="6"/>
  <c r="EN133" i="6"/>
  <c r="EI135" i="6"/>
  <c r="EK98" i="6"/>
  <c r="EJ79" i="6"/>
  <c r="ER64" i="6"/>
  <c r="EG52" i="6"/>
  <c r="EG41" i="6"/>
  <c r="EJ26" i="6"/>
  <c r="EJ145" i="6"/>
  <c r="EL124" i="6"/>
  <c r="EG94" i="6"/>
  <c r="EG102" i="6"/>
  <c r="EH59" i="6"/>
  <c r="EQ38" i="6"/>
  <c r="ER21" i="6"/>
  <c r="EI33" i="6"/>
  <c r="EO16" i="6"/>
  <c r="EI10" i="6"/>
  <c r="EN20" i="6"/>
  <c r="EM74" i="6"/>
  <c r="EM19" i="6"/>
  <c r="ER63" i="6"/>
  <c r="EG19" i="6"/>
  <c r="EM22" i="6"/>
  <c r="EJ22" i="6"/>
  <c r="EJ125" i="6"/>
  <c r="ER102" i="6"/>
  <c r="EG106" i="6"/>
  <c r="EG89" i="6"/>
  <c r="EO90" i="6"/>
  <c r="EP68" i="6"/>
  <c r="EL53" i="6"/>
  <c r="EM44" i="6"/>
  <c r="EO48" i="6"/>
  <c r="EI42" i="6"/>
  <c r="EO14" i="6"/>
  <c r="EJ12" i="6"/>
  <c r="EI22" i="6"/>
  <c r="EJ15" i="6"/>
  <c r="EQ7" i="6"/>
  <c r="EL160" i="6"/>
  <c r="EH158" i="6"/>
  <c r="EN127" i="6"/>
  <c r="EQ137" i="6"/>
  <c r="EQ88" i="6"/>
  <c r="EQ113" i="6"/>
  <c r="ER93" i="6"/>
  <c r="ER45" i="6"/>
  <c r="EN53" i="6"/>
  <c r="EJ37" i="6"/>
  <c r="EQ23" i="6"/>
  <c r="ER16" i="6"/>
  <c r="EQ51" i="6"/>
  <c r="EJ165" i="6"/>
  <c r="EP156" i="6"/>
  <c r="EH148" i="6"/>
  <c r="EN126" i="6"/>
  <c r="EM125" i="6"/>
  <c r="EO119" i="6"/>
  <c r="EM105" i="6"/>
  <c r="EH88" i="6"/>
  <c r="EM73" i="6"/>
  <c r="EN42" i="6"/>
  <c r="EN40" i="6"/>
  <c r="EL162" i="6"/>
  <c r="EL128" i="6"/>
  <c r="EI140" i="6"/>
  <c r="EH154" i="6"/>
  <c r="ER166" i="6"/>
  <c r="EI130" i="6"/>
  <c r="EM164" i="6"/>
  <c r="EL97" i="6"/>
  <c r="EJ83" i="6"/>
  <c r="EN51" i="6"/>
  <c r="EP6" i="6"/>
  <c r="EJ166" i="6"/>
  <c r="EQ162" i="6"/>
  <c r="EM153" i="6"/>
  <c r="EK148" i="6"/>
  <c r="EL129" i="6"/>
  <c r="EK129" i="6"/>
  <c r="EL139" i="6"/>
  <c r="EO127" i="6"/>
  <c r="EL88" i="6"/>
  <c r="EP63" i="6"/>
  <c r="EG55" i="6"/>
  <c r="EL40" i="6"/>
  <c r="EM55" i="6"/>
  <c r="EH68" i="6"/>
  <c r="EN31" i="6"/>
  <c r="EH41" i="6"/>
  <c r="EP15" i="6"/>
  <c r="EP160" i="6"/>
  <c r="ER157" i="6"/>
  <c r="EJ134" i="6"/>
  <c r="EP148" i="6"/>
  <c r="EO126" i="6"/>
  <c r="EI116" i="6"/>
  <c r="EI102" i="6"/>
  <c r="EH102" i="6"/>
  <c r="EK120" i="6"/>
  <c r="EN90" i="6"/>
  <c r="EN68" i="6"/>
  <c r="EH63" i="6"/>
  <c r="EJ45" i="6"/>
  <c r="ER28" i="6"/>
  <c r="EL116" i="6"/>
  <c r="EI106" i="6"/>
  <c r="EL106" i="6"/>
  <c r="EK94" i="6"/>
  <c r="EN91" i="6"/>
  <c r="EL96" i="6"/>
  <c r="EM77" i="6"/>
  <c r="EN72" i="6"/>
  <c r="EG74" i="6"/>
  <c r="EH73" i="6"/>
  <c r="ER81" i="6"/>
  <c r="ER51" i="6"/>
  <c r="EG56" i="6"/>
  <c r="EP34" i="6"/>
  <c r="EH49" i="6"/>
  <c r="EG30" i="6"/>
  <c r="EI27" i="6"/>
  <c r="EH19" i="6"/>
  <c r="ER24" i="6"/>
  <c r="EQ17" i="6"/>
  <c r="EI167" i="6"/>
  <c r="EK153" i="6"/>
  <c r="EP142" i="6"/>
  <c r="EL148" i="6"/>
  <c r="EL155" i="6"/>
  <c r="EI125" i="6"/>
  <c r="EO113" i="6"/>
  <c r="EP133" i="6"/>
  <c r="ER110" i="6"/>
  <c r="EG85" i="6"/>
  <c r="EK159" i="6"/>
  <c r="EG152" i="6"/>
  <c r="EQ138" i="6"/>
  <c r="EN131" i="6"/>
  <c r="ER126" i="6"/>
  <c r="EO109" i="6"/>
  <c r="EI82" i="6"/>
  <c r="EN15" i="6"/>
  <c r="EP164" i="6"/>
  <c r="EQ163" i="6"/>
  <c r="EN152" i="6"/>
  <c r="EL136" i="6"/>
  <c r="ER88" i="6"/>
  <c r="EP51" i="6"/>
  <c r="EI49" i="6"/>
  <c r="ER48" i="6"/>
  <c r="EG28" i="6"/>
  <c r="EH20" i="6"/>
  <c r="EL16" i="6"/>
  <c r="EN164" i="6"/>
  <c r="EO166" i="6"/>
  <c r="EJ160" i="6"/>
  <c r="EJ159" i="6"/>
  <c r="EM156" i="6"/>
  <c r="EH151" i="6"/>
  <c r="EI138" i="6"/>
  <c r="EN116" i="6"/>
  <c r="ER140" i="6"/>
  <c r="EN101" i="6"/>
  <c r="EG121" i="6"/>
  <c r="EO104" i="6"/>
  <c r="EL92" i="6"/>
  <c r="EQ96" i="6"/>
  <c r="EN79" i="6"/>
  <c r="EO72" i="6"/>
  <c r="EL80" i="6"/>
  <c r="EO73" i="6"/>
  <c r="EN57" i="6"/>
  <c r="ER40" i="6"/>
  <c r="EP29" i="6"/>
  <c r="EI13" i="6"/>
  <c r="EQ8" i="6"/>
  <c r="EH157" i="6"/>
  <c r="ER148" i="6"/>
  <c r="EN129" i="6"/>
  <c r="ER115" i="6"/>
  <c r="EP110" i="6"/>
  <c r="EP99" i="6"/>
  <c r="EM100" i="6"/>
  <c r="EP100" i="6"/>
  <c r="EI78" i="6"/>
  <c r="EG72" i="6"/>
  <c r="EH67" i="6"/>
  <c r="EJ68" i="6"/>
  <c r="EO57" i="6"/>
  <c r="EK49" i="6"/>
  <c r="EI25" i="6"/>
  <c r="EI44" i="6"/>
  <c r="EM21" i="6"/>
  <c r="EJ14" i="6"/>
  <c r="EP28" i="6"/>
  <c r="EG13" i="6"/>
  <c r="EH163" i="6"/>
  <c r="EL157" i="6"/>
  <c r="EI151" i="6"/>
  <c r="EK151" i="6"/>
  <c r="EN144" i="6"/>
  <c r="ER137" i="6"/>
  <c r="EK142" i="6"/>
  <c r="EO137" i="6"/>
  <c r="EN135" i="6"/>
  <c r="EN104" i="6"/>
  <c r="EK105" i="6"/>
  <c r="EP10" i="6"/>
  <c r="EN10" i="6"/>
  <c r="EQ164" i="6"/>
  <c r="EH149" i="6"/>
  <c r="EN147" i="6"/>
  <c r="EG116" i="6"/>
  <c r="EI126" i="6"/>
  <c r="EN100" i="6"/>
  <c r="ER100" i="6"/>
  <c r="EM87" i="6"/>
  <c r="EQ79" i="6"/>
  <c r="ER62" i="6"/>
  <c r="EL44" i="6"/>
  <c r="EI48" i="6"/>
  <c r="EN35" i="6"/>
  <c r="EM158" i="6"/>
  <c r="EL110" i="6"/>
  <c r="ER94" i="6"/>
  <c r="EJ101" i="6"/>
  <c r="EG109" i="6"/>
  <c r="EH98" i="6"/>
  <c r="EQ109" i="6"/>
  <c r="EJ49" i="6"/>
  <c r="EL63" i="6"/>
  <c r="EQ52" i="6"/>
  <c r="EO41" i="6"/>
  <c r="EN8" i="6"/>
  <c r="EN13" i="6"/>
  <c r="EM9" i="6"/>
  <c r="EJ164" i="6"/>
  <c r="EO149" i="6"/>
  <c r="EG130" i="6"/>
  <c r="EN115" i="6"/>
  <c r="EM30" i="6"/>
  <c r="EM14" i="6"/>
  <c r="EH21" i="6"/>
  <c r="EN165" i="6"/>
  <c r="EP165" i="6"/>
  <c r="ER151" i="6"/>
  <c r="EL133" i="6"/>
  <c r="EG126" i="6"/>
  <c r="EH116" i="6"/>
  <c r="EI111" i="6"/>
  <c r="EI100" i="6"/>
  <c r="EO91" i="6"/>
  <c r="EI91" i="6"/>
  <c r="EP73" i="6"/>
  <c r="ER87" i="6"/>
  <c r="EO77" i="6"/>
  <c r="EO42" i="6"/>
  <c r="EM40" i="6"/>
  <c r="EK38" i="6"/>
  <c r="EQ150" i="6"/>
  <c r="EG143" i="6"/>
  <c r="EL144" i="6"/>
  <c r="ER131" i="6"/>
  <c r="EJ136" i="6"/>
  <c r="EN121" i="6"/>
  <c r="ER112" i="6"/>
  <c r="EM102" i="6"/>
  <c r="ER97" i="6"/>
  <c r="EK90" i="6"/>
  <c r="EQ86" i="6"/>
  <c r="ER77" i="6"/>
  <c r="EQ58" i="6"/>
  <c r="EP40" i="6"/>
  <c r="EG50" i="6"/>
  <c r="EN33" i="6"/>
  <c r="EN26" i="6"/>
  <c r="EP24" i="6"/>
  <c r="EM20" i="6"/>
  <c r="EJ24" i="6"/>
  <c r="EN153" i="6"/>
  <c r="EP145" i="6"/>
  <c r="EJ131" i="6"/>
  <c r="EN124" i="6"/>
  <c r="EI158" i="6"/>
  <c r="EO159" i="6"/>
  <c r="EI132" i="6"/>
  <c r="EG136" i="6"/>
  <c r="EH113" i="6"/>
  <c r="EJ116" i="6"/>
  <c r="EJ87" i="6"/>
  <c r="EG88" i="6"/>
  <c r="EJ80" i="6"/>
  <c r="EQ72" i="6"/>
  <c r="EM58" i="6"/>
  <c r="EG44" i="6"/>
  <c r="EO21" i="6"/>
  <c r="EI59" i="6"/>
  <c r="EP162" i="6"/>
  <c r="EH165" i="6"/>
  <c r="EI136" i="6"/>
  <c r="EP90" i="6"/>
  <c r="EN85" i="6"/>
  <c r="EK152" i="6"/>
  <c r="EI153" i="6"/>
  <c r="EJ143" i="6"/>
  <c r="EL149" i="6"/>
  <c r="EO123" i="6"/>
  <c r="EK112" i="6"/>
  <c r="EQ93" i="6"/>
  <c r="EN84" i="6"/>
  <c r="EH78" i="6"/>
  <c r="ER68" i="6"/>
  <c r="ER42" i="6"/>
  <c r="EK48" i="6"/>
  <c r="EL34" i="6"/>
  <c r="EN56" i="6"/>
  <c r="EO13" i="6"/>
  <c r="ER164" i="6"/>
  <c r="EL142" i="6"/>
  <c r="EQ125" i="6"/>
  <c r="EP115" i="6"/>
  <c r="EI92" i="6"/>
  <c r="EQ80" i="6"/>
  <c r="ER79" i="6"/>
  <c r="EJ62" i="6"/>
  <c r="EP56" i="6"/>
  <c r="EH110" i="6"/>
  <c r="ER105" i="6"/>
  <c r="EQ108" i="6"/>
  <c r="EI86" i="6"/>
  <c r="EG79" i="6"/>
  <c r="EG68" i="6"/>
  <c r="EL64" i="6"/>
  <c r="EG48" i="6"/>
  <c r="EL38" i="6"/>
  <c r="EO43" i="6"/>
  <c r="EL37" i="6"/>
  <c r="EK17" i="6"/>
  <c r="EK31" i="6"/>
  <c r="ER8" i="6"/>
  <c r="ER19" i="6"/>
  <c r="EG25" i="6"/>
  <c r="EN156" i="6"/>
  <c r="EG148" i="6"/>
  <c r="EH142" i="6"/>
  <c r="EK141" i="6"/>
  <c r="EH132" i="6"/>
  <c r="EM104" i="6"/>
  <c r="EQ100" i="6"/>
  <c r="EQ97" i="6"/>
  <c r="ER96" i="6"/>
  <c r="EP84" i="6"/>
  <c r="EN66" i="6"/>
  <c r="EO68" i="6"/>
  <c r="EL50" i="6"/>
  <c r="ER33" i="6"/>
  <c r="EM47" i="6"/>
  <c r="EN38" i="6"/>
  <c r="EJ42" i="6"/>
  <c r="EP166" i="6"/>
  <c r="EJ155" i="6"/>
  <c r="ER150" i="6"/>
  <c r="EN140" i="6"/>
  <c r="EO142" i="6"/>
  <c r="EM134" i="6"/>
  <c r="EM123" i="6"/>
  <c r="EK122" i="6"/>
  <c r="EN113" i="6"/>
  <c r="EO103" i="6"/>
  <c r="EJ99" i="6"/>
  <c r="EM78" i="6"/>
  <c r="EJ82" i="6"/>
  <c r="ER70" i="6"/>
  <c r="EP59" i="6"/>
  <c r="EG51" i="6"/>
  <c r="EN69" i="6"/>
  <c r="EI55" i="6"/>
  <c r="EJ33" i="6"/>
  <c r="EQ46" i="6"/>
  <c r="ER31" i="6"/>
  <c r="EI32" i="6"/>
  <c r="EJ13" i="6"/>
  <c r="EN21" i="6"/>
  <c r="EJ7" i="6"/>
  <c r="EL100" i="6"/>
  <c r="EO111" i="6"/>
  <c r="EH97" i="6"/>
  <c r="EI80" i="6"/>
  <c r="EM80" i="6"/>
  <c r="EQ73" i="6"/>
  <c r="EP58" i="6"/>
  <c r="EJ69" i="6"/>
  <c r="EG60" i="6"/>
  <c r="EJ48" i="6"/>
  <c r="EQ29" i="6"/>
  <c r="EK39" i="6"/>
  <c r="EO37" i="6"/>
  <c r="EO36" i="6"/>
  <c r="EK27" i="6"/>
  <c r="EP7" i="6"/>
  <c r="EI165" i="6"/>
  <c r="EG150" i="6"/>
  <c r="EP143" i="6"/>
  <c r="EM141" i="6"/>
  <c r="EG129" i="6"/>
  <c r="EP104" i="6"/>
  <c r="EQ84" i="6"/>
  <c r="EK85" i="6"/>
  <c r="EN76" i="6"/>
  <c r="EO75" i="6"/>
  <c r="EJ85" i="6"/>
  <c r="EO62" i="6"/>
  <c r="EQ56" i="6"/>
  <c r="EP47" i="6"/>
  <c r="EP18" i="6"/>
  <c r="EL22" i="6"/>
  <c r="EI12" i="6"/>
  <c r="EN9" i="6"/>
  <c r="EJ163" i="6"/>
  <c r="EQ161" i="6"/>
  <c r="EJ149" i="6"/>
  <c r="EQ146" i="6"/>
  <c r="EH141" i="6"/>
  <c r="EK138" i="6"/>
  <c r="EN130" i="6"/>
  <c r="EL131" i="6"/>
  <c r="EQ98" i="6"/>
  <c r="EI95" i="6"/>
  <c r="EO105" i="6"/>
  <c r="EK70" i="6"/>
  <c r="EL65" i="6"/>
  <c r="EG62" i="6"/>
  <c r="EI67" i="6"/>
  <c r="EK65" i="6"/>
  <c r="EK52" i="6"/>
  <c r="EL57" i="6"/>
  <c r="EQ55" i="6"/>
  <c r="EJ19" i="6"/>
  <c r="EH111" i="6"/>
  <c r="ER72" i="6"/>
  <c r="EM62" i="6"/>
  <c r="EJ51" i="6"/>
  <c r="EP31" i="6"/>
  <c r="EK7" i="6"/>
  <c r="EG163" i="6"/>
  <c r="EL153" i="6"/>
  <c r="EQ153" i="6"/>
  <c r="EL109" i="6"/>
  <c r="ER82" i="6"/>
  <c r="EP60" i="6"/>
  <c r="EI40" i="6"/>
  <c r="EH32" i="6"/>
  <c r="EN18" i="6"/>
  <c r="EG127" i="6"/>
  <c r="EL82" i="6"/>
  <c r="EP65" i="6"/>
  <c r="EI56" i="6"/>
  <c r="EO44" i="6"/>
  <c r="EP21" i="6"/>
  <c r="ER12" i="6"/>
  <c r="EN167" i="6"/>
  <c r="EG162" i="6"/>
  <c r="EM150" i="6"/>
  <c r="EQ129" i="6"/>
  <c r="EO101" i="6"/>
  <c r="EH77" i="6"/>
  <c r="ER155" i="6"/>
  <c r="EN148" i="6"/>
  <c r="EL127" i="6"/>
  <c r="EP82" i="6"/>
  <c r="EN25" i="6"/>
  <c r="EN77" i="6"/>
  <c r="EM69" i="6"/>
  <c r="EG57" i="6"/>
  <c r="EN45" i="6"/>
  <c r="EJ29" i="6"/>
  <c r="EP33" i="6"/>
  <c r="ER18" i="6"/>
  <c r="EJ23" i="6"/>
  <c r="EH25" i="6"/>
  <c r="EL18" i="6"/>
  <c r="EO156" i="6"/>
  <c r="EL120" i="6"/>
  <c r="EI108" i="6"/>
  <c r="EH92" i="6"/>
  <c r="EQ107" i="6"/>
  <c r="EH42" i="6"/>
  <c r="ER39" i="6"/>
  <c r="EM7" i="6"/>
  <c r="EG151" i="6"/>
  <c r="EN141" i="6"/>
  <c r="EM129" i="6"/>
  <c r="EN119" i="6"/>
  <c r="EK109" i="6"/>
  <c r="EG110" i="6"/>
  <c r="EH104" i="6"/>
  <c r="EG43" i="6"/>
  <c r="EI6" i="6"/>
  <c r="EP75" i="6"/>
  <c r="EM85" i="6"/>
  <c r="EG65" i="6"/>
  <c r="EP62" i="6"/>
  <c r="EH99" i="6"/>
  <c r="EI107" i="6"/>
  <c r="ER92" i="6"/>
  <c r="EO84" i="6"/>
  <c r="EG63" i="6"/>
  <c r="EM41" i="6"/>
  <c r="EN23" i="6"/>
  <c r="EH57" i="6"/>
  <c r="EM13" i="6"/>
  <c r="EO52" i="6"/>
  <c r="EP152" i="6"/>
  <c r="ER129" i="6"/>
  <c r="EL114" i="6"/>
  <c r="EP76" i="6"/>
  <c r="EO51" i="6"/>
  <c r="EI29" i="6"/>
  <c r="EJ18" i="6"/>
  <c r="EJ162" i="6"/>
  <c r="EQ149" i="6"/>
  <c r="EH143" i="6"/>
  <c r="EO117" i="6"/>
  <c r="ER89" i="6"/>
  <c r="EK87" i="6"/>
  <c r="EM56" i="6"/>
  <c r="ER41" i="6"/>
  <c r="ER54" i="6"/>
  <c r="EK28" i="6"/>
  <c r="EP37" i="6"/>
  <c r="EL45" i="6"/>
  <c r="EH18" i="6"/>
  <c r="EN48" i="6"/>
  <c r="EG8" i="6"/>
  <c r="DS3" i="6"/>
  <c r="EG5" i="6"/>
  <c r="C179" i="2"/>
  <c r="B180" i="2"/>
  <c r="BW3" i="7" l="1"/>
  <c r="AY3" i="7"/>
  <c r="EQ3" i="6"/>
  <c r="D179" i="2"/>
  <c r="F179" i="2" s="1"/>
  <c r="C180" i="2"/>
  <c r="B181" i="2"/>
  <c r="B182" i="2" s="1"/>
  <c r="C182" i="2" s="1"/>
  <c r="D182" i="2" l="1"/>
  <c r="F182" i="2" s="1"/>
  <c r="D180" i="2"/>
  <c r="F180" i="2" s="1"/>
  <c r="C181" i="2"/>
  <c r="G182" i="2" l="1"/>
  <c r="F181" i="2"/>
  <c r="G181" i="2" s="1"/>
  <c r="D181" i="2"/>
  <c r="G51" i="2"/>
  <c r="G32" i="2"/>
  <c r="G4" i="2"/>
  <c r="G84" i="2"/>
  <c r="G134" i="2"/>
  <c r="G179" i="2"/>
  <c r="G83" i="2"/>
  <c r="G48" i="2"/>
  <c r="G80" i="2"/>
  <c r="G90" i="2"/>
  <c r="G67" i="2"/>
  <c r="G172" i="2"/>
  <c r="G153" i="2"/>
  <c r="G168" i="2"/>
  <c r="G11" i="2"/>
  <c r="G55" i="2"/>
  <c r="G140" i="2"/>
  <c r="G49" i="2"/>
  <c r="G89" i="2"/>
  <c r="G21" i="2"/>
  <c r="G165" i="2"/>
  <c r="G23" i="2"/>
  <c r="G173" i="2"/>
  <c r="G65" i="2"/>
  <c r="G107" i="2"/>
  <c r="G9" i="2"/>
  <c r="G16" i="2"/>
  <c r="G174" i="2"/>
  <c r="G120" i="2"/>
  <c r="G145" i="2"/>
  <c r="G125" i="2"/>
  <c r="G38" i="2"/>
  <c r="G64" i="2"/>
  <c r="G96" i="2"/>
  <c r="G156" i="2"/>
  <c r="G3" i="2"/>
  <c r="G41" i="2"/>
  <c r="G37" i="2"/>
  <c r="G135" i="2"/>
  <c r="G93" i="2"/>
  <c r="G77" i="2"/>
  <c r="G36" i="2"/>
  <c r="G14" i="2"/>
  <c r="G42" i="2"/>
  <c r="G10" i="2"/>
  <c r="G47" i="2"/>
  <c r="G114" i="2"/>
  <c r="G82" i="2"/>
  <c r="G62" i="2"/>
  <c r="G150" i="2"/>
  <c r="G178" i="2"/>
  <c r="G129" i="2"/>
  <c r="G167" i="2"/>
  <c r="G8" i="2"/>
  <c r="G12" i="2"/>
  <c r="G160" i="2"/>
  <c r="G70" i="2"/>
  <c r="G136" i="2"/>
  <c r="G31" i="2"/>
  <c r="G139" i="2"/>
  <c r="G85" i="2"/>
  <c r="G86" i="2"/>
  <c r="G119" i="2"/>
  <c r="G87" i="2"/>
  <c r="G94" i="2"/>
  <c r="G142" i="2"/>
  <c r="G27" i="2"/>
  <c r="G180" i="2"/>
  <c r="G164" i="2"/>
  <c r="G162" i="2"/>
  <c r="G171" i="2"/>
  <c r="G124" i="2"/>
  <c r="G138" i="2"/>
  <c r="G33" i="2"/>
  <c r="G144" i="2"/>
  <c r="G177" i="2"/>
  <c r="G132" i="2"/>
  <c r="G24" i="2"/>
  <c r="G169" i="2"/>
  <c r="G34" i="2"/>
  <c r="G60" i="2"/>
  <c r="G92" i="2"/>
  <c r="G71" i="2"/>
  <c r="G74" i="2"/>
  <c r="G149" i="2"/>
  <c r="G106" i="2"/>
  <c r="G58" i="2"/>
  <c r="G5" i="2"/>
  <c r="G30" i="2"/>
  <c r="G95" i="2"/>
  <c r="G176" i="2"/>
  <c r="G63" i="2"/>
  <c r="G170" i="2"/>
  <c r="G13" i="2"/>
  <c r="G155" i="2"/>
  <c r="G130" i="2"/>
  <c r="G81" i="2"/>
  <c r="G88" i="2"/>
  <c r="G15" i="2"/>
  <c r="G126" i="2"/>
  <c r="G151" i="2"/>
  <c r="G110" i="2"/>
  <c r="G76" i="2"/>
  <c r="G108" i="2"/>
  <c r="G20" i="2"/>
  <c r="G52" i="2"/>
  <c r="G147" i="2"/>
  <c r="G112" i="2"/>
  <c r="G61" i="2"/>
  <c r="G152" i="2"/>
  <c r="G116" i="2"/>
  <c r="G78" i="2"/>
  <c r="G157" i="2"/>
  <c r="G69" i="2"/>
  <c r="G103" i="2"/>
  <c r="G115" i="2"/>
  <c r="G117" i="2"/>
  <c r="G50" i="2"/>
  <c r="G146" i="2"/>
  <c r="G148" i="2"/>
  <c r="G128" i="2"/>
  <c r="G43" i="2"/>
  <c r="G161" i="2"/>
  <c r="G100" i="2"/>
  <c r="G118" i="2"/>
  <c r="G123" i="2"/>
  <c r="G137" i="2"/>
  <c r="G105" i="2"/>
  <c r="G143" i="2"/>
  <c r="G91" i="2"/>
  <c r="G122" i="2"/>
  <c r="G163" i="2"/>
  <c r="G121" i="2"/>
  <c r="G39" i="2"/>
  <c r="G131" i="2"/>
  <c r="G113" i="2"/>
  <c r="G111" i="2"/>
  <c r="G18" i="2"/>
  <c r="G7" i="2"/>
  <c r="CI3" i="1"/>
  <c r="CV3" i="1" s="1"/>
  <c r="G98" i="2" l="1"/>
  <c r="G44" i="2"/>
  <c r="G109" i="2"/>
  <c r="G101" i="2"/>
  <c r="G68" i="2"/>
  <c r="G75" i="2"/>
  <c r="G59" i="2"/>
  <c r="G26" i="2"/>
  <c r="G133" i="2"/>
  <c r="G40" i="2"/>
  <c r="G17" i="2"/>
  <c r="G175" i="2"/>
  <c r="G99" i="2"/>
  <c r="G141" i="2"/>
  <c r="G154" i="2"/>
  <c r="G159" i="2"/>
  <c r="G46" i="2"/>
  <c r="G35" i="2"/>
  <c r="G54" i="2"/>
  <c r="G79" i="2"/>
  <c r="G6" i="2"/>
  <c r="G25" i="2"/>
  <c r="G29" i="2"/>
  <c r="G57" i="2"/>
  <c r="G104" i="2"/>
  <c r="G66" i="2"/>
  <c r="G102" i="2"/>
  <c r="G127" i="2"/>
  <c r="G73" i="2"/>
  <c r="G56" i="2"/>
  <c r="G28" i="2"/>
  <c r="G53" i="2"/>
  <c r="G97" i="2"/>
  <c r="G22" i="2"/>
  <c r="G166" i="2"/>
  <c r="G45" i="2"/>
  <c r="G158" i="2"/>
  <c r="G19" i="2"/>
  <c r="G72"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N139" i="1"/>
  <c r="CZ139" i="1" s="1"/>
  <c r="CN142" i="1"/>
  <c r="CZ142" i="1" s="1"/>
  <c r="CP161" i="1"/>
  <c r="DB161" i="1" s="1"/>
  <c r="CS108" i="1"/>
  <c r="DE108" i="1" s="1"/>
  <c r="CL74" i="1"/>
  <c r="CX74" i="1" s="1"/>
  <c r="CO44" i="1"/>
  <c r="DA44" i="1" s="1"/>
  <c r="CR152" i="1"/>
  <c r="DD152" i="1" s="1"/>
  <c r="CO17" i="1"/>
  <c r="CS115" i="1"/>
  <c r="DE115" i="1" s="1"/>
  <c r="CL82" i="1"/>
  <c r="CX82" i="1" s="1"/>
  <c r="CN148" i="1"/>
  <c r="CZ148" i="1" s="1"/>
  <c r="CP9" i="1"/>
  <c r="CN120" i="1"/>
  <c r="CZ120" i="1" s="1"/>
  <c r="CN157" i="1"/>
  <c r="CZ157" i="1" s="1"/>
  <c r="CS154" i="1"/>
  <c r="DE154" i="1" s="1"/>
  <c r="CN152" i="1"/>
  <c r="CZ152" i="1" s="1"/>
  <c r="CN109" i="1"/>
  <c r="CZ109" i="1" s="1"/>
  <c r="CU47" i="1"/>
  <c r="DG47" i="1" s="1"/>
  <c r="CV43" i="1"/>
  <c r="DH43" i="1" s="1"/>
  <c r="CN56" i="1"/>
  <c r="CZ56" i="1" s="1"/>
  <c r="CT126" i="1"/>
  <c r="DF126" i="1" s="1"/>
  <c r="CM146" i="1"/>
  <c r="CY146" i="1" s="1"/>
  <c r="CK154" i="1"/>
  <c r="CW154" i="1" s="1"/>
  <c r="CM54" i="1"/>
  <c r="CY54" i="1" s="1"/>
  <c r="CM56" i="1"/>
  <c r="CY56" i="1" s="1"/>
  <c r="CO129" i="1"/>
  <c r="DA129" i="1" s="1"/>
  <c r="CS42" i="1"/>
  <c r="DE42" i="1" s="1"/>
  <c r="CN125" i="1"/>
  <c r="CZ125" i="1" s="1"/>
  <c r="CV97" i="1"/>
  <c r="DH97" i="1" s="1"/>
  <c r="CK134" i="1"/>
  <c r="CW134" i="1" s="1"/>
  <c r="CV154" i="1"/>
  <c r="DH154" i="1" s="1"/>
  <c r="CL110" i="1"/>
  <c r="CX110" i="1" s="1"/>
  <c r="CK32" i="1"/>
  <c r="CW32" i="1" s="1"/>
  <c r="CM144" i="1"/>
  <c r="CY144" i="1" s="1"/>
  <c r="CP78" i="1"/>
  <c r="DB78" i="1" s="1"/>
  <c r="CS36" i="1"/>
  <c r="DE36" i="1" s="1"/>
  <c r="CQ122" i="1"/>
  <c r="DC122" i="1" s="1"/>
  <c r="CL146" i="1"/>
  <c r="CX146" i="1" s="1"/>
  <c r="CK103" i="1"/>
  <c r="CW103" i="1" s="1"/>
  <c r="CU31" i="1"/>
  <c r="DG31" i="1" s="1"/>
  <c r="CV109" i="1"/>
  <c r="DH109" i="1" s="1"/>
  <c r="CS12" i="1"/>
  <c r="CP98" i="1"/>
  <c r="DB98" i="1" s="1"/>
  <c r="CL26" i="1"/>
  <c r="CX26" i="1" s="1"/>
  <c r="CO151" i="1"/>
  <c r="DA151" i="1" s="1"/>
  <c r="CU157" i="1"/>
  <c r="DG157" i="1" s="1"/>
  <c r="CK115" i="1"/>
  <c r="CW115" i="1" s="1"/>
  <c r="CM134" i="1"/>
  <c r="CY134" i="1" s="1"/>
  <c r="CU88" i="1"/>
  <c r="DG88" i="1" s="1"/>
  <c r="CT152" i="1"/>
  <c r="DF152" i="1" s="1"/>
  <c r="CO94" i="1"/>
  <c r="DA94" i="1" s="1"/>
  <c r="CN151" i="1"/>
  <c r="CZ151" i="1" s="1"/>
  <c r="CM139" i="1"/>
  <c r="CY139"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K156" i="1"/>
  <c r="CW156" i="1" s="1"/>
  <c r="CR95" i="1"/>
  <c r="DD95" i="1" s="1"/>
  <c r="CV102" i="1"/>
  <c r="DH102" i="1" s="1"/>
  <c r="CU11" i="1"/>
  <c r="DG11" i="1" s="1"/>
  <c r="CV138" i="1"/>
  <c r="DH138" i="1" s="1"/>
  <c r="CM22" i="1"/>
  <c r="CY22" i="1" s="1"/>
  <c r="CK91" i="1"/>
  <c r="CW91" i="1" s="1"/>
  <c r="CU62" i="1"/>
  <c r="DG62" i="1" s="1"/>
  <c r="CN14" i="1"/>
  <c r="CZ14" i="1" s="1"/>
  <c r="CK52" i="1"/>
  <c r="CW52" i="1" s="1"/>
  <c r="CV162" i="1"/>
  <c r="DH162" i="1" s="1"/>
  <c r="CP90" i="1"/>
  <c r="DB90" i="1" s="1"/>
  <c r="CU65" i="1"/>
  <c r="DG65" i="1" s="1"/>
  <c r="CT10" i="1"/>
  <c r="DF10" i="1" s="1"/>
  <c r="CT111" i="1"/>
  <c r="DF111" i="1" s="1"/>
  <c r="CO144" i="1"/>
  <c r="DA144" i="1" s="1"/>
  <c r="CP137" i="1"/>
  <c r="DB137" i="1" s="1"/>
  <c r="CO97" i="1"/>
  <c r="DA97" i="1" s="1"/>
  <c r="CQ124" i="1"/>
  <c r="DC124" i="1" s="1"/>
  <c r="CU37" i="1"/>
  <c r="DG37" i="1" s="1"/>
  <c r="CM127" i="1"/>
  <c r="CY127" i="1" s="1"/>
  <c r="CV20" i="1"/>
  <c r="DH20" i="1" s="1"/>
  <c r="CU18" i="1"/>
  <c r="DG18" i="1" s="1"/>
  <c r="CU138" i="1"/>
  <c r="DG138" i="1" s="1"/>
  <c r="CT138" i="1"/>
  <c r="DF138" i="1" s="1"/>
  <c r="CK31" i="1"/>
  <c r="CW31" i="1" s="1"/>
  <c r="CL7" i="1"/>
  <c r="CX7" i="1" s="1"/>
  <c r="CK120" i="1"/>
  <c r="CW120" i="1" s="1"/>
  <c r="CT158" i="1"/>
  <c r="DF158" i="1" s="1"/>
  <c r="CM112" i="1"/>
  <c r="CY112" i="1" s="1"/>
  <c r="CP155" i="1"/>
  <c r="DB155" i="1" s="1"/>
  <c r="CN98" i="1"/>
  <c r="CZ98" i="1" s="1"/>
  <c r="CV59" i="1"/>
  <c r="DH59" i="1" s="1"/>
  <c r="CP59" i="1"/>
  <c r="DB59" i="1" s="1"/>
  <c r="CK75" i="1"/>
  <c r="CW75" i="1" s="1"/>
  <c r="CT166" i="1"/>
  <c r="DF166" i="1" s="1"/>
  <c r="CR98" i="1"/>
  <c r="DD98" i="1" s="1"/>
  <c r="CU165" i="1"/>
  <c r="DG165" i="1" s="1"/>
  <c r="CV116" i="1"/>
  <c r="DH116" i="1" s="1"/>
  <c r="CV167" i="1"/>
  <c r="DH167" i="1" s="1"/>
  <c r="CK74" i="1"/>
  <c r="CW74" i="1" s="1"/>
  <c r="CS110" i="1"/>
  <c r="DE110" i="1" s="1"/>
  <c r="CR69" i="1"/>
  <c r="DD69" i="1" s="1"/>
  <c r="CU135" i="1"/>
  <c r="DG135" i="1" s="1"/>
  <c r="CR144" i="1"/>
  <c r="DD144" i="1" s="1"/>
  <c r="CN16" i="1"/>
  <c r="CZ16" i="1" s="1"/>
  <c r="CS127" i="1"/>
  <c r="DE127" i="1" s="1"/>
  <c r="CV145" i="1"/>
  <c r="DH145"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Q146" i="1"/>
  <c r="DC146" i="1" s="1"/>
  <c r="CT128" i="1"/>
  <c r="DF128" i="1" s="1"/>
  <c r="CR15" i="1"/>
  <c r="DD15" i="1" s="1"/>
  <c r="CM15" i="1"/>
  <c r="CY15" i="1" s="1"/>
  <c r="CT94" i="1"/>
  <c r="DF94" i="1" s="1"/>
  <c r="CM17" i="1"/>
  <c r="CY17" i="1" s="1"/>
  <c r="CS44" i="1"/>
  <c r="DE44" i="1" s="1"/>
  <c r="CO16" i="1"/>
  <c r="DA16" i="1" s="1"/>
  <c r="CS166" i="1"/>
  <c r="DE166" i="1" s="1"/>
  <c r="CP23" i="1"/>
  <c r="DB23" i="1" s="1"/>
  <c r="CT8" i="1"/>
  <c r="DF8" i="1" s="1"/>
  <c r="CP80" i="1"/>
  <c r="DB80" i="1" s="1"/>
  <c r="CO86" i="1"/>
  <c r="DA86" i="1" s="1"/>
  <c r="CV15" i="1"/>
  <c r="DH15" i="1" s="1"/>
  <c r="CT105" i="1"/>
  <c r="DF105" i="1" s="1"/>
  <c r="CS95" i="1"/>
  <c r="DE95" i="1" s="1"/>
  <c r="CS153" i="1"/>
  <c r="DE153" i="1" s="1"/>
  <c r="CP92" i="1"/>
  <c r="DB92" i="1" s="1"/>
  <c r="CT103" i="1"/>
  <c r="DF103" i="1" s="1"/>
  <c r="CR42" i="1"/>
  <c r="DD42" i="1" s="1"/>
  <c r="CQ64" i="1"/>
  <c r="DC64" i="1" s="1"/>
  <c r="CP96" i="1"/>
  <c r="DB96" i="1" s="1"/>
  <c r="CR121" i="1"/>
  <c r="DD121" i="1" s="1"/>
  <c r="CO119" i="1"/>
  <c r="DA119" i="1" s="1"/>
  <c r="CO150" i="1"/>
  <c r="DA150" i="1" s="1"/>
  <c r="CK14" i="1"/>
  <c r="CW14" i="1" s="1"/>
  <c r="CS15" i="1"/>
  <c r="DE15" i="1" s="1"/>
  <c r="CT54" i="1"/>
  <c r="DF54" i="1" s="1"/>
  <c r="CL136" i="1"/>
  <c r="CX136" i="1" s="1"/>
  <c r="CR108" i="1"/>
  <c r="DD108" i="1" s="1"/>
  <c r="CR58" i="1"/>
  <c r="DD58" i="1" s="1"/>
  <c r="CM123" i="1"/>
  <c r="CY123" i="1" s="1"/>
  <c r="CM125" i="1"/>
  <c r="CY125" i="1" s="1"/>
  <c r="CO30" i="1"/>
  <c r="DA30" i="1" s="1"/>
  <c r="CS89" i="1"/>
  <c r="DE89" i="1" s="1"/>
  <c r="CS163" i="1"/>
  <c r="DE163" i="1" s="1"/>
  <c r="CT40" i="1"/>
  <c r="DF40" i="1" s="1"/>
  <c r="CT43" i="1"/>
  <c r="DF43" i="1" s="1"/>
  <c r="CR145" i="1"/>
  <c r="DD145" i="1" s="1"/>
  <c r="CS13" i="1"/>
  <c r="DE13" i="1" s="1"/>
  <c r="CO15" i="1"/>
  <c r="DA15" i="1" s="1"/>
  <c r="CN15" i="1"/>
  <c r="CZ15" i="1" s="1"/>
  <c r="CP166" i="1"/>
  <c r="DB166" i="1" s="1"/>
  <c r="CS131" i="1"/>
  <c r="DE131" i="1" s="1"/>
  <c r="CO35" i="1"/>
  <c r="DA35" i="1" s="1"/>
  <c r="CO40" i="1"/>
  <c r="DA40" i="1" s="1"/>
  <c r="CL102" i="1"/>
  <c r="CX102" i="1" s="1"/>
  <c r="CQ134" i="1"/>
  <c r="DC134" i="1" s="1"/>
  <c r="CM91" i="1"/>
  <c r="CY91" i="1" s="1"/>
  <c r="CS94" i="1"/>
  <c r="DE94" i="1" s="1"/>
  <c r="CT51" i="1"/>
  <c r="DF51" i="1" s="1"/>
  <c r="CQ15" i="1"/>
  <c r="DC15" i="1" s="1"/>
  <c r="CO22" i="1"/>
  <c r="DA22" i="1" s="1"/>
  <c r="CK30" i="1"/>
  <c r="CW30" i="1" s="1"/>
  <c r="CK95" i="1"/>
  <c r="CW95" i="1" s="1"/>
  <c r="CK152" i="1"/>
  <c r="CW152"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R147" i="1"/>
  <c r="DD147" i="1" s="1"/>
  <c r="CT45" i="1"/>
  <c r="DF45" i="1" s="1"/>
  <c r="CK45" i="1"/>
  <c r="CW45" i="1" s="1"/>
  <c r="CL95" i="1"/>
  <c r="CX95" i="1" s="1"/>
  <c r="CS41" i="1"/>
  <c r="DE41" i="1" s="1"/>
  <c r="CQ66" i="1"/>
  <c r="DC66" i="1" s="1"/>
  <c r="CU15" i="1"/>
  <c r="DG15" i="1" s="1"/>
  <c r="CT154" i="1"/>
  <c r="DF154" i="1" s="1"/>
  <c r="CK101" i="1"/>
  <c r="CW101" i="1" s="1"/>
  <c r="CP72" i="1"/>
  <c r="DB72" i="1" s="1"/>
  <c r="CR36" i="1"/>
  <c r="DD36" i="1" s="1"/>
  <c r="CT157" i="1"/>
  <c r="DF157" i="1" s="1"/>
  <c r="CS142" i="1"/>
  <c r="DE142" i="1" s="1"/>
  <c r="CR166" i="1"/>
  <c r="DD166" i="1" s="1"/>
  <c r="CQ131" i="1"/>
  <c r="DC131"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L142" i="1"/>
  <c r="CX142" i="1" s="1"/>
  <c r="CS74" i="1"/>
  <c r="DE74" i="1" s="1"/>
  <c r="CQ151" i="1"/>
  <c r="DC151" i="1" s="1"/>
  <c r="CS128" i="1"/>
  <c r="DE128" i="1" s="1"/>
  <c r="CQ81" i="1"/>
  <c r="DC81" i="1" s="1"/>
  <c r="CK71" i="1"/>
  <c r="CW71" i="1" s="1"/>
  <c r="CK160" i="1"/>
  <c r="CW160" i="1" s="1"/>
  <c r="CP86" i="1"/>
  <c r="DB86" i="1" s="1"/>
  <c r="CQ150" i="1"/>
  <c r="DC150" i="1" s="1"/>
  <c r="CO43" i="1"/>
  <c r="DA43" i="1" s="1"/>
  <c r="CS122" i="1"/>
  <c r="DE122" i="1" s="1"/>
  <c r="CR49" i="1"/>
  <c r="DD49" i="1" s="1"/>
  <c r="CP153" i="1"/>
  <c r="DB153" i="1" s="1"/>
  <c r="CR78" i="1"/>
  <c r="DD78" i="1" s="1"/>
  <c r="CT87" i="1"/>
  <c r="DF87" i="1" s="1"/>
  <c r="CR21" i="1"/>
  <c r="DD21" i="1" s="1"/>
  <c r="CO107" i="1"/>
  <c r="DA107" i="1" s="1"/>
  <c r="CR120" i="1"/>
  <c r="DD120" i="1" s="1"/>
  <c r="CR40" i="1"/>
  <c r="DD40" i="1" s="1"/>
  <c r="CR146" i="1"/>
  <c r="DD146" i="1" s="1"/>
  <c r="CR102" i="1"/>
  <c r="DD102" i="1" s="1"/>
  <c r="CR161" i="1"/>
  <c r="DD161" i="1" s="1"/>
  <c r="CT161" i="1"/>
  <c r="DF161" i="1" s="1"/>
  <c r="CT88" i="1"/>
  <c r="DF88" i="1" s="1"/>
  <c r="CQ61" i="1"/>
  <c r="DC61" i="1" s="1"/>
  <c r="CT140" i="1"/>
  <c r="DF140" i="1" s="1"/>
  <c r="CM34" i="1"/>
  <c r="CY34" i="1" s="1"/>
  <c r="CK127" i="1"/>
  <c r="CW127" i="1" s="1"/>
  <c r="CT7" i="1"/>
  <c r="DF7" i="1" s="1"/>
  <c r="CQ43" i="1"/>
  <c r="DC43" i="1" s="1"/>
  <c r="CT26" i="1"/>
  <c r="DF26" i="1" s="1"/>
  <c r="CQ117" i="1"/>
  <c r="DC117" i="1" s="1"/>
  <c r="CR56" i="1"/>
  <c r="DD56" i="1" s="1"/>
  <c r="CO116" i="1"/>
  <c r="DA116" i="1" s="1"/>
  <c r="CT163" i="1"/>
  <c r="DF163" i="1" s="1"/>
  <c r="CK35" i="1"/>
  <c r="CW35" i="1" s="1"/>
  <c r="CT90" i="1"/>
  <c r="DF90" i="1" s="1"/>
  <c r="CS96" i="1"/>
  <c r="DE96" i="1" s="1"/>
  <c r="CQ123" i="1"/>
  <c r="DC123" i="1" s="1"/>
  <c r="CO53" i="1"/>
  <c r="DA53" i="1" s="1"/>
  <c r="CK29" i="1"/>
  <c r="CW29" i="1" s="1"/>
  <c r="CL72" i="1"/>
  <c r="CX72" i="1" s="1"/>
  <c r="CR92" i="1"/>
  <c r="DD92" i="1" s="1"/>
  <c r="CL57" i="1"/>
  <c r="CX57" i="1" s="1"/>
  <c r="CK158" i="1"/>
  <c r="CW158" i="1" s="1"/>
  <c r="CO161" i="1"/>
  <c r="DA161" i="1" s="1"/>
  <c r="CM155" i="1"/>
  <c r="CY155" i="1" s="1"/>
  <c r="CR17" i="1"/>
  <c r="DD17" i="1" s="1"/>
  <c r="CT41" i="1"/>
  <c r="DF41" i="1" s="1"/>
  <c r="CQ118" i="1"/>
  <c r="DC118" i="1" s="1"/>
  <c r="CO36" i="1"/>
  <c r="DA36" i="1" s="1"/>
  <c r="CS135" i="1"/>
  <c r="DE135"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K162" i="1"/>
  <c r="CW162" i="1" s="1"/>
  <c r="CM61" i="1"/>
  <c r="CY61" i="1" s="1"/>
  <c r="CR135" i="1"/>
  <c r="DD135" i="1" s="1"/>
  <c r="CS69" i="1"/>
  <c r="DE69" i="1" s="1"/>
  <c r="CS29" i="1"/>
  <c r="DE29" i="1" s="1"/>
  <c r="CQ143" i="1"/>
  <c r="DC143" i="1" s="1"/>
  <c r="CR125" i="1"/>
  <c r="DD125" i="1" s="1"/>
  <c r="CO134" i="1"/>
  <c r="DA134" i="1" s="1"/>
  <c r="CM57" i="1"/>
  <c r="CY57" i="1" s="1"/>
  <c r="CR63" i="1"/>
  <c r="DD63" i="1" s="1"/>
  <c r="CS152" i="1"/>
  <c r="DE152" i="1" s="1"/>
  <c r="CP124" i="1"/>
  <c r="DB124" i="1" s="1"/>
  <c r="CO46" i="1"/>
  <c r="DA46" i="1" s="1"/>
  <c r="CQ139" i="1"/>
  <c r="DC139" i="1" s="1"/>
  <c r="CR81" i="1"/>
  <c r="DD81" i="1" s="1"/>
  <c r="CT107" i="1"/>
  <c r="DF107" i="1" s="1"/>
  <c r="CR143" i="1"/>
  <c r="DD143" i="1" s="1"/>
  <c r="CO41" i="1"/>
  <c r="DA41" i="1" s="1"/>
  <c r="CS158" i="1"/>
  <c r="DE158" i="1" s="1"/>
  <c r="CO81" i="1"/>
  <c r="DA81" i="1" s="1"/>
  <c r="CK123" i="1"/>
  <c r="CW123" i="1" s="1"/>
  <c r="CO61" i="1"/>
  <c r="DA61" i="1" s="1"/>
  <c r="CQ72" i="1"/>
  <c r="DC72" i="1" s="1"/>
  <c r="CP17" i="1"/>
  <c r="DB17" i="1" s="1"/>
  <c r="CP43" i="1"/>
  <c r="DB43" i="1" s="1"/>
  <c r="CR20" i="1"/>
  <c r="DD20" i="1" s="1"/>
  <c r="CR75" i="1"/>
  <c r="DD75" i="1" s="1"/>
  <c r="CK161" i="1"/>
  <c r="CW161" i="1" s="1"/>
  <c r="CT114" i="1"/>
  <c r="DF114" i="1" s="1"/>
  <c r="CK108" i="1"/>
  <c r="CW108" i="1" s="1"/>
  <c r="CO38" i="1"/>
  <c r="DA38" i="1" s="1"/>
  <c r="CQ98" i="1"/>
  <c r="DC98" i="1" s="1"/>
  <c r="CM58" i="1"/>
  <c r="CY58" i="1" s="1"/>
  <c r="CK110" i="1"/>
  <c r="CW110" i="1" s="1"/>
  <c r="CM97" i="1"/>
  <c r="CY97" i="1" s="1"/>
  <c r="CQ154" i="1"/>
  <c r="DC154" i="1" s="1"/>
  <c r="CT143" i="1"/>
  <c r="DF143"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R160" i="1"/>
  <c r="DD160" i="1" s="1"/>
  <c r="CS133" i="1"/>
  <c r="DE133" i="1" s="1"/>
  <c r="CP138" i="1"/>
  <c r="DB138" i="1" s="1"/>
  <c r="CQ162" i="1"/>
  <c r="DC162" i="1" s="1"/>
  <c r="CS61" i="1"/>
  <c r="DE61" i="1" s="1"/>
  <c r="CT59" i="1"/>
  <c r="DF59" i="1" s="1"/>
  <c r="CK116" i="1"/>
  <c r="CW116" i="1" s="1"/>
  <c r="CS102" i="1"/>
  <c r="DE102" i="1" s="1"/>
  <c r="CM105" i="1"/>
  <c r="CY105" i="1" s="1"/>
  <c r="CK76" i="1"/>
  <c r="CW76" i="1" s="1"/>
  <c r="CK86" i="1"/>
  <c r="CW86" i="1" s="1"/>
  <c r="CQ50" i="1"/>
  <c r="DC50" i="1" s="1"/>
  <c r="CS167" i="1"/>
  <c r="DE167" i="1" s="1"/>
  <c r="CM99" i="1"/>
  <c r="CY99" i="1" s="1"/>
  <c r="CT84" i="1"/>
  <c r="DF84" i="1" s="1"/>
  <c r="CS156" i="1"/>
  <c r="DE156" i="1" s="1"/>
  <c r="CP144" i="1"/>
  <c r="DB144" i="1" s="1"/>
  <c r="CQ14" i="1"/>
  <c r="DC14" i="1" s="1"/>
  <c r="CV150" i="1"/>
  <c r="DH150" i="1" s="1"/>
  <c r="CT16" i="1"/>
  <c r="DF16" i="1" s="1"/>
  <c r="CS88" i="1"/>
  <c r="DE88" i="1" s="1"/>
  <c r="CS16" i="1"/>
  <c r="DE16" i="1" s="1"/>
  <c r="CR11" i="1"/>
  <c r="DD11" i="1" s="1"/>
  <c r="CK97" i="1"/>
  <c r="CW97" i="1" s="1"/>
  <c r="CP164" i="1"/>
  <c r="DB164" i="1" s="1"/>
  <c r="CL70" i="1"/>
  <c r="CX70" i="1" s="1"/>
  <c r="CV164" i="1"/>
  <c r="DH164" i="1" s="1"/>
  <c r="CK15" i="1"/>
  <c r="CW15" i="1" s="1"/>
  <c r="CR54" i="1"/>
  <c r="DD54" i="1" s="1"/>
  <c r="CO153" i="1"/>
  <c r="DA153" i="1" s="1"/>
  <c r="CP68" i="1"/>
  <c r="DB68" i="1" s="1"/>
  <c r="CO65" i="1"/>
  <c r="DA65" i="1" s="1"/>
  <c r="CL113" i="1"/>
  <c r="CX113" i="1" s="1"/>
  <c r="CP53" i="1"/>
  <c r="DB53" i="1" s="1"/>
  <c r="CP99" i="1"/>
  <c r="DB99" i="1" s="1"/>
  <c r="CQ59" i="1"/>
  <c r="DC59" i="1" s="1"/>
  <c r="CQ141" i="1"/>
  <c r="DC141" i="1" s="1"/>
  <c r="CO149" i="1"/>
  <c r="DA149" i="1" s="1"/>
  <c r="CR13" i="1"/>
  <c r="DD13" i="1" s="1"/>
  <c r="CT60" i="1"/>
  <c r="DF60" i="1" s="1"/>
  <c r="CQ116" i="1"/>
  <c r="DC116" i="1" s="1"/>
  <c r="CT72" i="1"/>
  <c r="DF72" i="1" s="1"/>
  <c r="CK139" i="1"/>
  <c r="CW139" i="1" s="1"/>
  <c r="CS147" i="1"/>
  <c r="DE147" i="1" s="1"/>
  <c r="CT151" i="1"/>
  <c r="DF151" i="1" s="1"/>
  <c r="CM115" i="1"/>
  <c r="CY115" i="1" s="1"/>
  <c r="CP14" i="1"/>
  <c r="DB14" i="1" s="1"/>
  <c r="CL83" i="1"/>
  <c r="CX83" i="1" s="1"/>
  <c r="CP82" i="1"/>
  <c r="DB82" i="1" s="1"/>
  <c r="CT9" i="1"/>
  <c r="DF9" i="1" s="1"/>
  <c r="CQ46" i="1"/>
  <c r="DC46" i="1" s="1"/>
  <c r="CK43" i="1"/>
  <c r="CW43" i="1" s="1"/>
  <c r="CO121" i="1"/>
  <c r="DA121" i="1" s="1"/>
  <c r="CO114" i="1"/>
  <c r="DA114" i="1" s="1"/>
  <c r="CO164" i="1"/>
  <c r="DA164" i="1" s="1"/>
  <c r="CS91" i="1"/>
  <c r="DE91" i="1" s="1"/>
  <c r="CL58" i="1"/>
  <c r="CX58" i="1" s="1"/>
  <c r="CU36" i="1"/>
  <c r="DG36" i="1" s="1"/>
  <c r="CO75" i="1"/>
  <c r="DA75" i="1" s="1"/>
  <c r="CP48" i="1"/>
  <c r="DB48" i="1" s="1"/>
  <c r="CM160" i="1"/>
  <c r="CY160" i="1" s="1"/>
  <c r="CT98" i="1"/>
  <c r="DF98" i="1" s="1"/>
  <c r="CM42" i="1"/>
  <c r="CY42" i="1" s="1"/>
  <c r="CM148" i="1"/>
  <c r="CY148"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164" i="1"/>
  <c r="DF164" i="1" s="1"/>
  <c r="CT38" i="1"/>
  <c r="DF38" i="1" s="1"/>
  <c r="CS97" i="1"/>
  <c r="DE97" i="1" s="1"/>
  <c r="CL126" i="1"/>
  <c r="CX126" i="1" s="1"/>
  <c r="CL118" i="1"/>
  <c r="CX118" i="1" s="1"/>
  <c r="CU75" i="1"/>
  <c r="DG75" i="1" s="1"/>
  <c r="CQ161" i="1"/>
  <c r="DC161" i="1" s="1"/>
  <c r="CP41" i="1"/>
  <c r="DB41" i="1" s="1"/>
  <c r="CK114" i="1"/>
  <c r="CW114" i="1" s="1"/>
  <c r="CT30" i="1"/>
  <c r="DF30" i="1" s="1"/>
  <c r="CS161" i="1"/>
  <c r="DE161" i="1" s="1"/>
  <c r="CS98" i="1"/>
  <c r="DE98" i="1" s="1"/>
  <c r="CM108" i="1"/>
  <c r="CY108" i="1" s="1"/>
  <c r="CK78" i="1"/>
  <c r="CW78" i="1" s="1"/>
  <c r="CK135" i="1"/>
  <c r="CW135" i="1" s="1"/>
  <c r="CM76" i="1"/>
  <c r="CY76" i="1" s="1"/>
  <c r="CS81" i="1"/>
  <c r="DE81" i="1" s="1"/>
  <c r="CP132" i="1"/>
  <c r="DB132" i="1" s="1"/>
  <c r="CO143" i="1"/>
  <c r="DA143" i="1" s="1"/>
  <c r="CP158" i="1"/>
  <c r="DB158" i="1" s="1"/>
  <c r="CM124" i="1"/>
  <c r="CY124" i="1" s="1"/>
  <c r="CU48" i="1"/>
  <c r="DG48" i="1" s="1"/>
  <c r="CO90" i="1"/>
  <c r="DA90" i="1" s="1"/>
  <c r="CL93" i="1"/>
  <c r="CX93" i="1" s="1"/>
  <c r="CR82" i="1"/>
  <c r="DD82" i="1" s="1"/>
  <c r="CK157" i="1"/>
  <c r="CW157" i="1" s="1"/>
  <c r="CP20" i="1"/>
  <c r="DB20" i="1" s="1"/>
  <c r="CN92" i="1"/>
  <c r="CZ92" i="1" s="1"/>
  <c r="CM13" i="1"/>
  <c r="CY13" i="1" s="1"/>
  <c r="CP33" i="1"/>
  <c r="DB33" i="1" s="1"/>
  <c r="CO58" i="1"/>
  <c r="DA58" i="1" s="1"/>
  <c r="CK65" i="1"/>
  <c r="CW65" i="1" s="1"/>
  <c r="CN99" i="1"/>
  <c r="CZ99" i="1" s="1"/>
  <c r="CO34" i="1"/>
  <c r="DA34" i="1" s="1"/>
  <c r="CS57" i="1"/>
  <c r="DE57" i="1" s="1"/>
  <c r="CR55" i="1"/>
  <c r="DD55" i="1" s="1"/>
  <c r="CT162" i="1"/>
  <c r="DF162" i="1" s="1"/>
  <c r="CM118" i="1"/>
  <c r="CY118" i="1" s="1"/>
  <c r="CS136" i="1"/>
  <c r="DE136" i="1" s="1"/>
  <c r="CK136" i="1"/>
  <c r="CW136" i="1" s="1"/>
  <c r="CP77" i="1"/>
  <c r="DB77" i="1" s="1"/>
  <c r="CO29" i="1"/>
  <c r="DA29" i="1" s="1"/>
  <c r="CK100" i="1"/>
  <c r="CW100" i="1" s="1"/>
  <c r="CQ79" i="1"/>
  <c r="DC79" i="1" s="1"/>
  <c r="CQ96" i="1"/>
  <c r="DC96" i="1" s="1"/>
  <c r="CV81" i="1"/>
  <c r="DH81" i="1" s="1"/>
  <c r="CL104" i="1"/>
  <c r="CX104" i="1" s="1"/>
  <c r="CK79" i="1"/>
  <c r="CW79" i="1" s="1"/>
  <c r="CR124" i="1"/>
  <c r="DD124" i="1" s="1"/>
  <c r="CO125" i="1"/>
  <c r="DA125" i="1" s="1"/>
  <c r="CP160" i="1"/>
  <c r="DB160" i="1" s="1"/>
  <c r="CP152" i="1"/>
  <c r="DB152" i="1" s="1"/>
  <c r="CO131" i="1"/>
  <c r="DA131" i="1" s="1"/>
  <c r="CQ164" i="1"/>
  <c r="DC164" i="1" s="1"/>
  <c r="CL111" i="1"/>
  <c r="CX111" i="1" s="1"/>
  <c r="CT64" i="1"/>
  <c r="DF64" i="1" s="1"/>
  <c r="CS72" i="1"/>
  <c r="DE72" i="1" s="1"/>
  <c r="CR66" i="1"/>
  <c r="DD66" i="1" s="1"/>
  <c r="CR104" i="1"/>
  <c r="DD104" i="1" s="1"/>
  <c r="CT129" i="1"/>
  <c r="DF129" i="1" s="1"/>
  <c r="CO163" i="1"/>
  <c r="DA163" i="1" s="1"/>
  <c r="CT50" i="1"/>
  <c r="DF50" i="1" s="1"/>
  <c r="CR84" i="1"/>
  <c r="DD84" i="1" s="1"/>
  <c r="CM33" i="1"/>
  <c r="CY33" i="1" s="1"/>
  <c r="CT76" i="1"/>
  <c r="DF76" i="1" s="1"/>
  <c r="CT165" i="1"/>
  <c r="DF165"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Q149" i="1"/>
  <c r="DC149" i="1" s="1"/>
  <c r="CR139" i="1"/>
  <c r="DD139" i="1" s="1"/>
  <c r="CS164" i="1"/>
  <c r="DE164" i="1" s="1"/>
  <c r="CL12" i="1"/>
  <c r="CX12" i="1" s="1"/>
  <c r="CO130" i="1"/>
  <c r="DA130" i="1" s="1"/>
  <c r="CU85" i="1"/>
  <c r="DG85" i="1" s="1"/>
  <c r="CQ142" i="1"/>
  <c r="DC142" i="1" s="1"/>
  <c r="CL42" i="1"/>
  <c r="CX42" i="1" s="1"/>
  <c r="CR137" i="1"/>
  <c r="DD137" i="1" s="1"/>
  <c r="CL117" i="1"/>
  <c r="CX117" i="1" s="1"/>
  <c r="CT52" i="1"/>
  <c r="DF52" i="1" s="1"/>
  <c r="CQ32" i="1"/>
  <c r="DC32" i="1" s="1"/>
  <c r="CU84" i="1"/>
  <c r="DG84" i="1" s="1"/>
  <c r="CS73" i="1"/>
  <c r="DE73" i="1" s="1"/>
  <c r="CK7" i="1"/>
  <c r="CW7" i="1" s="1"/>
  <c r="CP49" i="1"/>
  <c r="DB49" i="1" s="1"/>
  <c r="CQ145" i="1"/>
  <c r="DC145" i="1" s="1"/>
  <c r="CK59" i="1"/>
  <c r="CW59" i="1" s="1"/>
  <c r="CR89" i="1"/>
  <c r="DD89" i="1" s="1"/>
  <c r="CV78" i="1"/>
  <c r="DH78" i="1" s="1"/>
  <c r="CN122" i="1"/>
  <c r="CZ122" i="1" s="1"/>
  <c r="CR141" i="1"/>
  <c r="DD141" i="1" s="1"/>
  <c r="CO122" i="1"/>
  <c r="DA122" i="1" s="1"/>
  <c r="CR159" i="1"/>
  <c r="DD159" i="1" s="1"/>
  <c r="CQ44" i="1"/>
  <c r="DC44" i="1" s="1"/>
  <c r="CO71" i="1"/>
  <c r="DA71" i="1" s="1"/>
  <c r="CQ70" i="1"/>
  <c r="DC70" i="1" s="1"/>
  <c r="CQ48" i="1"/>
  <c r="DC48" i="1" s="1"/>
  <c r="CT119" i="1"/>
  <c r="DF119" i="1" s="1"/>
  <c r="CK60" i="1"/>
  <c r="CW60" i="1" s="1"/>
  <c r="CL152" i="1"/>
  <c r="CX152" i="1" s="1"/>
  <c r="CS162" i="1"/>
  <c r="DE162" i="1" s="1"/>
  <c r="CS149" i="1"/>
  <c r="DE149" i="1" s="1"/>
  <c r="CN59" i="1"/>
  <c r="CZ59" i="1" s="1"/>
  <c r="CK109" i="1"/>
  <c r="CW109" i="1" s="1"/>
  <c r="CU79" i="1"/>
  <c r="DG79" i="1" s="1"/>
  <c r="CP46" i="1"/>
  <c r="DB46" i="1" s="1"/>
  <c r="CU110" i="1"/>
  <c r="DG110" i="1" s="1"/>
  <c r="CS55" i="1"/>
  <c r="DE55" i="1" s="1"/>
  <c r="CM143" i="1"/>
  <c r="CY143" i="1" s="1"/>
  <c r="CK141" i="1"/>
  <c r="CW141" i="1" s="1"/>
  <c r="CT113" i="1"/>
  <c r="DF113" i="1" s="1"/>
  <c r="CT96" i="1"/>
  <c r="DF96" i="1" s="1"/>
  <c r="CP40" i="1"/>
  <c r="DB40" i="1" s="1"/>
  <c r="CV94" i="1"/>
  <c r="DH94" i="1" s="1"/>
  <c r="CL32" i="1"/>
  <c r="CX32" i="1" s="1"/>
  <c r="CM130" i="1"/>
  <c r="CY130" i="1" s="1"/>
  <c r="CS93" i="1"/>
  <c r="DE93" i="1" s="1"/>
  <c r="CP115" i="1"/>
  <c r="DB115" i="1" s="1"/>
  <c r="CT89" i="1"/>
  <c r="DF89" i="1" s="1"/>
  <c r="CR162" i="1"/>
  <c r="DD162" i="1" s="1"/>
  <c r="CR52" i="1"/>
  <c r="DD52" i="1" s="1"/>
  <c r="CQ18" i="1"/>
  <c r="DC18" i="1" s="1"/>
  <c r="CR106" i="1"/>
  <c r="DD106" i="1" s="1"/>
  <c r="CR97" i="1"/>
  <c r="DD97" i="1" s="1"/>
  <c r="CQ45" i="1"/>
  <c r="DC45" i="1" s="1"/>
  <c r="CM165" i="1"/>
  <c r="CY165" i="1" s="1"/>
  <c r="CQ106" i="1"/>
  <c r="DC106" i="1" s="1"/>
  <c r="CL69" i="1"/>
  <c r="CX69" i="1" s="1"/>
  <c r="CR25" i="1"/>
  <c r="DD25" i="1" s="1"/>
  <c r="CQ73" i="1"/>
  <c r="DC73" i="1" s="1"/>
  <c r="CP12" i="1"/>
  <c r="DB12" i="1" s="1"/>
  <c r="CT115" i="1"/>
  <c r="DF115" i="1" s="1"/>
  <c r="CK61" i="1"/>
  <c r="CW61" i="1" s="1"/>
  <c r="CR164" i="1"/>
  <c r="DD164" i="1" s="1"/>
  <c r="CK133" i="1"/>
  <c r="CW133" i="1" s="1"/>
  <c r="CR107" i="1"/>
  <c r="DD107" i="1" s="1"/>
  <c r="CP104" i="1"/>
  <c r="DB104" i="1" s="1"/>
  <c r="CQ135" i="1"/>
  <c r="DC135" i="1" s="1"/>
  <c r="CO60" i="1"/>
  <c r="DA60" i="1" s="1"/>
  <c r="CT12" i="1"/>
  <c r="DF12" i="1" s="1"/>
  <c r="CL81" i="1"/>
  <c r="CX81" i="1" s="1"/>
  <c r="CQ83" i="1"/>
  <c r="DC83" i="1" s="1"/>
  <c r="CM51" i="1"/>
  <c r="CY51" i="1" s="1"/>
  <c r="CP126" i="1"/>
  <c r="DB126" i="1" s="1"/>
  <c r="CO85" i="1"/>
  <c r="DA85" i="1" s="1"/>
  <c r="CR37" i="1"/>
  <c r="DD37" i="1" s="1"/>
  <c r="CS143" i="1"/>
  <c r="DE143" i="1" s="1"/>
  <c r="CT11" i="1"/>
  <c r="DF11" i="1" s="1"/>
  <c r="CQ137" i="1"/>
  <c r="DC137" i="1" s="1"/>
  <c r="CM85" i="1"/>
  <c r="CY85" i="1" s="1"/>
  <c r="CQ120" i="1"/>
  <c r="DC120" i="1" s="1"/>
  <c r="CM135" i="1"/>
  <c r="CY135" i="1" s="1"/>
  <c r="CM68" i="1"/>
  <c r="CY68" i="1" s="1"/>
  <c r="CP31" i="1"/>
  <c r="DB31" i="1" s="1"/>
  <c r="CR47" i="1"/>
  <c r="DD47" i="1" s="1"/>
  <c r="CT142" i="1"/>
  <c r="DF142" i="1" s="1"/>
  <c r="CP65" i="1"/>
  <c r="DB65" i="1" s="1"/>
  <c r="CQ55" i="1"/>
  <c r="DC55" i="1" s="1"/>
  <c r="CP134" i="1"/>
  <c r="DB134" i="1" s="1"/>
  <c r="CR128" i="1"/>
  <c r="DD128" i="1" s="1"/>
  <c r="CT73" i="1"/>
  <c r="DF73" i="1" s="1"/>
  <c r="CQ24" i="1"/>
  <c r="DC24" i="1" s="1"/>
  <c r="CP107" i="1"/>
  <c r="DB107" i="1" s="1"/>
  <c r="CK42" i="1"/>
  <c r="CW42" i="1" s="1"/>
  <c r="CM59" i="1"/>
  <c r="CY59" i="1" s="1"/>
  <c r="CT25" i="1"/>
  <c r="DF25" i="1" s="1"/>
  <c r="CO128" i="1"/>
  <c r="DA128" i="1" s="1"/>
  <c r="CO142" i="1"/>
  <c r="DA142" i="1" s="1"/>
  <c r="CQ57" i="1"/>
  <c r="DC57" i="1" s="1"/>
  <c r="CS59" i="1"/>
  <c r="DE59" i="1" s="1"/>
  <c r="CL61" i="1"/>
  <c r="CX61" i="1" s="1"/>
  <c r="CK143" i="1"/>
  <c r="CW143"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Q138" i="1"/>
  <c r="DC138" i="1" s="1"/>
  <c r="CR77" i="1"/>
  <c r="DD77" i="1" s="1"/>
  <c r="CM137" i="1"/>
  <c r="CY137" i="1" s="1"/>
  <c r="CT99" i="1"/>
  <c r="DF99" i="1" s="1"/>
  <c r="CM119" i="1"/>
  <c r="CY119" i="1" s="1"/>
  <c r="CR51" i="1"/>
  <c r="DD51" i="1" s="1"/>
  <c r="CM158" i="1"/>
  <c r="CY158" i="1" s="1"/>
  <c r="CQ92" i="1"/>
  <c r="DC92" i="1" s="1"/>
  <c r="CT68" i="1"/>
  <c r="DF68" i="1" s="1"/>
  <c r="CP109" i="1"/>
  <c r="DB109" i="1" s="1"/>
  <c r="CO133" i="1"/>
  <c r="DA133" i="1" s="1"/>
  <c r="CR12" i="1"/>
  <c r="DD12" i="1" s="1"/>
  <c r="CK16" i="1"/>
  <c r="CW16" i="1" s="1"/>
  <c r="CM162" i="1"/>
  <c r="CY162" i="1" s="1"/>
  <c r="CV26" i="1"/>
  <c r="DH26" i="1" s="1"/>
  <c r="CM29" i="1"/>
  <c r="CY29" i="1" s="1"/>
  <c r="CS23" i="1"/>
  <c r="DE23" i="1" s="1"/>
  <c r="CM6" i="1"/>
  <c r="CY6" i="1" s="1"/>
  <c r="CS30" i="1"/>
  <c r="DE30" i="1" s="1"/>
  <c r="CT137" i="1"/>
  <c r="DF137" i="1" s="1"/>
  <c r="CQ129" i="1"/>
  <c r="DC129" i="1" s="1"/>
  <c r="CS84" i="1"/>
  <c r="DE84" i="1" s="1"/>
  <c r="CM40" i="1"/>
  <c r="CY40" i="1" s="1"/>
  <c r="CR99" i="1"/>
  <c r="DD99" i="1" s="1"/>
  <c r="CT85" i="1"/>
  <c r="DF85" i="1" s="1"/>
  <c r="CP139" i="1"/>
  <c r="DB139" i="1" s="1"/>
  <c r="CK163" i="1"/>
  <c r="CW163" i="1" s="1"/>
  <c r="CL167" i="1"/>
  <c r="CX167" i="1" s="1"/>
  <c r="CS65" i="1"/>
  <c r="DE65" i="1" s="1"/>
  <c r="CS106" i="1"/>
  <c r="DE106" i="1" s="1"/>
  <c r="CT56" i="1"/>
  <c r="DF56" i="1" s="1"/>
  <c r="CS85" i="1"/>
  <c r="DE85" i="1" s="1"/>
  <c r="CR61" i="1"/>
  <c r="DD61" i="1" s="1"/>
  <c r="CN79" i="1"/>
  <c r="CZ79" i="1" s="1"/>
  <c r="CP69" i="1"/>
  <c r="DB69" i="1" s="1"/>
  <c r="CR165" i="1"/>
  <c r="DD165" i="1" s="1"/>
  <c r="CL161" i="1"/>
  <c r="CX161" i="1" s="1"/>
  <c r="CO52" i="1"/>
  <c r="DA52" i="1" s="1"/>
  <c r="CQ95" i="1"/>
  <c r="DC95" i="1" s="1"/>
  <c r="CQ97" i="1"/>
  <c r="DC97" i="1" s="1"/>
  <c r="CT21" i="1"/>
  <c r="DF21" i="1" s="1"/>
  <c r="CQ147" i="1"/>
  <c r="DC147" i="1" s="1"/>
  <c r="CU12" i="1"/>
  <c r="DG12" i="1" s="1"/>
  <c r="CV117" i="1"/>
  <c r="DH117" i="1" s="1"/>
  <c r="CU100" i="1"/>
  <c r="DG100" i="1" s="1"/>
  <c r="CS116" i="1"/>
  <c r="DE116" i="1" s="1"/>
  <c r="CK39" i="1"/>
  <c r="CW39" i="1" s="1"/>
  <c r="CR6" i="1"/>
  <c r="DD6" i="1" s="1"/>
  <c r="CR65" i="1"/>
  <c r="DD65" i="1" s="1"/>
  <c r="CK128" i="1"/>
  <c r="CW128" i="1" s="1"/>
  <c r="CT148" i="1"/>
  <c r="DF148" i="1" s="1"/>
  <c r="CK37" i="1"/>
  <c r="CW37" i="1" s="1"/>
  <c r="CK26" i="1"/>
  <c r="CW26" i="1" s="1"/>
  <c r="CK44" i="1"/>
  <c r="CW44" i="1" s="1"/>
  <c r="CQ158" i="1"/>
  <c r="DC158" i="1" s="1"/>
  <c r="CK8" i="1"/>
  <c r="CW8" i="1" s="1"/>
  <c r="CR154" i="1"/>
  <c r="DD154" i="1" s="1"/>
  <c r="CK105" i="1"/>
  <c r="CW105" i="1" s="1"/>
  <c r="CU16" i="1"/>
  <c r="DG16" i="1" s="1"/>
  <c r="CP30" i="1"/>
  <c r="DB30" i="1" s="1"/>
  <c r="CR9" i="1"/>
  <c r="DD9" i="1" s="1"/>
  <c r="CU52" i="1"/>
  <c r="DG52" i="1" s="1"/>
  <c r="CT112" i="1"/>
  <c r="DF112" i="1" s="1"/>
  <c r="CN112" i="1"/>
  <c r="CZ112" i="1" s="1"/>
  <c r="CL143" i="1"/>
  <c r="CX143" i="1" s="1"/>
  <c r="CS11" i="1"/>
  <c r="DE11" i="1" s="1"/>
  <c r="CQ52" i="1"/>
  <c r="DC52" i="1" s="1"/>
  <c r="CU87" i="1"/>
  <c r="DG87" i="1" s="1"/>
  <c r="CU93" i="1"/>
  <c r="DG93" i="1" s="1"/>
  <c r="CK85" i="1"/>
  <c r="CW85" i="1" s="1"/>
  <c r="CP11" i="1"/>
  <c r="DB11" i="1" s="1"/>
  <c r="CT101" i="1"/>
  <c r="DF101" i="1" s="1"/>
  <c r="CN55" i="1"/>
  <c r="CZ55" i="1" s="1"/>
  <c r="CP95" i="1"/>
  <c r="DB95" i="1" s="1"/>
  <c r="CS28" i="1"/>
  <c r="DE28" i="1" s="1"/>
  <c r="CK131" i="1"/>
  <c r="CW131" i="1" s="1"/>
  <c r="CT123" i="1"/>
  <c r="DF123" i="1" s="1"/>
  <c r="CK138" i="1"/>
  <c r="CW138" i="1" s="1"/>
  <c r="CQ65" i="1"/>
  <c r="DC65" i="1" s="1"/>
  <c r="CM150" i="1"/>
  <c r="CY150" i="1" s="1"/>
  <c r="CV42" i="1"/>
  <c r="DH42" i="1" s="1"/>
  <c r="CP122" i="1"/>
  <c r="DB122" i="1" s="1"/>
  <c r="CS63" i="1"/>
  <c r="DE63" i="1" s="1"/>
  <c r="CV58" i="1"/>
  <c r="DH58" i="1" s="1"/>
  <c r="CU43" i="1"/>
  <c r="DG43" i="1" s="1"/>
  <c r="CR18" i="1"/>
  <c r="DD18" i="1" s="1"/>
  <c r="CU77" i="1"/>
  <c r="DG77" i="1" s="1"/>
  <c r="CS130" i="1"/>
  <c r="DE130"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T156" i="1"/>
  <c r="DF156" i="1" s="1"/>
  <c r="CQ130" i="1"/>
  <c r="DC130" i="1" s="1"/>
  <c r="CM62" i="1"/>
  <c r="CY62" i="1" s="1"/>
  <c r="CM73" i="1"/>
  <c r="CY73" i="1" s="1"/>
  <c r="CP32" i="1"/>
  <c r="DB32" i="1" s="1"/>
  <c r="CM53" i="1"/>
  <c r="CY53" i="1" s="1"/>
  <c r="CP63" i="1"/>
  <c r="DB63" i="1" s="1"/>
  <c r="CS10" i="1"/>
  <c r="DE10" i="1" s="1"/>
  <c r="CQ103" i="1"/>
  <c r="DC103" i="1" s="1"/>
  <c r="CR157" i="1"/>
  <c r="DD157" i="1" s="1"/>
  <c r="CN156" i="1"/>
  <c r="CZ156"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T144" i="1"/>
  <c r="DF144" i="1" s="1"/>
  <c r="CN76" i="1"/>
  <c r="CZ76" i="1" s="1"/>
  <c r="CV46" i="1"/>
  <c r="DH46" i="1" s="1"/>
  <c r="CS146" i="1"/>
  <c r="DE146" i="1" s="1"/>
  <c r="CS114" i="1"/>
  <c r="DE114" i="1" s="1"/>
  <c r="CL115" i="1"/>
  <c r="CX115" i="1" s="1"/>
  <c r="CS120" i="1"/>
  <c r="DE120" i="1" s="1"/>
  <c r="CK146" i="1"/>
  <c r="CW146" i="1" s="1"/>
  <c r="CR30" i="1"/>
  <c r="DD30" i="1" s="1"/>
  <c r="CP64" i="1"/>
  <c r="DB64" i="1" s="1"/>
  <c r="CM92" i="1"/>
  <c r="CY92" i="1" s="1"/>
  <c r="CO109" i="1"/>
  <c r="DA109" i="1" s="1"/>
  <c r="CT67" i="1"/>
  <c r="DF67" i="1" s="1"/>
  <c r="CU68" i="1"/>
  <c r="DG68" i="1" s="1"/>
  <c r="CP105" i="1"/>
  <c r="DB105" i="1" s="1"/>
  <c r="CV125" i="1"/>
  <c r="DH125" i="1" s="1"/>
  <c r="CR123" i="1"/>
  <c r="DD123" i="1" s="1"/>
  <c r="CP149" i="1"/>
  <c r="DB149" i="1" s="1"/>
  <c r="CM106" i="1"/>
  <c r="CY106" i="1" s="1"/>
  <c r="CV40" i="1"/>
  <c r="DH40" i="1" s="1"/>
  <c r="CM24" i="1"/>
  <c r="CY24" i="1" s="1"/>
  <c r="CV53" i="1"/>
  <c r="DH53" i="1" s="1"/>
  <c r="CT35" i="1"/>
  <c r="DF35" i="1" s="1"/>
  <c r="CV137" i="1"/>
  <c r="DH137" i="1" s="1"/>
  <c r="CS111" i="1"/>
  <c r="DE111" i="1" s="1"/>
  <c r="CQ12" i="1"/>
  <c r="DC12" i="1" s="1"/>
  <c r="CO8" i="1"/>
  <c r="DA8" i="1" s="1"/>
  <c r="CV118" i="1"/>
  <c r="DH118" i="1" s="1"/>
  <c r="CM103" i="1"/>
  <c r="CY103" i="1" s="1"/>
  <c r="CV126" i="1"/>
  <c r="DH126" i="1" s="1"/>
  <c r="CS18" i="1"/>
  <c r="DE18" i="1" s="1"/>
  <c r="CL90" i="1"/>
  <c r="CX90" i="1" s="1"/>
  <c r="CQ86" i="1"/>
  <c r="DC86" i="1" s="1"/>
  <c r="CO147" i="1"/>
  <c r="DA147" i="1" s="1"/>
  <c r="CV163" i="1"/>
  <c r="DH163" i="1" s="1"/>
  <c r="CQ42" i="1"/>
  <c r="DC42" i="1" s="1"/>
  <c r="CN29" i="1"/>
  <c r="CZ29" i="1" s="1"/>
  <c r="CP150" i="1"/>
  <c r="DB150" i="1" s="1"/>
  <c r="CQ113" i="1"/>
  <c r="DC113" i="1" s="1"/>
  <c r="CM129" i="1"/>
  <c r="CY129" i="1" s="1"/>
  <c r="CL29" i="1"/>
  <c r="CX29" i="1" s="1"/>
  <c r="CP26" i="1"/>
  <c r="DB26" i="1" s="1"/>
  <c r="CQ115" i="1"/>
  <c r="DC115" i="1" s="1"/>
  <c r="CQ152" i="1"/>
  <c r="DC152" i="1" s="1"/>
  <c r="CM80" i="1"/>
  <c r="CY80" i="1" s="1"/>
  <c r="CK63" i="1"/>
  <c r="CW63" i="1" s="1"/>
  <c r="CR27" i="1"/>
  <c r="DD27" i="1" s="1"/>
  <c r="CU114" i="1"/>
  <c r="DG114" i="1" s="1"/>
  <c r="CS151" i="1"/>
  <c r="DE151" i="1" s="1"/>
  <c r="CN43" i="1"/>
  <c r="CZ43" i="1" s="1"/>
  <c r="CK121" i="1"/>
  <c r="CW121" i="1" s="1"/>
  <c r="CR150" i="1"/>
  <c r="DD150"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R132" i="1"/>
  <c r="DD132" i="1" s="1"/>
  <c r="CS32" i="1"/>
  <c r="DE32" i="1" s="1"/>
  <c r="CV67" i="1"/>
  <c r="DH67" i="1" s="1"/>
  <c r="CT62" i="1"/>
  <c r="DF62" i="1" s="1"/>
  <c r="CK164" i="1"/>
  <c r="CW164" i="1" s="1"/>
  <c r="CL51" i="1"/>
  <c r="CX51" i="1" s="1"/>
  <c r="CT17" i="1"/>
  <c r="DF17" i="1" s="1"/>
  <c r="CP159" i="1"/>
  <c r="DB159" i="1" s="1"/>
  <c r="CO110" i="1"/>
  <c r="DA110" i="1" s="1"/>
  <c r="CK18" i="1"/>
  <c r="CW18" i="1" s="1"/>
  <c r="CR34" i="1"/>
  <c r="DD34" i="1" s="1"/>
  <c r="CK68" i="1"/>
  <c r="CW68" i="1" s="1"/>
  <c r="CQ22" i="1"/>
  <c r="DC22" i="1" s="1"/>
  <c r="CM164" i="1"/>
  <c r="CY164" i="1" s="1"/>
  <c r="CM65" i="1"/>
  <c r="CY65" i="1" s="1"/>
  <c r="CP165" i="1"/>
  <c r="DB165" i="1" s="1"/>
  <c r="CV47" i="1"/>
  <c r="DH47" i="1" s="1"/>
  <c r="CU107" i="1"/>
  <c r="DG107" i="1" s="1"/>
  <c r="CR134" i="1"/>
  <c r="DD134" i="1" s="1"/>
  <c r="CU82" i="1"/>
  <c r="DG82" i="1" s="1"/>
  <c r="CU153" i="1"/>
  <c r="DG153" i="1" s="1"/>
  <c r="CP167" i="1"/>
  <c r="DB167" i="1" s="1"/>
  <c r="CN36" i="1"/>
  <c r="CZ36" i="1" s="1"/>
  <c r="CV70" i="1"/>
  <c r="DH70" i="1" s="1"/>
  <c r="CP118" i="1"/>
  <c r="DB118" i="1" s="1"/>
  <c r="CQ155" i="1"/>
  <c r="DC155" i="1" s="1"/>
  <c r="CS67" i="1"/>
  <c r="DE67" i="1" s="1"/>
  <c r="CK151" i="1"/>
  <c r="CW151" i="1" s="1"/>
  <c r="CT147" i="1"/>
  <c r="DF147" i="1" s="1"/>
  <c r="CS47" i="1"/>
  <c r="DE47" i="1" s="1"/>
  <c r="CS25" i="1"/>
  <c r="DE25" i="1" s="1"/>
  <c r="CU55" i="1"/>
  <c r="DG55" i="1" s="1"/>
  <c r="CO99" i="1"/>
  <c r="DA99" i="1" s="1"/>
  <c r="CL141" i="1"/>
  <c r="CX141" i="1" s="1"/>
  <c r="CN159" i="1"/>
  <c r="CZ159" i="1" s="1"/>
  <c r="CS155" i="1"/>
  <c r="DE155" i="1" s="1"/>
  <c r="CR153" i="1"/>
  <c r="DD153" i="1" s="1"/>
  <c r="CT39" i="1"/>
  <c r="DF39" i="1" s="1"/>
  <c r="CO106" i="1"/>
  <c r="DA106" i="1" s="1"/>
  <c r="CK17" i="1"/>
  <c r="CW17" i="1" s="1"/>
  <c r="CL65" i="1"/>
  <c r="CX65" i="1" s="1"/>
  <c r="CQ11" i="1"/>
  <c r="DC11" i="1" s="1"/>
  <c r="CS140" i="1"/>
  <c r="DE140" i="1" s="1"/>
  <c r="CM83" i="1"/>
  <c r="CY83" i="1" s="1"/>
  <c r="CL28" i="1"/>
  <c r="CX28" i="1" s="1"/>
  <c r="CP29" i="1"/>
  <c r="DB29" i="1" s="1"/>
  <c r="CN39" i="1"/>
  <c r="CZ39" i="1" s="1"/>
  <c r="CS80" i="1"/>
  <c r="DE80" i="1" s="1"/>
  <c r="CM48" i="1"/>
  <c r="CY48" i="1" s="1"/>
  <c r="CK77" i="1"/>
  <c r="CW77" i="1" s="1"/>
  <c r="CQ94" i="1"/>
  <c r="DC94" i="1" s="1"/>
  <c r="CL123" i="1"/>
  <c r="CX123" i="1" s="1"/>
  <c r="CL132" i="1"/>
  <c r="CX132" i="1" s="1"/>
  <c r="CL89" i="1"/>
  <c r="CX89" i="1" s="1"/>
  <c r="CQ110" i="1"/>
  <c r="DC110" i="1" s="1"/>
  <c r="CS103" i="1"/>
  <c r="DE103" i="1" s="1"/>
  <c r="CR118" i="1"/>
  <c r="DD118" i="1" s="1"/>
  <c r="CK64" i="1"/>
  <c r="CW64" i="1" s="1"/>
  <c r="CT120" i="1"/>
  <c r="DF120" i="1" s="1"/>
  <c r="CS90" i="1"/>
  <c r="DE90" i="1" s="1"/>
  <c r="CU140" i="1"/>
  <c r="DG140" i="1" s="1"/>
  <c r="CR148" i="1"/>
  <c r="DD148" i="1" s="1"/>
  <c r="CU80" i="1"/>
  <c r="DG80" i="1" s="1"/>
  <c r="CM44" i="1"/>
  <c r="CY44" i="1" s="1"/>
  <c r="CL24" i="1"/>
  <c r="CX24" i="1" s="1"/>
  <c r="CV166" i="1"/>
  <c r="DH166" i="1" s="1"/>
  <c r="CO162" i="1"/>
  <c r="DA162" i="1" s="1"/>
  <c r="CN5" i="1"/>
  <c r="CZ5" i="1" s="1"/>
  <c r="CM117" i="1"/>
  <c r="CY117" i="1" s="1"/>
  <c r="CN20" i="1"/>
  <c r="CZ20" i="1" s="1"/>
  <c r="CS141" i="1"/>
  <c r="DE141" i="1" s="1"/>
  <c r="CP66" i="1"/>
  <c r="DB66" i="1" s="1"/>
  <c r="CS5" i="1"/>
  <c r="DE5" i="1" s="1"/>
  <c r="CS60" i="1"/>
  <c r="DE60" i="1" s="1"/>
  <c r="CU122" i="1"/>
  <c r="DG122" i="1" s="1"/>
  <c r="CN58" i="1"/>
  <c r="CZ58" i="1" s="1"/>
  <c r="CR73" i="1"/>
  <c r="DD73" i="1" s="1"/>
  <c r="CL162" i="1"/>
  <c r="CX162" i="1" s="1"/>
  <c r="CQ159" i="1"/>
  <c r="DC159" i="1" s="1"/>
  <c r="CK41" i="1"/>
  <c r="CW41" i="1" s="1"/>
  <c r="CN65" i="1"/>
  <c r="CZ65" i="1" s="1"/>
  <c r="CR88" i="1"/>
  <c r="DD88" i="1" s="1"/>
  <c r="CN46" i="1"/>
  <c r="CZ46" i="1" s="1"/>
  <c r="CP67" i="1"/>
  <c r="DB67" i="1" s="1"/>
  <c r="CM28" i="1"/>
  <c r="CY28" i="1" s="1"/>
  <c r="CN163" i="1"/>
  <c r="CZ163" i="1" s="1"/>
  <c r="CK159" i="1"/>
  <c r="CW159" i="1" s="1"/>
  <c r="CL59" i="1"/>
  <c r="CX59" i="1" s="1"/>
  <c r="CQ133" i="1"/>
  <c r="DC133" i="1" s="1"/>
  <c r="CL131" i="1"/>
  <c r="CX131" i="1" s="1"/>
  <c r="CN96" i="1"/>
  <c r="CZ96" i="1" s="1"/>
  <c r="CN133" i="1"/>
  <c r="CZ133" i="1" s="1"/>
  <c r="CN35" i="1"/>
  <c r="CZ35" i="1" s="1"/>
  <c r="CM52" i="1"/>
  <c r="CY52" i="1" s="1"/>
  <c r="CN140" i="1"/>
  <c r="CZ140" i="1" s="1"/>
  <c r="CN149" i="1"/>
  <c r="CZ149" i="1" s="1"/>
  <c r="CU108" i="1"/>
  <c r="DG108" i="1" s="1"/>
  <c r="CU159" i="1"/>
  <c r="DG159" i="1" s="1"/>
  <c r="CS78" i="1"/>
  <c r="DE78" i="1" s="1"/>
  <c r="CT5" i="1"/>
  <c r="DF5" i="1" s="1"/>
  <c r="CS148" i="1"/>
  <c r="DE148"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P142" i="1"/>
  <c r="DB142" i="1" s="1"/>
  <c r="CN45" i="1"/>
  <c r="CZ45" i="1" s="1"/>
  <c r="CQ153" i="1"/>
  <c r="DC153" i="1" s="1"/>
  <c r="CV54" i="1"/>
  <c r="DH54" i="1" s="1"/>
  <c r="CS70" i="1"/>
  <c r="DE70" i="1" s="1"/>
  <c r="CO102" i="1"/>
  <c r="DA102" i="1" s="1"/>
  <c r="CN67" i="1"/>
  <c r="CZ67" i="1" s="1"/>
  <c r="CS58" i="1"/>
  <c r="DE58" i="1" s="1"/>
  <c r="CO112" i="1"/>
  <c r="DA112" i="1" s="1"/>
  <c r="CK38" i="1"/>
  <c r="CW38" i="1" s="1"/>
  <c r="CT102" i="1"/>
  <c r="DF102" i="1" s="1"/>
  <c r="CM9" i="1"/>
  <c r="CY9" i="1" s="1"/>
  <c r="CS8" i="1"/>
  <c r="DE8" i="1" s="1"/>
  <c r="CQ157" i="1"/>
  <c r="DC157" i="1" s="1"/>
  <c r="CN150" i="1"/>
  <c r="CZ150" i="1" s="1"/>
  <c r="CR167" i="1"/>
  <c r="DD167" i="1" s="1"/>
  <c r="CM90" i="1"/>
  <c r="CY90" i="1" s="1"/>
  <c r="CN165" i="1"/>
  <c r="CZ165" i="1" s="1"/>
  <c r="CK13" i="1"/>
  <c r="CW13" i="1" s="1"/>
  <c r="CV66" i="1"/>
  <c r="DH66" i="1" s="1"/>
  <c r="CT122" i="1"/>
  <c r="DF122" i="1" s="1"/>
  <c r="CL160" i="1"/>
  <c r="CX160" i="1" s="1"/>
  <c r="CR28" i="1"/>
  <c r="DD28" i="1" s="1"/>
  <c r="CK24" i="1"/>
  <c r="CW24" i="1" s="1"/>
  <c r="CK10" i="1"/>
  <c r="CW10" i="1" s="1"/>
  <c r="CN145" i="1"/>
  <c r="CZ145" i="1" s="1"/>
  <c r="CK92" i="1"/>
  <c r="CW92" i="1" s="1"/>
  <c r="CL55" i="1"/>
  <c r="CX55" i="1" s="1"/>
  <c r="CS134" i="1"/>
  <c r="DE134" i="1" s="1"/>
  <c r="CL62" i="1"/>
  <c r="CX62" i="1" s="1"/>
  <c r="CP119" i="1"/>
  <c r="DB119" i="1" s="1"/>
  <c r="CS49" i="1"/>
  <c r="DE49" i="1" s="1"/>
  <c r="CS51" i="1"/>
  <c r="DE51" i="1" s="1"/>
  <c r="CU151" i="1"/>
  <c r="DG151" i="1" s="1"/>
  <c r="CU99" i="1"/>
  <c r="DG99" i="1" s="1"/>
  <c r="CR72" i="1"/>
  <c r="DD72" i="1" s="1"/>
  <c r="CL31" i="1"/>
  <c r="CX31" i="1" s="1"/>
  <c r="CM151" i="1"/>
  <c r="CY151" i="1" s="1"/>
  <c r="CU163" i="1"/>
  <c r="DG163" i="1" s="1"/>
  <c r="CV149" i="1"/>
  <c r="DH149" i="1" s="1"/>
  <c r="CR74" i="1"/>
  <c r="DD74" i="1" s="1"/>
  <c r="CQ40" i="1"/>
  <c r="DC40" i="1" s="1"/>
  <c r="CU89" i="1"/>
  <c r="DG89" i="1" s="1"/>
  <c r="CU125" i="1"/>
  <c r="DG125" i="1" s="1"/>
  <c r="CN116" i="1"/>
  <c r="CZ116" i="1" s="1"/>
  <c r="CP108" i="1"/>
  <c r="DB108" i="1" s="1"/>
  <c r="CN61" i="1"/>
  <c r="CZ61" i="1" s="1"/>
  <c r="CV62" i="1"/>
  <c r="DH62" i="1" s="1"/>
  <c r="CR111" i="1"/>
  <c r="DD111" i="1" s="1"/>
  <c r="CT139" i="1"/>
  <c r="DF139" i="1" s="1"/>
  <c r="CK150" i="1"/>
  <c r="CW150" i="1" s="1"/>
  <c r="CV160" i="1"/>
  <c r="DH160" i="1" s="1"/>
  <c r="CQ38" i="1"/>
  <c r="DC38" i="1" s="1"/>
  <c r="CP94" i="1"/>
  <c r="DB94" i="1" s="1"/>
  <c r="CN166" i="1"/>
  <c r="CZ166" i="1" s="1"/>
  <c r="CP25" i="1"/>
  <c r="DB25" i="1" s="1"/>
  <c r="CT49" i="1"/>
  <c r="DF49" i="1" s="1"/>
  <c r="CV22" i="1"/>
  <c r="DH22" i="1" s="1"/>
  <c r="CK22" i="1"/>
  <c r="CW22" i="1" s="1"/>
  <c r="CU130" i="1"/>
  <c r="DG130" i="1" s="1"/>
  <c r="CO84" i="1"/>
  <c r="DA84" i="1" s="1"/>
  <c r="CL125" i="1"/>
  <c r="CX125" i="1" s="1"/>
  <c r="CR138" i="1"/>
  <c r="DD138" i="1" s="1"/>
  <c r="CR101" i="1"/>
  <c r="DD101" i="1" s="1"/>
  <c r="CM72" i="1"/>
  <c r="CY72" i="1" s="1"/>
  <c r="CO166" i="1"/>
  <c r="DA166" i="1" s="1"/>
  <c r="CR94" i="1"/>
  <c r="DD94" i="1" s="1"/>
  <c r="CN44" i="1"/>
  <c r="CZ44" i="1" s="1"/>
  <c r="CK167" i="1"/>
  <c r="CW167" i="1" s="1"/>
  <c r="CK81" i="1"/>
  <c r="CW81" i="1" s="1"/>
  <c r="CL17" i="1"/>
  <c r="CX17" i="1" s="1"/>
  <c r="CP136" i="1"/>
  <c r="DB136" i="1" s="1"/>
  <c r="CT160" i="1"/>
  <c r="DF160" i="1" s="1"/>
  <c r="CQ76" i="1"/>
  <c r="DC76" i="1" s="1"/>
  <c r="CU158" i="1"/>
  <c r="DG158" i="1" s="1"/>
  <c r="CN12" i="1"/>
  <c r="CZ12" i="1" s="1"/>
  <c r="CM77" i="1"/>
  <c r="CY77" i="1" s="1"/>
  <c r="CV71" i="1"/>
  <c r="DH71" i="1" s="1"/>
  <c r="CS101" i="1"/>
  <c r="DE101" i="1" s="1"/>
  <c r="CV45" i="1"/>
  <c r="DH45" i="1" s="1"/>
  <c r="CU112" i="1"/>
  <c r="DG112" i="1" s="1"/>
  <c r="CU102" i="1"/>
  <c r="DG102" i="1" s="1"/>
  <c r="CO146" i="1"/>
  <c r="DA146" i="1" s="1"/>
  <c r="CV124" i="1"/>
  <c r="DH124" i="1" s="1"/>
  <c r="CT136" i="1"/>
  <c r="DF136" i="1" s="1"/>
  <c r="CL127" i="1"/>
  <c r="CX127" i="1" s="1"/>
  <c r="CL112" i="1"/>
  <c r="CX112" i="1" s="1"/>
  <c r="CO11" i="1"/>
  <c r="DA11" i="1" s="1"/>
  <c r="CU90" i="1"/>
  <c r="DG90" i="1" s="1"/>
  <c r="CN13" i="1"/>
  <c r="CZ13" i="1" s="1"/>
  <c r="CO137" i="1"/>
  <c r="DA137" i="1" s="1"/>
  <c r="CM26" i="1"/>
  <c r="CY26" i="1" s="1"/>
  <c r="CO154" i="1"/>
  <c r="DA154" i="1" s="1"/>
  <c r="CU111" i="1"/>
  <c r="DG111" i="1" s="1"/>
  <c r="CO49" i="1"/>
  <c r="DA49" i="1" s="1"/>
  <c r="CN115" i="1"/>
  <c r="CZ115" i="1" s="1"/>
  <c r="CM30" i="1"/>
  <c r="CY30" i="1" s="1"/>
  <c r="CT95" i="1"/>
  <c r="DF95" i="1" s="1"/>
  <c r="CN123" i="1"/>
  <c r="CZ123" i="1" s="1"/>
  <c r="CV153" i="1"/>
  <c r="DH153" i="1" s="1"/>
  <c r="CT58" i="1"/>
  <c r="DF58" i="1" s="1"/>
  <c r="CO91" i="1"/>
  <c r="DA91" i="1" s="1"/>
  <c r="CQ132" i="1"/>
  <c r="DC132" i="1" s="1"/>
  <c r="CN53" i="1"/>
  <c r="CZ53" i="1" s="1"/>
  <c r="CV108" i="1"/>
  <c r="DH108" i="1" s="1"/>
  <c r="CK57" i="1"/>
  <c r="CW57" i="1" s="1"/>
  <c r="CR163" i="1"/>
  <c r="DD163" i="1" s="1"/>
  <c r="CM39" i="1"/>
  <c r="CY39" i="1" s="1"/>
  <c r="CU74" i="1"/>
  <c r="DG74" i="1" s="1"/>
  <c r="CO20" i="1"/>
  <c r="DA20" i="1" s="1"/>
  <c r="CK33" i="1"/>
  <c r="CW33" i="1" s="1"/>
  <c r="CN144" i="1"/>
  <c r="CZ144" i="1" s="1"/>
  <c r="CQ29" i="1"/>
  <c r="DC29" i="1" s="1"/>
  <c r="CU145" i="1"/>
  <c r="DG145" i="1" s="1"/>
  <c r="CS125" i="1"/>
  <c r="DE125" i="1" s="1"/>
  <c r="CV152" i="1"/>
  <c r="DH152" i="1" s="1"/>
  <c r="CU45" i="1"/>
  <c r="DG45" i="1" s="1"/>
  <c r="CR122" i="1"/>
  <c r="DD122" i="1" s="1"/>
  <c r="CP84" i="1"/>
  <c r="DB84" i="1" s="1"/>
  <c r="CS99" i="1"/>
  <c r="DE99" i="1" s="1"/>
  <c r="CV65" i="1"/>
  <c r="DH65" i="1" s="1"/>
  <c r="CL148" i="1"/>
  <c r="CX148" i="1" s="1"/>
  <c r="CN88" i="1"/>
  <c r="CZ88" i="1" s="1"/>
  <c r="CU35" i="1"/>
  <c r="DG35" i="1" s="1"/>
  <c r="CP7" i="1"/>
  <c r="DB7" i="1" s="1"/>
  <c r="CO28" i="1"/>
  <c r="DA28" i="1" s="1"/>
  <c r="CK83" i="1"/>
  <c r="CW83" i="1" s="1"/>
  <c r="CM63" i="1"/>
  <c r="CY63" i="1" s="1"/>
  <c r="CM27" i="1"/>
  <c r="CY27" i="1" s="1"/>
  <c r="CL133" i="1"/>
  <c r="CX133" i="1" s="1"/>
  <c r="CS71" i="1"/>
  <c r="DE71" i="1" s="1"/>
  <c r="CM159" i="1"/>
  <c r="CY159" i="1" s="1"/>
  <c r="CS139" i="1"/>
  <c r="DE139" i="1" s="1"/>
  <c r="CN9" i="1"/>
  <c r="CZ9" i="1" s="1"/>
  <c r="CL139" i="1"/>
  <c r="CX139" i="1" s="1"/>
  <c r="CV96" i="1"/>
  <c r="DH96" i="1" s="1"/>
  <c r="CS138" i="1"/>
  <c r="DE138" i="1" s="1"/>
  <c r="CU167" i="1"/>
  <c r="DG167" i="1" s="1"/>
  <c r="CN8" i="1"/>
  <c r="CZ8" i="1" s="1"/>
  <c r="CV64" i="1"/>
  <c r="DH64" i="1" s="1"/>
  <c r="CN104" i="1"/>
  <c r="CZ104" i="1" s="1"/>
  <c r="CN155" i="1"/>
  <c r="CZ155" i="1" s="1"/>
  <c r="CR130" i="1"/>
  <c r="DD130" i="1" s="1"/>
  <c r="CQ82" i="1"/>
  <c r="DC82" i="1" s="1"/>
  <c r="CQ127" i="1"/>
  <c r="DC127" i="1" s="1"/>
  <c r="CL159" i="1"/>
  <c r="CX159" i="1" s="1"/>
  <c r="CP151" i="1"/>
  <c r="DB151" i="1" s="1"/>
  <c r="CT125" i="1"/>
  <c r="DF125" i="1" s="1"/>
  <c r="CP83" i="1"/>
  <c r="DB83" i="1" s="1"/>
  <c r="CN131" i="1"/>
  <c r="CZ131" i="1" s="1"/>
  <c r="CO63" i="1"/>
  <c r="DA63" i="1" s="1"/>
  <c r="CL8" i="1"/>
  <c r="CX8" i="1" s="1"/>
  <c r="CT155" i="1"/>
  <c r="DF155" i="1" s="1"/>
  <c r="CL53" i="1"/>
  <c r="CX53" i="1" s="1"/>
  <c r="CU116" i="1"/>
  <c r="DG116" i="1" s="1"/>
  <c r="CN97" i="1"/>
  <c r="CZ97" i="1" s="1"/>
  <c r="CN154" i="1"/>
  <c r="CZ154" i="1" s="1"/>
  <c r="CU94" i="1"/>
  <c r="DG94" i="1" s="1"/>
  <c r="CM138" i="1"/>
  <c r="CY138" i="1" s="1"/>
  <c r="CM154" i="1"/>
  <c r="CY154" i="1" s="1"/>
  <c r="CO103" i="1"/>
  <c r="DA103" i="1" s="1"/>
  <c r="CP42" i="1"/>
  <c r="DB42" i="1" s="1"/>
  <c r="CU60" i="1"/>
  <c r="DG60" i="1" s="1"/>
  <c r="CV95" i="1"/>
  <c r="DH95" i="1" s="1"/>
  <c r="CP75" i="1"/>
  <c r="DB75" i="1" s="1"/>
  <c r="CL39" i="1"/>
  <c r="CX39" i="1" s="1"/>
  <c r="CO111" i="1"/>
  <c r="DA111" i="1" s="1"/>
  <c r="CL134" i="1"/>
  <c r="CX134" i="1" s="1"/>
  <c r="CL46" i="1"/>
  <c r="CX46" i="1" s="1"/>
  <c r="CO72" i="1"/>
  <c r="DA72" i="1" s="1"/>
  <c r="CL77" i="1"/>
  <c r="CX77" i="1" s="1"/>
  <c r="CN75" i="1"/>
  <c r="CZ75" i="1" s="1"/>
  <c r="CO123" i="1"/>
  <c r="DA123" i="1" s="1"/>
  <c r="CO88" i="1"/>
  <c r="DA88" i="1" s="1"/>
  <c r="CP60" i="1"/>
  <c r="DB60" i="1" s="1"/>
  <c r="CU67" i="1"/>
  <c r="DG67" i="1" s="1"/>
  <c r="CK27" i="1"/>
  <c r="CW27" i="1" s="1"/>
  <c r="CK142" i="1"/>
  <c r="CW142" i="1" s="1"/>
  <c r="CV41" i="1"/>
  <c r="DH41" i="1" s="1"/>
  <c r="CL56" i="1"/>
  <c r="CX56" i="1" s="1"/>
  <c r="CN34" i="1"/>
  <c r="CZ34" i="1" s="1"/>
  <c r="CU10" i="1"/>
  <c r="DG10" i="1" s="1"/>
  <c r="CV6" i="1"/>
  <c r="DH6" i="1" s="1"/>
  <c r="CQ109" i="1"/>
  <c r="DC109" i="1" s="1"/>
  <c r="CN90" i="1"/>
  <c r="CZ90" i="1" s="1"/>
  <c r="CV121" i="1"/>
  <c r="DH121" i="1" s="1"/>
  <c r="CO33" i="1"/>
  <c r="DA33" i="1" s="1"/>
  <c r="CO96" i="1"/>
  <c r="DA96" i="1" s="1"/>
  <c r="CT159" i="1"/>
  <c r="DF159" i="1" s="1"/>
  <c r="CT135" i="1"/>
  <c r="DF135" i="1" s="1"/>
  <c r="CO159" i="1"/>
  <c r="DA159" i="1" s="1"/>
  <c r="CO104" i="1"/>
  <c r="DA104" i="1" s="1"/>
  <c r="CM98" i="1"/>
  <c r="CY98" i="1" s="1"/>
  <c r="CK9" i="1"/>
  <c r="CW9" i="1" s="1"/>
  <c r="CR91" i="1"/>
  <c r="DD91" i="1" s="1"/>
  <c r="CR113" i="1"/>
  <c r="DD113" i="1" s="1"/>
  <c r="CO80" i="1"/>
  <c r="DA80" i="1" s="1"/>
  <c r="CO113" i="1"/>
  <c r="DA113" i="1" s="1"/>
  <c r="CN11" i="1"/>
  <c r="CZ11" i="1" s="1"/>
  <c r="CU146" i="1"/>
  <c r="DG146" i="1" s="1"/>
  <c r="CV105" i="1"/>
  <c r="DH105" i="1" s="1"/>
  <c r="CQ128" i="1"/>
  <c r="DC128" i="1" s="1"/>
  <c r="CU131" i="1"/>
  <c r="DG131" i="1" s="1"/>
  <c r="CU78" i="1"/>
  <c r="DG78" i="1" s="1"/>
  <c r="CR156" i="1"/>
  <c r="DD156" i="1" s="1"/>
  <c r="CM67" i="1"/>
  <c r="CY67" i="1" s="1"/>
  <c r="CR149" i="1"/>
  <c r="DD149" i="1" s="1"/>
  <c r="CN48" i="1"/>
  <c r="CZ48" i="1" s="1"/>
  <c r="CQ136" i="1"/>
  <c r="DC136" i="1" s="1"/>
  <c r="CO156" i="1"/>
  <c r="DA156" i="1" s="1"/>
  <c r="CP73" i="1"/>
  <c r="DB73" i="1" s="1"/>
  <c r="CQ108" i="1"/>
  <c r="DC108" i="1" s="1"/>
  <c r="CO127" i="1"/>
  <c r="DA127" i="1" s="1"/>
  <c r="CN69" i="1"/>
  <c r="CZ69" i="1" s="1"/>
  <c r="CQ34" i="1"/>
  <c r="DC34" i="1" s="1"/>
  <c r="CK112" i="1"/>
  <c r="CW112" i="1" s="1"/>
  <c r="CM64" i="1"/>
  <c r="CY64" i="1" s="1"/>
  <c r="CN50" i="1"/>
  <c r="CZ50" i="1" s="1"/>
  <c r="CQ27" i="1"/>
  <c r="DC27" i="1" s="1"/>
  <c r="CL147" i="1"/>
  <c r="CX147" i="1" s="1"/>
  <c r="CR26" i="1"/>
  <c r="DD26" i="1" s="1"/>
  <c r="CO12" i="1"/>
  <c r="DA12" i="1" s="1"/>
  <c r="CV112" i="1"/>
  <c r="DH112" i="1" s="1"/>
  <c r="CR22" i="1"/>
  <c r="DD22" i="1" s="1"/>
  <c r="CK122" i="1"/>
  <c r="CW122" i="1" s="1"/>
  <c r="CP145" i="1"/>
  <c r="DB145" i="1" s="1"/>
  <c r="CS113" i="1"/>
  <c r="DE113" i="1" s="1"/>
  <c r="CM23" i="1"/>
  <c r="CY23" i="1" s="1"/>
  <c r="CO74" i="1"/>
  <c r="DA74" i="1" s="1"/>
  <c r="CK53" i="1"/>
  <c r="CW53" i="1" s="1"/>
  <c r="CO37" i="1"/>
  <c r="DA37" i="1" s="1"/>
  <c r="CT28" i="1"/>
  <c r="DF28" i="1" s="1"/>
  <c r="CO6" i="1"/>
  <c r="DA6" i="1" s="1"/>
  <c r="CN7" i="1"/>
  <c r="CZ7" i="1" s="1"/>
  <c r="CN134" i="1"/>
  <c r="CZ134" i="1" s="1"/>
  <c r="CV128" i="1"/>
  <c r="DH128" i="1" s="1"/>
  <c r="CV122" i="1"/>
  <c r="DH122" i="1" s="1"/>
  <c r="CV39" i="1"/>
  <c r="DH39" i="1" s="1"/>
  <c r="CM102" i="1"/>
  <c r="CY102" i="1" s="1"/>
  <c r="CU160" i="1"/>
  <c r="DG160" i="1" s="1"/>
  <c r="CP39" i="1"/>
  <c r="DB39" i="1" s="1"/>
  <c r="CP133" i="1"/>
  <c r="DB133" i="1" s="1"/>
  <c r="CR59" i="1"/>
  <c r="DD59" i="1" s="1"/>
  <c r="CT27" i="1"/>
  <c r="DF27" i="1" s="1"/>
  <c r="CN164" i="1"/>
  <c r="CZ164" i="1" s="1"/>
  <c r="CQ60" i="1"/>
  <c r="DC60" i="1" s="1"/>
  <c r="CQ85" i="1"/>
  <c r="DC85" i="1" s="1"/>
  <c r="CK55" i="1"/>
  <c r="CW55" i="1" s="1"/>
  <c r="CU72" i="1"/>
  <c r="DG72" i="1" s="1"/>
  <c r="CU57" i="1"/>
  <c r="DG57" i="1" s="1"/>
  <c r="CN25" i="1"/>
  <c r="CZ25" i="1" s="1"/>
  <c r="CP117" i="1"/>
  <c r="DB117" i="1" s="1"/>
  <c r="CP85" i="1"/>
  <c r="DB85" i="1" s="1"/>
  <c r="CN100" i="1"/>
  <c r="CZ100" i="1" s="1"/>
  <c r="CV159" i="1"/>
  <c r="DH159" i="1" s="1"/>
  <c r="CM121" i="1"/>
  <c r="CY121" i="1" s="1"/>
  <c r="CO148" i="1"/>
  <c r="DA148" i="1" s="1"/>
  <c r="CR35" i="1"/>
  <c r="DD35" i="1" s="1"/>
  <c r="CL13" i="1"/>
  <c r="CX13" i="1" s="1"/>
  <c r="CL150" i="1"/>
  <c r="CX150" i="1" s="1"/>
  <c r="CP148" i="1"/>
  <c r="DB148" i="1" s="1"/>
  <c r="CN132" i="1"/>
  <c r="CZ132" i="1" s="1"/>
  <c r="CV115" i="1"/>
  <c r="DH115" i="1" s="1"/>
  <c r="CT132" i="1"/>
  <c r="DF132" i="1" s="1"/>
  <c r="CP50" i="1"/>
  <c r="DB50" i="1" s="1"/>
  <c r="CM8" i="1"/>
  <c r="CY8" i="1" s="1"/>
  <c r="CV57" i="1"/>
  <c r="DH57" i="1" s="1"/>
  <c r="CM140" i="1"/>
  <c r="CY140" i="1" s="1"/>
  <c r="CK118" i="1"/>
  <c r="CW118" i="1" s="1"/>
  <c r="CO9" i="1"/>
  <c r="DA9" i="1" s="1"/>
  <c r="CT23" i="1"/>
  <c r="DF23" i="1" s="1"/>
  <c r="CV91" i="1"/>
  <c r="DH91" i="1" s="1"/>
  <c r="CK137" i="1"/>
  <c r="CW137" i="1" s="1"/>
  <c r="CL137" i="1"/>
  <c r="CX137"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V148" i="1"/>
  <c r="DH148" i="1" s="1"/>
  <c r="CU106" i="1"/>
  <c r="DG106" i="1" s="1"/>
  <c r="CT74" i="1"/>
  <c r="DF74" i="1" s="1"/>
  <c r="CM12" i="1"/>
  <c r="CY12" i="1" s="1"/>
  <c r="CO79" i="1"/>
  <c r="DA79" i="1" s="1"/>
  <c r="CO55" i="1"/>
  <c r="DA55" i="1" s="1"/>
  <c r="CP154" i="1"/>
  <c r="DB154" i="1" s="1"/>
  <c r="CO42" i="1"/>
  <c r="DA42" i="1" s="1"/>
  <c r="CT110" i="1"/>
  <c r="DF110" i="1" s="1"/>
  <c r="CP10" i="1"/>
  <c r="DB10" i="1" s="1"/>
  <c r="CQ101" i="1"/>
  <c r="DC101" i="1" s="1"/>
  <c r="CM88" i="1"/>
  <c r="CY88" i="1" s="1"/>
  <c r="CN110" i="1"/>
  <c r="CZ110" i="1" s="1"/>
  <c r="CS157" i="1"/>
  <c r="DE157" i="1" s="1"/>
  <c r="CQ56" i="1"/>
  <c r="DC56" i="1" s="1"/>
  <c r="CM113" i="1"/>
  <c r="CY113" i="1" s="1"/>
  <c r="CU49" i="1"/>
  <c r="DG49" i="1" s="1"/>
  <c r="CU126" i="1"/>
  <c r="DG126" i="1" s="1"/>
  <c r="CO165" i="1"/>
  <c r="DA165" i="1" s="1"/>
  <c r="CN108" i="1"/>
  <c r="CZ108" i="1" s="1"/>
  <c r="CM161" i="1"/>
  <c r="CY161" i="1" s="1"/>
  <c r="CQ125" i="1"/>
  <c r="DC125" i="1" s="1"/>
  <c r="CN137" i="1"/>
  <c r="CZ137" i="1" s="1"/>
  <c r="CM70" i="1"/>
  <c r="CY70" i="1" s="1"/>
  <c r="CV31" i="1"/>
  <c r="DH31" i="1" s="1"/>
  <c r="CO68" i="1"/>
  <c r="DA68" i="1" s="1"/>
  <c r="CL140" i="1"/>
  <c r="CX140" i="1" s="1"/>
  <c r="CU73" i="1"/>
  <c r="DG73" i="1" s="1"/>
  <c r="CM14" i="1"/>
  <c r="CY14" i="1" s="1"/>
  <c r="CV100" i="1"/>
  <c r="DH100" i="1" s="1"/>
  <c r="CT127" i="1"/>
  <c r="DF127" i="1" s="1"/>
  <c r="CR44" i="1"/>
  <c r="DD44" i="1" s="1"/>
  <c r="CT37" i="1"/>
  <c r="DF37" i="1" s="1"/>
  <c r="CU147" i="1"/>
  <c r="DG147" i="1" s="1"/>
  <c r="CP157" i="1"/>
  <c r="DB157" i="1" s="1"/>
  <c r="CM126" i="1"/>
  <c r="CY126" i="1" s="1"/>
  <c r="CV165" i="1"/>
  <c r="DH165" i="1" s="1"/>
  <c r="CM38" i="1"/>
  <c r="CY38" i="1" s="1"/>
  <c r="CV9" i="1"/>
  <c r="DH9" i="1" s="1"/>
  <c r="CS87" i="1"/>
  <c r="DE87" i="1" s="1"/>
  <c r="CR158" i="1"/>
  <c r="DD158" i="1" s="1"/>
  <c r="CQ17" i="1"/>
  <c r="DC17" i="1" s="1"/>
  <c r="CM31" i="1"/>
  <c r="CY31" i="1" s="1"/>
  <c r="CO67" i="1"/>
  <c r="DA67" i="1" s="1"/>
  <c r="CL124" i="1"/>
  <c r="CX124" i="1" s="1"/>
  <c r="CO45" i="1"/>
  <c r="DA45" i="1" s="1"/>
  <c r="CO5" i="1"/>
  <c r="DA5" i="1" s="1"/>
  <c r="CO141" i="1"/>
  <c r="DA141" i="1" s="1"/>
  <c r="CV161" i="1"/>
  <c r="DH161" i="1" s="1"/>
  <c r="CU121" i="1"/>
  <c r="DG121" i="1" s="1"/>
  <c r="CM5" i="1"/>
  <c r="CY5" i="1" s="1"/>
  <c r="CQ144" i="1"/>
  <c r="DC144" i="1" s="1"/>
  <c r="CN153" i="1"/>
  <c r="CZ153"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N158" i="1"/>
  <c r="CZ158" i="1" s="1"/>
  <c r="CP106" i="1"/>
  <c r="DB106" i="1" s="1"/>
  <c r="CM7" i="1"/>
  <c r="CY7" i="1" s="1"/>
  <c r="CU7" i="1"/>
  <c r="DG7" i="1" s="1"/>
  <c r="CV61" i="1"/>
  <c r="DH61" i="1" s="1"/>
  <c r="CN41" i="1"/>
  <c r="CZ41" i="1" s="1"/>
  <c r="CS100" i="1"/>
  <c r="DE100" i="1" s="1"/>
  <c r="CL149" i="1"/>
  <c r="CX149" i="1" s="1"/>
  <c r="CT44" i="1"/>
  <c r="DF44" i="1" s="1"/>
  <c r="CU123" i="1"/>
  <c r="DG123" i="1" s="1"/>
  <c r="CR131" i="1"/>
  <c r="DD131" i="1" s="1"/>
  <c r="CQ91" i="1"/>
  <c r="DC91" i="1" s="1"/>
  <c r="CV80" i="1"/>
  <c r="DH80" i="1" s="1"/>
  <c r="CV35" i="1"/>
  <c r="DH35" i="1" s="1"/>
  <c r="CN37" i="1"/>
  <c r="CZ37" i="1" s="1"/>
  <c r="CV119" i="1"/>
  <c r="DH119" i="1" s="1"/>
  <c r="CQ6" i="1"/>
  <c r="DC6" i="1" s="1"/>
  <c r="CT63" i="1"/>
  <c r="DF63" i="1" s="1"/>
  <c r="CN161" i="1"/>
  <c r="CZ161" i="1" s="1"/>
  <c r="CL54" i="1"/>
  <c r="CX54" i="1" s="1"/>
  <c r="CV104" i="1"/>
  <c r="DH104" i="1" s="1"/>
  <c r="CN68" i="1"/>
  <c r="CZ68" i="1" s="1"/>
  <c r="CL166" i="1"/>
  <c r="CX166" i="1" s="1"/>
  <c r="CP71" i="1"/>
  <c r="DB71" i="1" s="1"/>
  <c r="CM132" i="1"/>
  <c r="CY132" i="1" s="1"/>
  <c r="CO117" i="1"/>
  <c r="DA117" i="1" s="1"/>
  <c r="CK104" i="1"/>
  <c r="CW104" i="1" s="1"/>
  <c r="CL9" i="1"/>
  <c r="CX9" i="1" s="1"/>
  <c r="CL64" i="1"/>
  <c r="CX64" i="1" s="1"/>
  <c r="CT121" i="1"/>
  <c r="DF121" i="1" s="1"/>
  <c r="CN6" i="1"/>
  <c r="CZ6" i="1" s="1"/>
  <c r="CL164" i="1"/>
  <c r="CX164" i="1" s="1"/>
  <c r="CK47" i="1"/>
  <c r="CW47" i="1" s="1"/>
  <c r="CV32" i="1"/>
  <c r="DH32" i="1" s="1"/>
  <c r="CR14" i="1"/>
  <c r="DD14" i="1" s="1"/>
  <c r="CM104" i="1"/>
  <c r="CY104" i="1" s="1"/>
  <c r="CU29" i="1"/>
  <c r="DG29" i="1" s="1"/>
  <c r="CU39" i="1"/>
  <c r="DG39" i="1" s="1"/>
  <c r="CU117" i="1"/>
  <c r="DG117" i="1" s="1"/>
  <c r="CL71" i="1"/>
  <c r="CX71" i="1" s="1"/>
  <c r="CM55" i="1"/>
  <c r="CY55" i="1" s="1"/>
  <c r="CM131" i="1"/>
  <c r="CY131" i="1" s="1"/>
  <c r="CV139" i="1"/>
  <c r="DH139" i="1" s="1"/>
  <c r="CU105" i="1"/>
  <c r="DG105" i="1" s="1"/>
  <c r="CS48" i="1"/>
  <c r="DE48" i="1" s="1"/>
  <c r="CK124" i="1"/>
  <c r="CW124" i="1" s="1"/>
  <c r="CL23" i="1"/>
  <c r="CX23" i="1" s="1"/>
  <c r="CV147" i="1"/>
  <c r="DH147" i="1" s="1"/>
  <c r="CV133" i="1"/>
  <c r="DH133" i="1" s="1"/>
  <c r="CP55" i="1"/>
  <c r="DB55" i="1" s="1"/>
  <c r="CM10" i="1"/>
  <c r="CY10" i="1" s="1"/>
  <c r="CL129" i="1"/>
  <c r="CX129" i="1" s="1"/>
  <c r="CO21" i="1"/>
  <c r="DA21" i="1" s="1"/>
  <c r="CO26" i="1"/>
  <c r="DA26" i="1" s="1"/>
  <c r="CL158" i="1"/>
  <c r="CX158" i="1" s="1"/>
  <c r="CQ148" i="1"/>
  <c r="DC148" i="1" s="1"/>
  <c r="CM46" i="1"/>
  <c r="CY46" i="1" s="1"/>
  <c r="CR53" i="1"/>
  <c r="DD53" i="1" s="1"/>
  <c r="CS121" i="1"/>
  <c r="DE121" i="1" s="1"/>
  <c r="CP52" i="1"/>
  <c r="DB52" i="1" s="1"/>
  <c r="CR110" i="1"/>
  <c r="DD110" i="1" s="1"/>
  <c r="CQ140" i="1"/>
  <c r="DC140" i="1" s="1"/>
  <c r="CO152" i="1"/>
  <c r="DA152" i="1" s="1"/>
  <c r="CK98" i="1"/>
  <c r="CW98" i="1" s="1"/>
  <c r="CN147" i="1"/>
  <c r="CZ147" i="1" s="1"/>
  <c r="CS82" i="1"/>
  <c r="DE82" i="1" s="1"/>
  <c r="CU137" i="1"/>
  <c r="DG137" i="1" s="1"/>
  <c r="CL38" i="1"/>
  <c r="CX38" i="1" s="1"/>
  <c r="CR127" i="1"/>
  <c r="DD127" i="1" s="1"/>
  <c r="CU9" i="1"/>
  <c r="DG9" i="1" s="1"/>
  <c r="CP44" i="1"/>
  <c r="DB44" i="1" s="1"/>
  <c r="CT34" i="1"/>
  <c r="DF34" i="1" s="1"/>
  <c r="CR31" i="1"/>
  <c r="DD31" i="1" s="1"/>
  <c r="CU148" i="1"/>
  <c r="DG148" i="1" s="1"/>
  <c r="CU152" i="1"/>
  <c r="DG152" i="1" s="1"/>
  <c r="CU76" i="1"/>
  <c r="DG76" i="1" s="1"/>
  <c r="CP24" i="1"/>
  <c r="DB24" i="1" s="1"/>
  <c r="CQ99" i="1"/>
  <c r="DC99" i="1" s="1"/>
  <c r="CM93" i="1"/>
  <c r="CY93" i="1" s="1"/>
  <c r="CM25" i="1"/>
  <c r="CY25" i="1" s="1"/>
  <c r="CL154" i="1"/>
  <c r="CX154" i="1" s="1"/>
  <c r="CV7" i="1"/>
  <c r="DH7" i="1" s="1"/>
  <c r="CT150" i="1"/>
  <c r="DF150" i="1" s="1"/>
  <c r="CV130" i="1"/>
  <c r="DH130" i="1" s="1"/>
  <c r="CT100" i="1"/>
  <c r="DF100" i="1" s="1"/>
  <c r="CU28" i="1"/>
  <c r="DG28" i="1" s="1"/>
  <c r="CN33" i="1"/>
  <c r="CZ33" i="1" s="1"/>
  <c r="CV10" i="1"/>
  <c r="DH10" i="1" s="1"/>
  <c r="CT78" i="1"/>
  <c r="DF78" i="1" s="1"/>
  <c r="CL76" i="1"/>
  <c r="CX76" i="1" s="1"/>
  <c r="CR96" i="1"/>
  <c r="DD96" i="1" s="1"/>
  <c r="CK111" i="1"/>
  <c r="CW111" i="1" s="1"/>
  <c r="CP156" i="1"/>
  <c r="DB156" i="1" s="1"/>
  <c r="CN111" i="1"/>
  <c r="CZ111" i="1" s="1"/>
  <c r="CV140" i="1"/>
  <c r="DH140" i="1" s="1"/>
  <c r="CU25" i="1"/>
  <c r="DG25" i="1" s="1"/>
  <c r="CU63" i="1"/>
  <c r="DG63" i="1" s="1"/>
  <c r="CM145" i="1"/>
  <c r="CY145"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L145" i="1"/>
  <c r="CX145" i="1" s="1"/>
  <c r="CU30" i="1"/>
  <c r="DG30" i="1" s="1"/>
  <c r="CV33" i="1"/>
  <c r="DH33" i="1" s="1"/>
  <c r="CO155" i="1"/>
  <c r="DA155" i="1" s="1"/>
  <c r="CV88" i="1"/>
  <c r="DH88" i="1" s="1"/>
  <c r="CU150" i="1"/>
  <c r="DG150" i="1" s="1"/>
  <c r="CN141" i="1"/>
  <c r="CZ141" i="1" s="1"/>
  <c r="CV56" i="1"/>
  <c r="DH56" i="1" s="1"/>
  <c r="CS137" i="1"/>
  <c r="DE137" i="1" s="1"/>
  <c r="CT97" i="1"/>
  <c r="DF97" i="1" s="1"/>
  <c r="CP146" i="1"/>
  <c r="DB146" i="1" s="1"/>
  <c r="CK84" i="1"/>
  <c r="CW84" i="1" s="1"/>
  <c r="CL41" i="1"/>
  <c r="CX41" i="1" s="1"/>
  <c r="CV74" i="1"/>
  <c r="DH74" i="1" s="1"/>
  <c r="CU17" i="1"/>
  <c r="DG17" i="1" s="1"/>
  <c r="CV52" i="1"/>
  <c r="DH52" i="1" s="1"/>
  <c r="CQ84" i="1"/>
  <c r="DC84" i="1" s="1"/>
  <c r="CM36" i="1"/>
  <c r="CY36" i="1" s="1"/>
  <c r="CV12" i="1"/>
  <c r="DH12" i="1" s="1"/>
  <c r="CO145" i="1"/>
  <c r="DA145" i="1" s="1"/>
  <c r="CL153" i="1"/>
  <c r="CX153" i="1" s="1"/>
  <c r="CO47" i="1"/>
  <c r="DA47" i="1" s="1"/>
  <c r="CV131" i="1"/>
  <c r="DH131" i="1" s="1"/>
  <c r="CP6" i="1"/>
  <c r="DB6" i="1" s="1"/>
  <c r="CN160" i="1"/>
  <c r="CZ160" i="1" s="1"/>
  <c r="CR43" i="1"/>
  <c r="DD43" i="1" s="1"/>
  <c r="CU154" i="1"/>
  <c r="DG154" i="1" s="1"/>
  <c r="CV69" i="1"/>
  <c r="DH69" i="1" s="1"/>
  <c r="CL114" i="1"/>
  <c r="CX114" i="1" s="1"/>
  <c r="CL18" i="1"/>
  <c r="CX18" i="1" s="1"/>
  <c r="CO140" i="1"/>
  <c r="DA140" i="1" s="1"/>
  <c r="CV85" i="1"/>
  <c r="DH85" i="1" s="1"/>
  <c r="CP76" i="1"/>
  <c r="DB76" i="1" s="1"/>
  <c r="CR87" i="1"/>
  <c r="DD87" i="1" s="1"/>
  <c r="CS77" i="1"/>
  <c r="DE77" i="1" s="1"/>
  <c r="CV72" i="1"/>
  <c r="DH72" i="1" s="1"/>
  <c r="CO136" i="1"/>
  <c r="DA136" i="1" s="1"/>
  <c r="CP58" i="1"/>
  <c r="DB58" i="1" s="1"/>
  <c r="CO100" i="1"/>
  <c r="DA100" i="1" s="1"/>
  <c r="CK93" i="1"/>
  <c r="CW93" i="1" s="1"/>
  <c r="CP88" i="1"/>
  <c r="DB88" i="1" s="1"/>
  <c r="CS123" i="1"/>
  <c r="DE123" i="1" s="1"/>
  <c r="CR136" i="1"/>
  <c r="DD136" i="1" s="1"/>
  <c r="CV135" i="1"/>
  <c r="DH135" i="1" s="1"/>
  <c r="CL21" i="1"/>
  <c r="CX21" i="1" s="1"/>
  <c r="CM95" i="1"/>
  <c r="CY95" i="1" s="1"/>
  <c r="CQ54" i="1"/>
  <c r="DC54" i="1" s="1"/>
  <c r="CL151" i="1"/>
  <c r="CX151"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K140" i="1"/>
  <c r="CW140" i="1" s="1"/>
  <c r="CU96" i="1"/>
  <c r="DG96" i="1" s="1"/>
  <c r="CL121" i="1"/>
  <c r="CX121" i="1" s="1"/>
  <c r="CS68" i="1"/>
  <c r="DE68" i="1" s="1"/>
  <c r="CT31" i="1"/>
  <c r="DF31" i="1" s="1"/>
  <c r="CP140" i="1"/>
  <c r="DB140" i="1" s="1"/>
  <c r="CQ165" i="1"/>
  <c r="DC165" i="1" s="1"/>
  <c r="CK130" i="1"/>
  <c r="CW130" i="1" s="1"/>
  <c r="CR155" i="1"/>
  <c r="DD155" i="1" s="1"/>
  <c r="CS53" i="1"/>
  <c r="DE53" i="1" s="1"/>
  <c r="CU91" i="1"/>
  <c r="DG91" i="1" s="1"/>
  <c r="CT124" i="1"/>
  <c r="DF124" i="1" s="1"/>
  <c r="CU14" i="1"/>
  <c r="DG14" i="1" s="1"/>
  <c r="CP103" i="1"/>
  <c r="DB103" i="1" s="1"/>
  <c r="CQ23" i="1"/>
  <c r="DC23" i="1" s="1"/>
  <c r="CL98" i="1"/>
  <c r="CX98" i="1" s="1"/>
  <c r="CL36" i="1"/>
  <c r="CX36" i="1" s="1"/>
  <c r="CP22" i="1"/>
  <c r="DB22" i="1" s="1"/>
  <c r="CM142" i="1"/>
  <c r="CY142" i="1" s="1"/>
  <c r="CL48" i="1"/>
  <c r="CX48" i="1" s="1"/>
  <c r="CM11" i="1"/>
  <c r="CY11" i="1" s="1"/>
  <c r="CL22" i="1"/>
  <c r="CX22" i="1" s="1"/>
  <c r="CN128" i="1"/>
  <c r="CZ128" i="1" s="1"/>
  <c r="CM153" i="1"/>
  <c r="CY153" i="1" s="1"/>
  <c r="CU129" i="1"/>
  <c r="DG129" i="1" s="1"/>
  <c r="CU166" i="1"/>
  <c r="DG166" i="1" s="1"/>
  <c r="CM43" i="1"/>
  <c r="CY43" i="1" s="1"/>
  <c r="CT79" i="1"/>
  <c r="DF79" i="1" s="1"/>
  <c r="CN105" i="1"/>
  <c r="CZ105" i="1" s="1"/>
  <c r="CR60" i="1"/>
  <c r="DD60" i="1" s="1"/>
  <c r="CM79" i="1"/>
  <c r="CY79" i="1" s="1"/>
  <c r="CS165" i="1"/>
  <c r="DE165" i="1" s="1"/>
  <c r="CV123" i="1"/>
  <c r="DH123" i="1" s="1"/>
  <c r="CN103" i="1"/>
  <c r="CZ103" i="1" s="1"/>
  <c r="CK89" i="1"/>
  <c r="CW89" i="1" s="1"/>
  <c r="CV28" i="1"/>
  <c r="DH28" i="1" s="1"/>
  <c r="CM141" i="1"/>
  <c r="CY141" i="1" s="1"/>
  <c r="CQ160" i="1"/>
  <c r="DC160" i="1" s="1"/>
  <c r="CL10" i="1"/>
  <c r="CX10" i="1" s="1"/>
  <c r="CL106" i="1"/>
  <c r="CX106" i="1" s="1"/>
  <c r="CV24" i="1"/>
  <c r="DH24" i="1" s="1"/>
  <c r="CT167" i="1"/>
  <c r="DF167" i="1" s="1"/>
  <c r="CS35" i="1"/>
  <c r="DE35" i="1" s="1"/>
  <c r="CN84" i="1"/>
  <c r="CZ84" i="1" s="1"/>
  <c r="CT70" i="1"/>
  <c r="DF70" i="1" s="1"/>
  <c r="CL144" i="1"/>
  <c r="CX144" i="1" s="1"/>
  <c r="CQ5" i="1"/>
  <c r="DC5" i="1" s="1"/>
  <c r="CU161" i="1"/>
  <c r="DG161"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M133" i="1"/>
  <c r="CY133" i="1" s="1"/>
  <c r="CO108" i="1"/>
  <c r="DA108" i="1" s="1"/>
  <c r="CN27" i="1"/>
  <c r="CZ27" i="1" s="1"/>
  <c r="CV155" i="1"/>
  <c r="DH155" i="1" s="1"/>
  <c r="CN60" i="1"/>
  <c r="CZ60" i="1" s="1"/>
  <c r="CT65" i="1"/>
  <c r="DF65" i="1" s="1"/>
  <c r="CP5" i="1"/>
  <c r="DB5" i="1" s="1"/>
  <c r="CQ156" i="1"/>
  <c r="DC156" i="1" s="1"/>
  <c r="CV157" i="1"/>
  <c r="DH157"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L165" i="1"/>
  <c r="CX165" i="1" s="1"/>
  <c r="CP130" i="1"/>
  <c r="DB130" i="1" s="1"/>
  <c r="CU53" i="1"/>
  <c r="DG53" i="1" s="1"/>
  <c r="CN18" i="1"/>
  <c r="CZ18" i="1" s="1"/>
  <c r="CT71" i="1"/>
  <c r="DF71" i="1" s="1"/>
  <c r="CP74" i="1"/>
  <c r="DB74" i="1" s="1"/>
  <c r="CV113" i="1"/>
  <c r="DH113" i="1" s="1"/>
  <c r="CK62" i="1"/>
  <c r="CW62" i="1" s="1"/>
  <c r="CL96" i="1"/>
  <c r="CX96" i="1" s="1"/>
  <c r="CM163" i="1"/>
  <c r="CY163" i="1" s="1"/>
  <c r="CV84" i="1"/>
  <c r="DH84" i="1" s="1"/>
  <c r="CQ80" i="1"/>
  <c r="DC80" i="1" s="1"/>
  <c r="CR115" i="1"/>
  <c r="DD115" i="1" s="1"/>
  <c r="CP97" i="1"/>
  <c r="DB97" i="1" s="1"/>
  <c r="CV75" i="1"/>
  <c r="DH75" i="1" s="1"/>
  <c r="CS45" i="1"/>
  <c r="DE45" i="1" s="1"/>
  <c r="CL47" i="1"/>
  <c r="CX47" i="1" s="1"/>
  <c r="CN70" i="1"/>
  <c r="CZ70" i="1" s="1"/>
  <c r="CK145" i="1"/>
  <c r="CW145" i="1" s="1"/>
  <c r="CM20" i="1"/>
  <c r="CY20" i="1" s="1"/>
  <c r="CP163" i="1"/>
  <c r="DB163" i="1" s="1"/>
  <c r="CN80" i="1"/>
  <c r="CZ80" i="1" s="1"/>
  <c r="CV132" i="1"/>
  <c r="DH132" i="1" s="1"/>
  <c r="CR85" i="1"/>
  <c r="DD85" i="1" s="1"/>
  <c r="CU46" i="1"/>
  <c r="DG46" i="1" s="1"/>
  <c r="CR126" i="1"/>
  <c r="DD126" i="1" s="1"/>
  <c r="CT32" i="1"/>
  <c r="DF32" i="1" s="1"/>
  <c r="CS160" i="1"/>
  <c r="DE160" i="1" s="1"/>
  <c r="CN72" i="1"/>
  <c r="CZ72" i="1" s="1"/>
  <c r="CN118" i="1"/>
  <c r="CZ118" i="1" s="1"/>
  <c r="CQ121" i="1"/>
  <c r="DC121" i="1" s="1"/>
  <c r="CP125" i="1"/>
  <c r="DB125" i="1" s="1"/>
  <c r="CR103" i="1"/>
  <c r="DD103" i="1" s="1"/>
  <c r="CM96" i="1"/>
  <c r="CY96" i="1" s="1"/>
  <c r="CM167" i="1"/>
  <c r="CY167" i="1" s="1"/>
  <c r="CU109" i="1"/>
  <c r="DG109" i="1" s="1"/>
  <c r="CU142" i="1"/>
  <c r="DG142" i="1" s="1"/>
  <c r="CP162" i="1"/>
  <c r="DB162" i="1" s="1"/>
  <c r="CQ112" i="1"/>
  <c r="DC112" i="1" s="1"/>
  <c r="CO167" i="1"/>
  <c r="DA167" i="1" s="1"/>
  <c r="CV110" i="1"/>
  <c r="DH110" i="1" s="1"/>
  <c r="CL91" i="1"/>
  <c r="CX91" i="1" s="1"/>
  <c r="CO101" i="1"/>
  <c r="DA101" i="1" s="1"/>
  <c r="CM156" i="1"/>
  <c r="CY156" i="1" s="1"/>
  <c r="CV136" i="1"/>
  <c r="DH136" i="1" s="1"/>
  <c r="CQ16" i="1"/>
  <c r="DC16" i="1" s="1"/>
  <c r="CV77" i="1"/>
  <c r="DH77" i="1" s="1"/>
  <c r="CU134" i="1"/>
  <c r="DG134" i="1" s="1"/>
  <c r="CK58" i="1"/>
  <c r="CW58" i="1" s="1"/>
  <c r="CU155" i="1"/>
  <c r="DG155" i="1" s="1"/>
  <c r="CO66" i="1"/>
  <c r="DA66" i="1" s="1"/>
  <c r="CK69" i="1"/>
  <c r="CW69" i="1" s="1"/>
  <c r="CU103" i="1"/>
  <c r="DG103" i="1" s="1"/>
  <c r="CS76" i="1"/>
  <c r="DE76" i="1" s="1"/>
  <c r="CT134" i="1"/>
  <c r="DF134" i="1" s="1"/>
  <c r="CP34" i="1"/>
  <c r="DB34" i="1" s="1"/>
  <c r="CR70" i="1"/>
  <c r="DD70" i="1" s="1"/>
  <c r="CU104" i="1"/>
  <c r="DG104" i="1" s="1"/>
  <c r="CO13" i="1"/>
  <c r="DA13" i="1" s="1"/>
  <c r="CP111" i="1"/>
  <c r="DB111" i="1" s="1"/>
  <c r="CO59" i="1"/>
  <c r="DA59" i="1" s="1"/>
  <c r="CU97" i="1"/>
  <c r="DG97" i="1" s="1"/>
  <c r="CU149" i="1"/>
  <c r="DG149"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M136" i="1"/>
  <c r="CY136" i="1" s="1"/>
  <c r="CV60" i="1"/>
  <c r="DH60" i="1" s="1"/>
  <c r="CO27" i="1"/>
  <c r="DA27" i="1" s="1"/>
  <c r="CR76" i="1"/>
  <c r="DD76" i="1" s="1"/>
  <c r="CU81" i="1"/>
  <c r="DG81" i="1" s="1"/>
  <c r="CV142" i="1"/>
  <c r="DH142" i="1" s="1"/>
  <c r="CQ69" i="1"/>
  <c r="DC69" i="1" s="1"/>
  <c r="CQ93" i="1"/>
  <c r="DC93" i="1" s="1"/>
  <c r="CK87" i="1"/>
  <c r="CW87" i="1" s="1"/>
  <c r="CM166" i="1"/>
  <c r="CY166" i="1" s="1"/>
  <c r="CO120" i="1"/>
  <c r="DA120" i="1" s="1"/>
  <c r="CU136" i="1"/>
  <c r="DG136" i="1" s="1"/>
  <c r="CN54" i="1"/>
  <c r="CZ54" i="1" s="1"/>
  <c r="CV37" i="1"/>
  <c r="DH37" i="1" s="1"/>
  <c r="CT153" i="1"/>
  <c r="DF153" i="1" s="1"/>
  <c r="CS144" i="1"/>
  <c r="DE144" i="1" s="1"/>
  <c r="CV144" i="1"/>
  <c r="DH144" i="1" s="1"/>
  <c r="CT82" i="1"/>
  <c r="DF82" i="1" s="1"/>
  <c r="CL11" i="1"/>
  <c r="CX11" i="1" s="1"/>
  <c r="CV50" i="1"/>
  <c r="DH50" i="1" s="1"/>
  <c r="CV87" i="1"/>
  <c r="DH87" i="1" s="1"/>
  <c r="CK132" i="1"/>
  <c r="CW132" i="1" s="1"/>
  <c r="CS145" i="1"/>
  <c r="DE145" i="1" s="1"/>
  <c r="CN51" i="1"/>
  <c r="CZ51" i="1" s="1"/>
  <c r="CN24" i="1"/>
  <c r="CZ24" i="1" s="1"/>
  <c r="CO132" i="1"/>
  <c r="DA132" i="1" s="1"/>
  <c r="CQ20" i="1"/>
  <c r="DC20" i="1" s="1"/>
  <c r="CV73" i="1"/>
  <c r="DH73" i="1" s="1"/>
  <c r="CL5" i="1"/>
  <c r="CX5" i="1" s="1"/>
  <c r="CN162" i="1"/>
  <c r="CZ162"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K153" i="1"/>
  <c r="CW153" i="1" s="1"/>
  <c r="CV134" i="1"/>
  <c r="DH134" i="1" s="1"/>
  <c r="CT92" i="1"/>
  <c r="DF92" i="1" s="1"/>
  <c r="CS40" i="1"/>
  <c r="DE40" i="1" s="1"/>
  <c r="CV151" i="1"/>
  <c r="DH151" i="1" s="1"/>
  <c r="CK126" i="1"/>
  <c r="CW126" i="1" s="1"/>
  <c r="CV92" i="1"/>
  <c r="DH92" i="1" s="1"/>
  <c r="CL84" i="1"/>
  <c r="CX84" i="1" s="1"/>
  <c r="CU70" i="1"/>
  <c r="DG70" i="1" s="1"/>
  <c r="CN57" i="1"/>
  <c r="CZ57" i="1" s="1"/>
  <c r="CP141" i="1"/>
  <c r="DB141" i="1" s="1"/>
  <c r="CL163" i="1"/>
  <c r="CX163" i="1" s="1"/>
  <c r="CM114" i="1"/>
  <c r="CY114" i="1" s="1"/>
  <c r="CR100" i="1"/>
  <c r="DD100" i="1" s="1"/>
  <c r="CU5" i="1"/>
  <c r="DG5" i="1" s="1"/>
  <c r="CK36" i="1"/>
  <c r="CW36" i="1" s="1"/>
  <c r="CM37" i="1"/>
  <c r="CY37" i="1" s="1"/>
  <c r="CQ119" i="1"/>
  <c r="DC119" i="1" s="1"/>
  <c r="CV106" i="1"/>
  <c r="DH106" i="1" s="1"/>
  <c r="CV143" i="1"/>
  <c r="DH143" i="1" s="1"/>
  <c r="CL155" i="1"/>
  <c r="CX155"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132" i="1"/>
  <c r="DG132" i="1" s="1"/>
  <c r="CU22" i="1"/>
  <c r="DG22" i="1" s="1"/>
  <c r="CN52" i="1"/>
  <c r="CZ52" i="1" s="1"/>
  <c r="CP143" i="1"/>
  <c r="DB143" i="1" s="1"/>
  <c r="CN87" i="1"/>
  <c r="CZ87" i="1" s="1"/>
  <c r="CK148" i="1"/>
  <c r="CW148" i="1" s="1"/>
  <c r="CN135" i="1"/>
  <c r="CZ135" i="1" s="1"/>
  <c r="CK166" i="1"/>
  <c r="CW166" i="1" s="1"/>
  <c r="CR119" i="1"/>
  <c r="DD119" i="1" s="1"/>
  <c r="CT146" i="1"/>
  <c r="DF146" i="1" s="1"/>
  <c r="CR151" i="1"/>
  <c r="DD151" i="1" s="1"/>
  <c r="CN124" i="1"/>
  <c r="CZ124" i="1" s="1"/>
  <c r="CQ102" i="1"/>
  <c r="DC102" i="1" s="1"/>
  <c r="CN73" i="1"/>
  <c r="CZ73" i="1" s="1"/>
  <c r="CV107" i="1"/>
  <c r="DH107" i="1" s="1"/>
  <c r="CL130" i="1"/>
  <c r="CX130" i="1" s="1"/>
  <c r="CV93" i="1"/>
  <c r="DH93" i="1" s="1"/>
  <c r="CU83" i="1"/>
  <c r="DG83" i="1" s="1"/>
  <c r="CN82" i="1"/>
  <c r="CZ82" i="1" s="1"/>
  <c r="CM157" i="1"/>
  <c r="CY157" i="1" s="1"/>
  <c r="CM122" i="1"/>
  <c r="CY122" i="1" s="1"/>
  <c r="CL156" i="1"/>
  <c r="CX156" i="1" s="1"/>
  <c r="CL33" i="1"/>
  <c r="CX33" i="1" s="1"/>
  <c r="CV156" i="1"/>
  <c r="DH156"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146" i="1"/>
  <c r="CZ146" i="1" s="1"/>
  <c r="CN63" i="1"/>
  <c r="CZ63" i="1" s="1"/>
  <c r="CN42" i="1"/>
  <c r="CZ42" i="1" s="1"/>
  <c r="CO25" i="1"/>
  <c r="DA25" i="1" s="1"/>
  <c r="CV141" i="1"/>
  <c r="DH141" i="1" s="1"/>
  <c r="CM100" i="1"/>
  <c r="CY100" i="1" s="1"/>
  <c r="CM82" i="1"/>
  <c r="CY82" i="1" s="1"/>
  <c r="CO135" i="1"/>
  <c r="DA135" i="1" s="1"/>
  <c r="CN130" i="1"/>
  <c r="CZ130" i="1" s="1"/>
  <c r="CR140" i="1"/>
  <c r="DD140" i="1" s="1"/>
  <c r="CT66" i="1"/>
  <c r="DF66" i="1" s="1"/>
  <c r="CO10" i="1"/>
  <c r="DA10" i="1" s="1"/>
  <c r="CO139" i="1"/>
  <c r="DA139" i="1" s="1"/>
  <c r="CR71" i="1"/>
  <c r="DD71" i="1" s="1"/>
  <c r="CV49" i="1"/>
  <c r="DH49" i="1" s="1"/>
  <c r="CV51" i="1"/>
  <c r="DH51" i="1" s="1"/>
  <c r="CL37" i="1"/>
  <c r="CX37" i="1" s="1"/>
  <c r="CP51" i="1"/>
  <c r="DB51" i="1" s="1"/>
  <c r="CT91" i="1"/>
  <c r="DF91" i="1" s="1"/>
  <c r="CP113" i="1"/>
  <c r="DB113" i="1" s="1"/>
  <c r="CP123" i="1"/>
  <c r="DB123" i="1" s="1"/>
  <c r="CP121" i="1"/>
  <c r="DB121" i="1" s="1"/>
  <c r="CK147" i="1"/>
  <c r="CW147" i="1" s="1"/>
  <c r="CL78" i="1"/>
  <c r="CX78" i="1" s="1"/>
  <c r="CT47" i="1"/>
  <c r="DF47" i="1" s="1"/>
  <c r="CM84" i="1"/>
  <c r="CY84" i="1" s="1"/>
  <c r="CN47" i="1"/>
  <c r="CZ47" i="1" s="1"/>
  <c r="CV14" i="1"/>
  <c r="DH14" i="1" s="1"/>
  <c r="CU162" i="1"/>
  <c r="DG162" i="1" s="1"/>
  <c r="CM152" i="1"/>
  <c r="CY152" i="1" s="1"/>
  <c r="CS64" i="1"/>
  <c r="DE64" i="1" s="1"/>
  <c r="CV83" i="1"/>
  <c r="DH83" i="1" s="1"/>
  <c r="CP35" i="1"/>
  <c r="DB35" i="1" s="1"/>
  <c r="CU13" i="1"/>
  <c r="DG13" i="1" s="1"/>
  <c r="CL97" i="1"/>
  <c r="CX97" i="1" s="1"/>
  <c r="CP79" i="1"/>
  <c r="DB79" i="1" s="1"/>
  <c r="CL100" i="1"/>
  <c r="CX100" i="1" s="1"/>
  <c r="CM18" i="1"/>
  <c r="CY18" i="1" s="1"/>
  <c r="CV18" i="1"/>
  <c r="DH18" i="1" s="1"/>
  <c r="CL138" i="1"/>
  <c r="CX138" i="1" s="1"/>
  <c r="CV146" i="1"/>
  <c r="DH146" i="1" s="1"/>
  <c r="CO57" i="1"/>
  <c r="DA57" i="1" s="1"/>
  <c r="CS159" i="1"/>
  <c r="DE159" i="1" s="1"/>
  <c r="CN143" i="1"/>
  <c r="CZ143" i="1" s="1"/>
  <c r="CK155" i="1"/>
  <c r="CW155" i="1" s="1"/>
  <c r="CT53" i="1"/>
  <c r="DF53" i="1" s="1"/>
  <c r="CP100" i="1"/>
  <c r="DB100" i="1" s="1"/>
  <c r="CU51" i="1"/>
  <c r="DG51" i="1" s="1"/>
  <c r="CV44" i="1"/>
  <c r="DH44" i="1" s="1"/>
  <c r="CN136" i="1"/>
  <c r="CZ136" i="1" s="1"/>
  <c r="CQ166" i="1"/>
  <c r="DC166" i="1" s="1"/>
  <c r="CL35" i="1"/>
  <c r="CX35" i="1" s="1"/>
  <c r="CN113" i="1"/>
  <c r="CZ113" i="1" s="1"/>
  <c r="CU156" i="1"/>
  <c r="DG156" i="1" s="1"/>
  <c r="CR83" i="1"/>
  <c r="DD83" i="1" s="1"/>
  <c r="CN83" i="1"/>
  <c r="CZ83" i="1" s="1"/>
  <c r="CM16" i="1"/>
  <c r="CY16" i="1" s="1"/>
  <c r="CR116" i="1"/>
  <c r="DD116" i="1" s="1"/>
  <c r="CO115" i="1"/>
  <c r="DA115" i="1" s="1"/>
  <c r="CO157" i="1"/>
  <c r="DA157" i="1" s="1"/>
  <c r="CP21" i="1"/>
  <c r="DB21" i="1" s="1"/>
  <c r="CT130" i="1"/>
  <c r="DF130" i="1" s="1"/>
  <c r="CN21" i="1"/>
  <c r="CZ21" i="1" s="1"/>
  <c r="CQ105" i="1"/>
  <c r="DC105" i="1" s="1"/>
  <c r="CT149" i="1"/>
  <c r="DF149" i="1" s="1"/>
  <c r="CM35" i="1"/>
  <c r="CY35" i="1" s="1"/>
  <c r="CQ30" i="1"/>
  <c r="DC30" i="1" s="1"/>
  <c r="CU139" i="1"/>
  <c r="DG139" i="1" s="1"/>
  <c r="CU119" i="1"/>
  <c r="DG119" i="1" s="1"/>
  <c r="CT36" i="1"/>
  <c r="DF36" i="1" s="1"/>
  <c r="CV111" i="1"/>
  <c r="DH111" i="1" s="1"/>
  <c r="CR142" i="1"/>
  <c r="DD142" i="1" s="1"/>
  <c r="CN138" i="1"/>
  <c r="CZ138" i="1" s="1"/>
  <c r="CU143" i="1"/>
  <c r="DG143"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41" i="1"/>
  <c r="DG141" i="1" s="1"/>
  <c r="CP131" i="1"/>
  <c r="DB131" i="1" s="1"/>
  <c r="CP93" i="1"/>
  <c r="DB93" i="1" s="1"/>
  <c r="CU58" i="1"/>
  <c r="DG58" i="1" s="1"/>
  <c r="CV17" i="1"/>
  <c r="DH17" i="1" s="1"/>
  <c r="CN119" i="1"/>
  <c r="CZ119" i="1" s="1"/>
  <c r="CV68" i="1"/>
  <c r="DH68" i="1" s="1"/>
  <c r="CS112" i="1"/>
  <c r="DE112" i="1" s="1"/>
  <c r="CO78" i="1"/>
  <c r="DA78" i="1" s="1"/>
  <c r="CK149" i="1"/>
  <c r="CW149" i="1" s="1"/>
  <c r="CP129" i="1"/>
  <c r="DB129" i="1" s="1"/>
  <c r="CS56" i="1"/>
  <c r="DE56" i="1" s="1"/>
  <c r="CS118" i="1"/>
  <c r="DE118" i="1" s="1"/>
  <c r="CO32" i="1"/>
  <c r="DA32" i="1" s="1"/>
  <c r="CL87" i="1"/>
  <c r="CX87" i="1" s="1"/>
  <c r="CN89" i="1"/>
  <c r="CZ89" i="1" s="1"/>
  <c r="CU144" i="1"/>
  <c r="DG144"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L135" i="1"/>
  <c r="CX135" i="1" s="1"/>
  <c r="CP147" i="1"/>
  <c r="DB147" i="1" s="1"/>
  <c r="CK25" i="1"/>
  <c r="CW25" i="1" s="1"/>
  <c r="CQ167" i="1"/>
  <c r="DC167"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M147" i="1"/>
  <c r="CY147" i="1" s="1"/>
  <c r="CS37" i="1"/>
  <c r="DE37" i="1" s="1"/>
  <c r="CL157" i="1"/>
  <c r="CX157" i="1" s="1"/>
  <c r="CQ62" i="1"/>
  <c r="DC62" i="1" s="1"/>
  <c r="CM94" i="1"/>
  <c r="CY94" i="1" s="1"/>
  <c r="CV158" i="1"/>
  <c r="DH158" i="1" s="1"/>
  <c r="CS92" i="1"/>
  <c r="DE92" i="1" s="1"/>
  <c r="CP114" i="1"/>
  <c r="DB114" i="1" s="1"/>
  <c r="CS117" i="1"/>
  <c r="DE117" i="1" s="1"/>
  <c r="CK5" i="1"/>
  <c r="CW5" i="1" s="1"/>
  <c r="CU164" i="1"/>
  <c r="DG164" i="1" s="1"/>
  <c r="CK165" i="1"/>
  <c r="CW165" i="1" s="1"/>
  <c r="CO7" i="1"/>
  <c r="DA7" i="1" s="1"/>
  <c r="CQ75" i="1"/>
  <c r="DC75" i="1" s="1"/>
  <c r="CT131" i="1"/>
  <c r="DF131" i="1" s="1"/>
  <c r="CO62" i="1"/>
  <c r="DA62" i="1" s="1"/>
  <c r="CQ114" i="1"/>
  <c r="DC114" i="1" s="1"/>
  <c r="CV38" i="1"/>
  <c r="DH38" i="1" s="1"/>
  <c r="CT133" i="1"/>
  <c r="DF133" i="1" s="1"/>
  <c r="CU133" i="1"/>
  <c r="DG133" i="1" s="1"/>
  <c r="CN64" i="1"/>
  <c r="CZ64" i="1" s="1"/>
  <c r="CQ25" i="1"/>
  <c r="DC25" i="1" s="1"/>
  <c r="CO39" i="1"/>
  <c r="DA39" i="1" s="1"/>
  <c r="CO138" i="1"/>
  <c r="DA138" i="1" s="1"/>
  <c r="CR133" i="1"/>
  <c r="DD133" i="1" s="1"/>
  <c r="CP135" i="1"/>
  <c r="DB135" i="1" s="1"/>
  <c r="CV90" i="1"/>
  <c r="DH90" i="1" s="1"/>
  <c r="CO160" i="1"/>
  <c r="DA160" i="1" s="1"/>
  <c r="CO69" i="1"/>
  <c r="DA69" i="1" s="1"/>
  <c r="CK49" i="1"/>
  <c r="CW49" i="1" s="1"/>
  <c r="CM107" i="1"/>
  <c r="CY107" i="1" s="1"/>
  <c r="CM50" i="1"/>
  <c r="CY50" i="1" s="1"/>
  <c r="CM149" i="1"/>
  <c r="CY149" i="1" s="1"/>
  <c r="CU59" i="1"/>
  <c r="DG59" i="1" s="1"/>
  <c r="CR16" i="1"/>
  <c r="DD16" i="1" s="1"/>
  <c r="CN85" i="1"/>
  <c r="CZ85" i="1" s="1"/>
  <c r="CS132" i="1"/>
  <c r="DE132" i="1" s="1"/>
  <c r="CK144" i="1"/>
  <c r="CW144" i="1" s="1"/>
  <c r="CN167" i="1"/>
  <c r="CZ167" i="1" s="1"/>
  <c r="CN86" i="1"/>
  <c r="CZ86" i="1" s="1"/>
  <c r="CS119" i="1"/>
  <c r="DE119" i="1" s="1"/>
  <c r="CN28" i="1"/>
  <c r="CZ28" i="1" s="1"/>
  <c r="CN107" i="1"/>
  <c r="CZ107" i="1" s="1"/>
  <c r="CQ8" i="1"/>
  <c r="DC8" i="1" s="1"/>
  <c r="CO158" i="1"/>
  <c r="DA158" i="1" s="1"/>
  <c r="CN71" i="1"/>
  <c r="CZ71" i="1" s="1"/>
  <c r="CS20" i="1"/>
  <c r="DE20" i="1" s="1"/>
  <c r="CS150" i="1"/>
  <c r="DE150" i="1" s="1"/>
  <c r="CT145" i="1"/>
  <c r="DF145" i="1" s="1"/>
  <c r="CU66" i="1"/>
  <c r="DG66" i="1" s="1"/>
  <c r="CQ163" i="1"/>
  <c r="DC163" i="1" s="1"/>
  <c r="CV82" i="1"/>
  <c r="DH82" i="1" s="1"/>
  <c r="CQ126" i="1"/>
  <c r="DC126" i="1" s="1"/>
  <c r="EF15" i="1" l="1"/>
  <c r="EA15" i="1"/>
  <c r="DU5" i="1"/>
  <c r="EC144" i="1"/>
  <c r="EB15" i="1"/>
  <c r="DX109" i="1"/>
  <c r="DV26" i="1"/>
  <c r="DZ98" i="1"/>
  <c r="DZ78" i="1"/>
  <c r="DZ161" i="1"/>
  <c r="DW144" i="1"/>
  <c r="DY129" i="1"/>
  <c r="DV82" i="1"/>
  <c r="DX142" i="1"/>
  <c r="DW15" i="1"/>
  <c r="DW56" i="1"/>
  <c r="ED15" i="1"/>
  <c r="DW54" i="1"/>
  <c r="DV15" i="1"/>
  <c r="DY15" i="1"/>
  <c r="DW146" i="1"/>
  <c r="DY44" i="1"/>
  <c r="DZ15" i="1"/>
  <c r="ED126" i="1"/>
  <c r="DV74" i="1"/>
  <c r="DS19" i="1"/>
  <c r="EE19" i="1"/>
  <c r="DP133" i="1"/>
  <c r="DN147" i="1"/>
  <c r="DZ147" i="1"/>
  <c r="DL21" i="1"/>
  <c r="DI147" i="1"/>
  <c r="DL124" i="1"/>
  <c r="DI126" i="1"/>
  <c r="DO93" i="1"/>
  <c r="DL27" i="1"/>
  <c r="DS7" i="1"/>
  <c r="EE7" i="1"/>
  <c r="DQ14" i="1"/>
  <c r="DS147" i="1"/>
  <c r="EE147" i="1"/>
  <c r="DN10" i="1"/>
  <c r="DZ10" i="1"/>
  <c r="DL22" i="1"/>
  <c r="DN117" i="1"/>
  <c r="DZ117" i="1"/>
  <c r="DK23" i="1"/>
  <c r="DW23" i="1"/>
  <c r="DP113" i="1"/>
  <c r="DL75" i="1"/>
  <c r="DR125" i="1"/>
  <c r="ED125" i="1"/>
  <c r="DK26" i="1"/>
  <c r="DW26" i="1"/>
  <c r="DN131" i="1"/>
  <c r="DZ131" i="1"/>
  <c r="DK163" i="1"/>
  <c r="DW163" i="1"/>
  <c r="DK39" i="1"/>
  <c r="DW39" i="1"/>
  <c r="DR145" i="1"/>
  <c r="ED145" i="1"/>
  <c r="DQ117" i="1"/>
  <c r="DO74" i="1"/>
  <c r="DP83" i="1"/>
  <c r="DT49" i="1"/>
  <c r="DK157" i="1"/>
  <c r="DW157" i="1"/>
  <c r="DP100" i="1"/>
  <c r="DQ109" i="1"/>
  <c r="DL127" i="1"/>
  <c r="DS104" i="1"/>
  <c r="EE104" i="1"/>
  <c r="DL70" i="1"/>
  <c r="DJ144" i="1"/>
  <c r="DV144" i="1"/>
  <c r="DN103" i="1"/>
  <c r="DZ103" i="1"/>
  <c r="DO54" i="1"/>
  <c r="DT131" i="1"/>
  <c r="DJ14" i="1"/>
  <c r="DV14" i="1"/>
  <c r="DT130" i="1"/>
  <c r="DS105" i="1"/>
  <c r="EE105" i="1"/>
  <c r="DJ54" i="1"/>
  <c r="DV54" i="1"/>
  <c r="DQ46" i="1"/>
  <c r="DS126" i="1"/>
  <c r="EE126" i="1"/>
  <c r="DS78" i="1"/>
  <c r="EE78" i="1"/>
  <c r="DL44" i="1"/>
  <c r="DO114" i="1"/>
  <c r="DK74" i="1"/>
  <c r="DW74" i="1"/>
  <c r="DT18" i="1"/>
  <c r="DR75" i="1"/>
  <c r="ED75" i="1"/>
  <c r="DJ66" i="1"/>
  <c r="DV66" i="1"/>
  <c r="DQ144" i="1"/>
  <c r="DJ91" i="1"/>
  <c r="DV91" i="1"/>
  <c r="DS128" i="1"/>
  <c r="EE128" i="1"/>
  <c r="DO160" i="1"/>
  <c r="DN140" i="1"/>
  <c r="DZ140" i="1"/>
  <c r="DM100" i="1"/>
  <c r="DY100" i="1"/>
  <c r="DL141" i="1"/>
  <c r="DI111" i="1"/>
  <c r="DN52" i="1"/>
  <c r="DZ52" i="1"/>
  <c r="DJ9" i="1"/>
  <c r="DV9" i="1"/>
  <c r="DJ119" i="1"/>
  <c r="DV119" i="1"/>
  <c r="DO17" i="1"/>
  <c r="DS106" i="1"/>
  <c r="EE106" i="1"/>
  <c r="DK140" i="1"/>
  <c r="DW140" i="1"/>
  <c r="DT128" i="1"/>
  <c r="DM96" i="1"/>
  <c r="DY96" i="1"/>
  <c r="DT95" i="1"/>
  <c r="DT64" i="1"/>
  <c r="DK159" i="1"/>
  <c r="DW159" i="1"/>
  <c r="DT152" i="1"/>
  <c r="DL12" i="1"/>
  <c r="DQ119" i="1"/>
  <c r="DK147" i="1"/>
  <c r="DW147" i="1"/>
  <c r="DM83" i="1"/>
  <c r="DY83" i="1"/>
  <c r="DN100" i="1"/>
  <c r="DZ100" i="1"/>
  <c r="DK82" i="1"/>
  <c r="DW82" i="1"/>
  <c r="DS98" i="1"/>
  <c r="EE98" i="1"/>
  <c r="DL51" i="1"/>
  <c r="DK96" i="1"/>
  <c r="DW96" i="1"/>
  <c r="DT13" i="1"/>
  <c r="DP60" i="1"/>
  <c r="DO100" i="1"/>
  <c r="DM140" i="1"/>
  <c r="DY140" i="1"/>
  <c r="DM124" i="1"/>
  <c r="DY124" i="1"/>
  <c r="DS76" i="1"/>
  <c r="EE76" i="1"/>
  <c r="DJ129" i="1"/>
  <c r="DV129" i="1"/>
  <c r="DK104" i="1"/>
  <c r="DW104" i="1"/>
  <c r="DO91" i="1"/>
  <c r="DS40" i="1"/>
  <c r="EE40" i="1"/>
  <c r="DS121" i="1"/>
  <c r="EE121" i="1"/>
  <c r="DM68" i="1"/>
  <c r="DY68" i="1"/>
  <c r="DM73" i="1"/>
  <c r="DY73" i="1"/>
  <c r="DJ150" i="1"/>
  <c r="DV150" i="1"/>
  <c r="DR27" i="1"/>
  <c r="ED27" i="1"/>
  <c r="DO108" i="1"/>
  <c r="DJ56" i="1"/>
  <c r="DV56" i="1"/>
  <c r="DL97" i="1"/>
  <c r="DS35" i="1"/>
  <c r="EE35" i="1"/>
  <c r="DT153" i="1"/>
  <c r="DI149" i="1"/>
  <c r="DN130" i="1"/>
  <c r="DZ130" i="1"/>
  <c r="DT124" i="1"/>
  <c r="DK149" i="1"/>
  <c r="DW149" i="1"/>
  <c r="DM98" i="1"/>
  <c r="DY98" i="1"/>
  <c r="DT111" i="1"/>
  <c r="DQ64" i="1"/>
  <c r="DO68" i="1"/>
  <c r="DN143" i="1"/>
  <c r="DZ143" i="1"/>
  <c r="DN91" i="1"/>
  <c r="DZ91" i="1"/>
  <c r="DP39" i="1"/>
  <c r="DS155" i="1"/>
  <c r="EE155" i="1"/>
  <c r="DP126" i="1"/>
  <c r="DJ109" i="1"/>
  <c r="DV109" i="1"/>
  <c r="DJ22" i="1"/>
  <c r="DV22" i="1"/>
  <c r="DL31" i="1"/>
  <c r="DS17" i="1"/>
  <c r="EE17" i="1"/>
  <c r="DJ38" i="1"/>
  <c r="DV38" i="1"/>
  <c r="DJ147" i="1"/>
  <c r="DV147" i="1"/>
  <c r="DS66" i="1"/>
  <c r="EE66" i="1"/>
  <c r="DS130" i="1"/>
  <c r="EE130" i="1"/>
  <c r="DP72" i="1"/>
  <c r="DS159" i="1"/>
  <c r="EE159" i="1"/>
  <c r="DI64" i="1"/>
  <c r="DQ32" i="1"/>
  <c r="DN149" i="1"/>
  <c r="DZ149" i="1"/>
  <c r="DP23" i="1"/>
  <c r="DI39" i="1"/>
  <c r="DK40" i="1"/>
  <c r="DW40" i="1"/>
  <c r="DJ85" i="1"/>
  <c r="DV85" i="1"/>
  <c r="DO135" i="1"/>
  <c r="DT94" i="1"/>
  <c r="DM130" i="1"/>
  <c r="DY130" i="1"/>
  <c r="DM163" i="1"/>
  <c r="DY163" i="1"/>
  <c r="DK124" i="1"/>
  <c r="DW124" i="1"/>
  <c r="DL101" i="1"/>
  <c r="DN53" i="1"/>
  <c r="DZ53" i="1"/>
  <c r="DI76" i="1"/>
  <c r="DR143" i="1"/>
  <c r="ED143" i="1"/>
  <c r="DM46" i="1"/>
  <c r="DY46" i="1"/>
  <c r="DR48" i="1"/>
  <c r="ED48" i="1"/>
  <c r="DI29" i="1"/>
  <c r="DM107" i="1"/>
  <c r="DY107" i="1"/>
  <c r="DJ142" i="1"/>
  <c r="DV142" i="1"/>
  <c r="DP36" i="1"/>
  <c r="DR141" i="1"/>
  <c r="ED141" i="1"/>
  <c r="DJ102" i="1"/>
  <c r="DV102" i="1"/>
  <c r="DP58" i="1"/>
  <c r="DR105" i="1"/>
  <c r="ED105" i="1"/>
  <c r="DI23" i="1"/>
  <c r="DS135" i="1"/>
  <c r="EE135" i="1"/>
  <c r="DI120" i="1"/>
  <c r="DN90" i="1"/>
  <c r="DZ90" i="1"/>
  <c r="DL151" i="1"/>
  <c r="DQ36" i="1"/>
  <c r="DL86" i="1"/>
  <c r="DM138" i="1"/>
  <c r="DY138" i="1"/>
  <c r="DN114" i="1"/>
  <c r="DZ114" i="1"/>
  <c r="DS26" i="1"/>
  <c r="EE26" i="1"/>
  <c r="DS144" i="1"/>
  <c r="EE144" i="1"/>
  <c r="DM78" i="1"/>
  <c r="DY78" i="1"/>
  <c r="DS141" i="1"/>
  <c r="EE141" i="1"/>
  <c r="DP80" i="1"/>
  <c r="DR36" i="1"/>
  <c r="ED36" i="1"/>
  <c r="DR130" i="1"/>
  <c r="ED130" i="1"/>
  <c r="DS156" i="1"/>
  <c r="EE156" i="1"/>
  <c r="DR53" i="1"/>
  <c r="ED53" i="1"/>
  <c r="DK18" i="1"/>
  <c r="DW18" i="1"/>
  <c r="DK152" i="1"/>
  <c r="DW152" i="1"/>
  <c r="DN121" i="1"/>
  <c r="DZ121" i="1"/>
  <c r="DP71" i="1"/>
  <c r="DK100" i="1"/>
  <c r="DW100" i="1"/>
  <c r="DR13" i="1"/>
  <c r="ED13" i="1"/>
  <c r="DM77" i="1"/>
  <c r="DY77" i="1"/>
  <c r="DL82" i="1"/>
  <c r="DP151" i="1"/>
  <c r="DL52" i="1"/>
  <c r="DN116" i="1"/>
  <c r="DZ116" i="1"/>
  <c r="DJ155" i="1"/>
  <c r="DV155" i="1"/>
  <c r="DK114" i="1"/>
  <c r="DW114" i="1"/>
  <c r="DT151" i="1"/>
  <c r="DJ122" i="1"/>
  <c r="DV122" i="1"/>
  <c r="DL114" i="1"/>
  <c r="DQ145" i="1"/>
  <c r="DR153" i="1"/>
  <c r="ED153" i="1"/>
  <c r="DO69" i="1"/>
  <c r="DM82" i="1"/>
  <c r="DY82" i="1"/>
  <c r="DN112" i="1"/>
  <c r="DZ112" i="1"/>
  <c r="DP70" i="1"/>
  <c r="DI58" i="1"/>
  <c r="DT110" i="1"/>
  <c r="DP103" i="1"/>
  <c r="DS46" i="1"/>
  <c r="EE46" i="1"/>
  <c r="DJ47" i="1"/>
  <c r="DV47" i="1"/>
  <c r="DJ96" i="1"/>
  <c r="DV96" i="1"/>
  <c r="DJ165" i="1"/>
  <c r="DV165" i="1"/>
  <c r="DQ107" i="1"/>
  <c r="EC107" i="1"/>
  <c r="DI70" i="1"/>
  <c r="DM108" i="1"/>
  <c r="DY108" i="1"/>
  <c r="DL32" i="1"/>
  <c r="DR70" i="1"/>
  <c r="ED70" i="1"/>
  <c r="DK141" i="1"/>
  <c r="DW141" i="1"/>
  <c r="DL105" i="1"/>
  <c r="DX105" i="1"/>
  <c r="DK11" i="1"/>
  <c r="DW11" i="1"/>
  <c r="DS14" i="1"/>
  <c r="EE14" i="1"/>
  <c r="DR31" i="1"/>
  <c r="ED31" i="1"/>
  <c r="DP68" i="1"/>
  <c r="EB68" i="1"/>
  <c r="DT103" i="1"/>
  <c r="DK95" i="1"/>
  <c r="DW95" i="1"/>
  <c r="DN58" i="1"/>
  <c r="DZ58" i="1"/>
  <c r="DJ18" i="1"/>
  <c r="DV18" i="1"/>
  <c r="DM47" i="1"/>
  <c r="DY47" i="1"/>
  <c r="DT74" i="1"/>
  <c r="DS150" i="1"/>
  <c r="EE150" i="1"/>
  <c r="DT120" i="1"/>
  <c r="DT79" i="1"/>
  <c r="DP96" i="1"/>
  <c r="EB96" i="1"/>
  <c r="DR150" i="1"/>
  <c r="ED150" i="1"/>
  <c r="DS152" i="1"/>
  <c r="EE152" i="1"/>
  <c r="DS137" i="1"/>
  <c r="EE137" i="1"/>
  <c r="DQ121" i="1"/>
  <c r="EC121" i="1"/>
  <c r="DK10" i="1"/>
  <c r="DW10" i="1"/>
  <c r="DT139" i="1"/>
  <c r="EF139" i="1"/>
  <c r="DP14" i="1"/>
  <c r="DI104" i="1"/>
  <c r="DU104" i="1"/>
  <c r="DL161" i="1"/>
  <c r="DP131" i="1"/>
  <c r="DK7" i="1"/>
  <c r="DW7" i="1"/>
  <c r="DL93" i="1"/>
  <c r="DX93" i="1"/>
  <c r="DJ30" i="1"/>
  <c r="DV30" i="1"/>
  <c r="DS50" i="1"/>
  <c r="EE50" i="1"/>
  <c r="DK111" i="1"/>
  <c r="DW111" i="1"/>
  <c r="DT161" i="1"/>
  <c r="DP158" i="1"/>
  <c r="DR37" i="1"/>
  <c r="ED37" i="1"/>
  <c r="DT31" i="1"/>
  <c r="DS49" i="1"/>
  <c r="EE49" i="1"/>
  <c r="DR110" i="1"/>
  <c r="ED110" i="1"/>
  <c r="DT148" i="1"/>
  <c r="EF148" i="1"/>
  <c r="DI117" i="1"/>
  <c r="DT101" i="1"/>
  <c r="EF101" i="1"/>
  <c r="DT57" i="1"/>
  <c r="DJ13" i="1"/>
  <c r="DV13" i="1"/>
  <c r="DL25" i="1"/>
  <c r="DX25" i="1"/>
  <c r="DP59" i="1"/>
  <c r="DL134" i="1"/>
  <c r="DX134" i="1"/>
  <c r="DQ113" i="1"/>
  <c r="EC113" i="1"/>
  <c r="DO27" i="1"/>
  <c r="DN73" i="1"/>
  <c r="DZ73" i="1"/>
  <c r="DS131" i="1"/>
  <c r="EE131" i="1"/>
  <c r="DP91" i="1"/>
  <c r="DM33" i="1"/>
  <c r="DY33" i="1"/>
  <c r="DT41" i="1"/>
  <c r="DJ77" i="1"/>
  <c r="DV77" i="1"/>
  <c r="DS60" i="1"/>
  <c r="EE60" i="1"/>
  <c r="DS116" i="1"/>
  <c r="EE116" i="1"/>
  <c r="DN151" i="1"/>
  <c r="DZ151" i="1"/>
  <c r="DL8" i="1"/>
  <c r="DX8" i="1"/>
  <c r="DQ71" i="1"/>
  <c r="EC71" i="1"/>
  <c r="DL88" i="1"/>
  <c r="DX88" i="1"/>
  <c r="DQ125" i="1"/>
  <c r="DP163" i="1"/>
  <c r="DL123" i="1"/>
  <c r="DX123" i="1"/>
  <c r="DM137" i="1"/>
  <c r="DY137" i="1"/>
  <c r="DM146" i="1"/>
  <c r="DY146" i="1"/>
  <c r="DS158" i="1"/>
  <c r="EE158" i="1"/>
  <c r="DP94" i="1"/>
  <c r="EB94" i="1"/>
  <c r="DI22" i="1"/>
  <c r="DI150" i="1"/>
  <c r="DU150" i="1"/>
  <c r="DS89" i="1"/>
  <c r="EE89" i="1"/>
  <c r="DS99" i="1"/>
  <c r="EE99" i="1"/>
  <c r="DI92" i="1"/>
  <c r="DU92" i="1"/>
  <c r="DI13" i="1"/>
  <c r="DU13" i="1"/>
  <c r="DR102" i="1"/>
  <c r="ED102" i="1"/>
  <c r="DO153" i="1"/>
  <c r="EA153" i="1"/>
  <c r="DJ20" i="1"/>
  <c r="DV20" i="1"/>
  <c r="DJ88" i="1"/>
  <c r="DV88" i="1"/>
  <c r="DS108" i="1"/>
  <c r="EE108" i="1"/>
  <c r="DO133" i="1"/>
  <c r="EA133" i="1"/>
  <c r="DL65" i="1"/>
  <c r="DX65" i="1"/>
  <c r="DJ24" i="1"/>
  <c r="DV24" i="1"/>
  <c r="DP118" i="1"/>
  <c r="DK48" i="1"/>
  <c r="DW48" i="1"/>
  <c r="DJ65" i="1"/>
  <c r="DV65" i="1"/>
  <c r="DM99" i="1"/>
  <c r="DY99" i="1"/>
  <c r="DN118" i="1"/>
  <c r="DZ118" i="1"/>
  <c r="DT47" i="1"/>
  <c r="DM110" i="1"/>
  <c r="DY110" i="1"/>
  <c r="DP132" i="1"/>
  <c r="DN87" i="1"/>
  <c r="DZ87" i="1"/>
  <c r="DQ151" i="1"/>
  <c r="DJ29" i="1"/>
  <c r="DV29" i="1"/>
  <c r="DO86" i="1"/>
  <c r="DQ111" i="1"/>
  <c r="EC111" i="1"/>
  <c r="DP123" i="1"/>
  <c r="EB123" i="1"/>
  <c r="DP30" i="1"/>
  <c r="DR144" i="1"/>
  <c r="ED144" i="1"/>
  <c r="DR109" i="1"/>
  <c r="ED109" i="1"/>
  <c r="DQ10" i="1"/>
  <c r="DJ25" i="1"/>
  <c r="DV25" i="1"/>
  <c r="DO88" i="1"/>
  <c r="EA88" i="1"/>
  <c r="DP18" i="1"/>
  <c r="DI138" i="1"/>
  <c r="DU138" i="1"/>
  <c r="DI85" i="1"/>
  <c r="DS52" i="1"/>
  <c r="EE52" i="1"/>
  <c r="DI44" i="1"/>
  <c r="DU44" i="1"/>
  <c r="DQ116" i="1"/>
  <c r="EC116" i="1"/>
  <c r="DM52" i="1"/>
  <c r="DY52" i="1"/>
  <c r="DQ106" i="1"/>
  <c r="EC106" i="1"/>
  <c r="DQ84" i="1"/>
  <c r="EC84" i="1"/>
  <c r="DK162" i="1"/>
  <c r="DW162" i="1"/>
  <c r="DP51" i="1"/>
  <c r="EB51" i="1"/>
  <c r="DS124" i="1"/>
  <c r="EE124" i="1"/>
  <c r="DS115" i="1"/>
  <c r="EE115" i="1"/>
  <c r="DP29" i="1"/>
  <c r="EB29" i="1"/>
  <c r="DO57" i="1"/>
  <c r="DR73" i="1"/>
  <c r="ED73" i="1"/>
  <c r="DK68" i="1"/>
  <c r="DW68" i="1"/>
  <c r="DM85" i="1"/>
  <c r="DY85" i="1"/>
  <c r="DN104" i="1"/>
  <c r="DZ104" i="1"/>
  <c r="DP25" i="1"/>
  <c r="EB25" i="1"/>
  <c r="DP52" i="1"/>
  <c r="EB52" i="1"/>
  <c r="DN40" i="1"/>
  <c r="DZ40" i="1"/>
  <c r="DS79" i="1"/>
  <c r="EE79" i="1"/>
  <c r="DO48" i="1"/>
  <c r="DT78" i="1"/>
  <c r="EF78" i="1"/>
  <c r="DO32" i="1"/>
  <c r="DJ12" i="1"/>
  <c r="DV12" i="1"/>
  <c r="DR20" i="1"/>
  <c r="ED20" i="1"/>
  <c r="DK71" i="1"/>
  <c r="DW71" i="1"/>
  <c r="DR129" i="1"/>
  <c r="ED129" i="1"/>
  <c r="DN152" i="1"/>
  <c r="DZ152" i="1"/>
  <c r="DO79" i="1"/>
  <c r="DP55" i="1"/>
  <c r="EB55" i="1"/>
  <c r="DL92" i="1"/>
  <c r="DX92" i="1"/>
  <c r="DN158" i="1"/>
  <c r="DZ158" i="1"/>
  <c r="DQ98" i="1"/>
  <c r="EC98" i="1"/>
  <c r="DJ126" i="1"/>
  <c r="DV126" i="1"/>
  <c r="DP67" i="1"/>
  <c r="EB67" i="1"/>
  <c r="DK47" i="1"/>
  <c r="DW47" i="1"/>
  <c r="DJ58" i="1"/>
  <c r="DV58" i="1"/>
  <c r="DN82" i="1"/>
  <c r="DZ82" i="1"/>
  <c r="DO116" i="1"/>
  <c r="DJ113" i="1"/>
  <c r="DV113" i="1"/>
  <c r="DN164" i="1"/>
  <c r="DZ164" i="1"/>
  <c r="DN144" i="1"/>
  <c r="DZ144" i="1"/>
  <c r="DK105" i="1"/>
  <c r="DW105" i="1"/>
  <c r="DP160" i="1"/>
  <c r="EB160" i="1"/>
  <c r="DQ38" i="1"/>
  <c r="EC38" i="1"/>
  <c r="DO154" i="1"/>
  <c r="EA154" i="1"/>
  <c r="DI161" i="1"/>
  <c r="DU161" i="1"/>
  <c r="DM81" i="1"/>
  <c r="DY81" i="1"/>
  <c r="DN124" i="1"/>
  <c r="DZ124" i="1"/>
  <c r="DQ69" i="1"/>
  <c r="EC69" i="1"/>
  <c r="DN81" i="1"/>
  <c r="DZ81" i="1"/>
  <c r="DP33" i="1"/>
  <c r="EB33" i="1"/>
  <c r="DP48" i="1"/>
  <c r="EB48" i="1"/>
  <c r="DP17" i="1"/>
  <c r="EB17" i="1"/>
  <c r="DM53" i="1"/>
  <c r="DY53" i="1"/>
  <c r="DO117" i="1"/>
  <c r="EA117" i="1"/>
  <c r="DR88" i="1"/>
  <c r="ED88" i="1"/>
  <c r="DP21" i="1"/>
  <c r="EB21" i="1"/>
  <c r="DN86" i="1"/>
  <c r="DZ86" i="1"/>
  <c r="DI125" i="1"/>
  <c r="DU125" i="1"/>
  <c r="DJ99" i="1"/>
  <c r="DV99" i="1"/>
  <c r="DN72" i="1"/>
  <c r="DZ72" i="1"/>
  <c r="DR45" i="1"/>
  <c r="ED45" i="1"/>
  <c r="DO36" i="1"/>
  <c r="EA36" i="1"/>
  <c r="DI30" i="1"/>
  <c r="DU30" i="1"/>
  <c r="DM40" i="1"/>
  <c r="DY40" i="1"/>
  <c r="DR43" i="1"/>
  <c r="ED43" i="1"/>
  <c r="DP108" i="1"/>
  <c r="EB108" i="1"/>
  <c r="DN96" i="1"/>
  <c r="DZ96" i="1"/>
  <c r="DK17" i="1"/>
  <c r="DW17" i="1"/>
  <c r="DI56" i="1"/>
  <c r="DU56" i="1"/>
  <c r="DK41" i="1"/>
  <c r="DW41" i="1"/>
  <c r="DP69" i="1"/>
  <c r="EB69" i="1"/>
  <c r="DI75" i="1"/>
  <c r="DU75" i="1"/>
  <c r="DJ7" i="1"/>
  <c r="DV7" i="1"/>
  <c r="DO124" i="1"/>
  <c r="EA124" i="1"/>
  <c r="DT162" i="1"/>
  <c r="EF162" i="1"/>
  <c r="DT102" i="1"/>
  <c r="EF102" i="1"/>
  <c r="DM118" i="1"/>
  <c r="DY118" i="1"/>
  <c r="DM94" i="1"/>
  <c r="DY94" i="1"/>
  <c r="DK19" i="1"/>
  <c r="DW19" i="1"/>
  <c r="DQ7" i="1"/>
  <c r="EC7" i="1"/>
  <c r="DT166" i="1"/>
  <c r="EF166" i="1"/>
  <c r="DO11" i="1"/>
  <c r="EA11" i="1"/>
  <c r="DL43" i="1"/>
  <c r="DX43" i="1"/>
  <c r="DL76" i="1"/>
  <c r="DX76" i="1"/>
  <c r="DS77" i="1"/>
  <c r="EE77" i="1"/>
  <c r="DO95" i="1"/>
  <c r="EA95" i="1"/>
  <c r="DN31" i="1"/>
  <c r="DZ31" i="1"/>
  <c r="DO96" i="1"/>
  <c r="EA96" i="1"/>
  <c r="DS11" i="1"/>
  <c r="EE11" i="1"/>
  <c r="DJ135" i="1"/>
  <c r="DV135" i="1"/>
  <c r="DQ20" i="1"/>
  <c r="EC20" i="1"/>
  <c r="DL167" i="1"/>
  <c r="DX167" i="1"/>
  <c r="DK107" i="1"/>
  <c r="DW107" i="1"/>
  <c r="DM39" i="1"/>
  <c r="DY39" i="1"/>
  <c r="DR131" i="1"/>
  <c r="ED131" i="1"/>
  <c r="DQ92" i="1"/>
  <c r="EC92" i="1"/>
  <c r="DT21" i="1"/>
  <c r="EF21" i="1"/>
  <c r="DI46" i="1"/>
  <c r="DU46" i="1"/>
  <c r="DT98" i="1"/>
  <c r="EF98" i="1"/>
  <c r="DS32" i="1"/>
  <c r="EE32" i="1"/>
  <c r="DL89" i="1"/>
  <c r="DX89" i="1"/>
  <c r="DQ112" i="1"/>
  <c r="EC112" i="1"/>
  <c r="DS95" i="1"/>
  <c r="EE95" i="1"/>
  <c r="DM126" i="1"/>
  <c r="DY126" i="1"/>
  <c r="DS119" i="1"/>
  <c r="EE119" i="1"/>
  <c r="DN21" i="1"/>
  <c r="DZ21" i="1"/>
  <c r="DL113" i="1"/>
  <c r="DX113" i="1"/>
  <c r="DI155" i="1"/>
  <c r="DU155" i="1"/>
  <c r="DJ100" i="1"/>
  <c r="DV100" i="1"/>
  <c r="DS162" i="1"/>
  <c r="EE162" i="1"/>
  <c r="DN123" i="1"/>
  <c r="DZ123" i="1"/>
  <c r="DM139" i="1"/>
  <c r="DY139" i="1"/>
  <c r="DT141" i="1"/>
  <c r="EF141" i="1"/>
  <c r="DS113" i="1"/>
  <c r="EE113" i="1"/>
  <c r="DS83" i="1"/>
  <c r="EE83" i="1"/>
  <c r="DR146" i="1"/>
  <c r="ED146" i="1"/>
  <c r="DS22" i="1"/>
  <c r="EE22" i="1"/>
  <c r="DT86" i="1"/>
  <c r="EF86" i="1"/>
  <c r="DT143" i="1"/>
  <c r="EF143" i="1"/>
  <c r="DJ163" i="1"/>
  <c r="DV163" i="1"/>
  <c r="DQ40" i="1"/>
  <c r="EC40" i="1"/>
  <c r="DL40" i="1"/>
  <c r="DX40" i="1"/>
  <c r="DL162" i="1"/>
  <c r="DX162" i="1"/>
  <c r="DI132" i="1"/>
  <c r="DU132" i="1"/>
  <c r="DT37" i="1"/>
  <c r="EF37" i="1"/>
  <c r="DT142" i="1"/>
  <c r="EF142" i="1"/>
  <c r="DP7" i="1"/>
  <c r="EB7" i="1"/>
  <c r="DL106" i="1"/>
  <c r="DX106" i="1"/>
  <c r="DN34" i="1"/>
  <c r="DZ34" i="1"/>
  <c r="DS134" i="1"/>
  <c r="EE134" i="1"/>
  <c r="DM167" i="1"/>
  <c r="DY167" i="1"/>
  <c r="DN125" i="1"/>
  <c r="DZ125" i="1"/>
  <c r="DP85" i="1"/>
  <c r="EB85" i="1"/>
  <c r="DQ45" i="1"/>
  <c r="EC45" i="1"/>
  <c r="DI62" i="1"/>
  <c r="DU62" i="1"/>
  <c r="DJ44" i="1"/>
  <c r="DV44" i="1"/>
  <c r="DL102" i="1"/>
  <c r="DX102" i="1"/>
  <c r="DT157" i="1"/>
  <c r="EF157" i="1"/>
  <c r="DK133" i="1"/>
  <c r="DW133" i="1"/>
  <c r="DI6" i="1"/>
  <c r="DU6" i="1"/>
  <c r="DL84" i="1"/>
  <c r="DX84" i="1"/>
  <c r="DT28" i="1"/>
  <c r="EF28" i="1"/>
  <c r="DR79" i="1"/>
  <c r="ED79" i="1"/>
  <c r="DJ48" i="1"/>
  <c r="DV48" i="1"/>
  <c r="DR124" i="1"/>
  <c r="ED124" i="1"/>
  <c r="DQ68" i="1"/>
  <c r="EC68" i="1"/>
  <c r="DK116" i="1"/>
  <c r="DW116" i="1"/>
  <c r="DJ116" i="1"/>
  <c r="DV116" i="1"/>
  <c r="DJ21" i="1"/>
  <c r="DV21" i="1"/>
  <c r="DM136" i="1"/>
  <c r="DY136" i="1"/>
  <c r="DJ114" i="1"/>
  <c r="DV114" i="1"/>
  <c r="DJ153" i="1"/>
  <c r="DV153" i="1"/>
  <c r="DJ41" i="1"/>
  <c r="DV41" i="1"/>
  <c r="DT88" i="1"/>
  <c r="EF88" i="1"/>
  <c r="DL66" i="1"/>
  <c r="DX66" i="1"/>
  <c r="DK145" i="1"/>
  <c r="DW145" i="1"/>
  <c r="DJ76" i="1"/>
  <c r="DV76" i="1"/>
  <c r="DT7" i="1"/>
  <c r="EF7" i="1"/>
  <c r="DS148" i="1"/>
  <c r="EE148" i="1"/>
  <c r="DQ82" i="1"/>
  <c r="EC82" i="1"/>
  <c r="DP53" i="1"/>
  <c r="EB53" i="1"/>
  <c r="DN55" i="1"/>
  <c r="DZ55" i="1"/>
  <c r="DK131" i="1"/>
  <c r="DW131" i="1"/>
  <c r="DT32" i="1"/>
  <c r="EF32" i="1"/>
  <c r="DM117" i="1"/>
  <c r="DY117" i="1"/>
  <c r="DR63" i="1"/>
  <c r="ED63" i="1"/>
  <c r="DS123" i="1"/>
  <c r="EE123" i="1"/>
  <c r="DN106" i="1"/>
  <c r="DZ106" i="1"/>
  <c r="DK110" i="1"/>
  <c r="DW110" i="1"/>
  <c r="DL23" i="1"/>
  <c r="DX23" i="1"/>
  <c r="DK89" i="1"/>
  <c r="DW89" i="1"/>
  <c r="DL126" i="1"/>
  <c r="DX126" i="1"/>
  <c r="DM141" i="1"/>
  <c r="DY141" i="1"/>
  <c r="DQ87" i="1"/>
  <c r="EC87" i="1"/>
  <c r="DP44" i="1"/>
  <c r="EB44" i="1"/>
  <c r="DK70" i="1"/>
  <c r="DW70" i="1"/>
  <c r="DK113" i="1"/>
  <c r="DW113" i="1"/>
  <c r="DM42" i="1"/>
  <c r="DY42" i="1"/>
  <c r="DK78" i="1"/>
  <c r="DW78" i="1"/>
  <c r="DQ9" i="1"/>
  <c r="EC9" i="1"/>
  <c r="DJ137" i="1"/>
  <c r="DV137" i="1"/>
  <c r="DK8" i="1"/>
  <c r="DW8" i="1"/>
  <c r="DP35" i="1"/>
  <c r="EB35" i="1"/>
  <c r="DS57" i="1"/>
  <c r="EE57" i="1"/>
  <c r="DN133" i="1"/>
  <c r="DZ133" i="1"/>
  <c r="DL7" i="1"/>
  <c r="DX7" i="1"/>
  <c r="DN145" i="1"/>
  <c r="DZ145" i="1"/>
  <c r="DL50" i="1"/>
  <c r="DX50" i="1"/>
  <c r="DM156" i="1"/>
  <c r="DY156" i="1"/>
  <c r="DO128" i="1"/>
  <c r="EA128" i="1"/>
  <c r="DI9" i="1"/>
  <c r="DU9" i="1"/>
  <c r="DT121" i="1"/>
  <c r="EF121" i="1"/>
  <c r="DI142" i="1"/>
  <c r="DU142" i="1"/>
  <c r="DM72" i="1"/>
  <c r="DY72" i="1"/>
  <c r="DN42" i="1"/>
  <c r="DZ42" i="1"/>
  <c r="DJ53" i="1"/>
  <c r="DV53" i="1"/>
  <c r="DJ159" i="1"/>
  <c r="DV159" i="1"/>
  <c r="DS167" i="1"/>
  <c r="EE167" i="1"/>
  <c r="DJ133" i="1"/>
  <c r="DV133" i="1"/>
  <c r="DJ148" i="1"/>
  <c r="DV148" i="1"/>
  <c r="DS145" i="1"/>
  <c r="EE145" i="1"/>
  <c r="DI57" i="1"/>
  <c r="DU57" i="1"/>
  <c r="DR95" i="1"/>
  <c r="ED95" i="1"/>
  <c r="DL13" i="1"/>
  <c r="DX13" i="1"/>
  <c r="DS102" i="1"/>
  <c r="EE102" i="1"/>
  <c r="DO76" i="1"/>
  <c r="EA76" i="1"/>
  <c r="DM166" i="1"/>
  <c r="DY166" i="1"/>
  <c r="DT22" i="1"/>
  <c r="EF22" i="1"/>
  <c r="DR139" i="1"/>
  <c r="ED139" i="1"/>
  <c r="DO40" i="1"/>
  <c r="EA40" i="1"/>
  <c r="DS151" i="1"/>
  <c r="EE151" i="1"/>
  <c r="DL145" i="1"/>
  <c r="DX145" i="1"/>
  <c r="DL165" i="1"/>
  <c r="DX165" i="1"/>
  <c r="DI38" i="1"/>
  <c r="DU38" i="1"/>
  <c r="DL45" i="1"/>
  <c r="DX45" i="1"/>
  <c r="DI12" i="1"/>
  <c r="DU12" i="1"/>
  <c r="DS42" i="1"/>
  <c r="EE42" i="1"/>
  <c r="DL149" i="1"/>
  <c r="DX149" i="1"/>
  <c r="DJ59" i="1"/>
  <c r="DV59" i="1"/>
  <c r="DI41" i="1"/>
  <c r="DU41" i="1"/>
  <c r="DN66" i="1"/>
  <c r="DZ66" i="1"/>
  <c r="DK44" i="1"/>
  <c r="DW44" i="1"/>
  <c r="DQ103" i="1"/>
  <c r="EC103" i="1"/>
  <c r="DQ80" i="1"/>
  <c r="EC80" i="1"/>
  <c r="DI17" i="1"/>
  <c r="DU17" i="1"/>
  <c r="DS55" i="1"/>
  <c r="EE55" i="1"/>
  <c r="DT70" i="1"/>
  <c r="EF70" i="1"/>
  <c r="DN165" i="1"/>
  <c r="DZ165" i="1"/>
  <c r="DN159" i="1"/>
  <c r="DZ159" i="1"/>
  <c r="DI90" i="1"/>
  <c r="DU90" i="1"/>
  <c r="DQ43" i="1"/>
  <c r="EC43" i="1"/>
  <c r="DS114" i="1"/>
  <c r="EE114" i="1"/>
  <c r="DK129" i="1"/>
  <c r="DW129" i="1"/>
  <c r="DJ90" i="1"/>
  <c r="DV90" i="1"/>
  <c r="DT137" i="1"/>
  <c r="EF137" i="1"/>
  <c r="DT125" i="1"/>
  <c r="EF125" i="1"/>
  <c r="DI146" i="1"/>
  <c r="DU146" i="1"/>
  <c r="DI113" i="1"/>
  <c r="DU113" i="1"/>
  <c r="DJ105" i="1"/>
  <c r="DV105" i="1"/>
  <c r="DN63" i="1"/>
  <c r="DZ63" i="1"/>
  <c r="DT8" i="1"/>
  <c r="EF8" i="1"/>
  <c r="DR83" i="1"/>
  <c r="ED83" i="1"/>
  <c r="DS43" i="1"/>
  <c r="EE43" i="1"/>
  <c r="DR123" i="1"/>
  <c r="ED123" i="1"/>
  <c r="DS93" i="1"/>
  <c r="EE93" i="1"/>
  <c r="DP9" i="1"/>
  <c r="EB9" i="1"/>
  <c r="DI26" i="1"/>
  <c r="DU26" i="1"/>
  <c r="DS100" i="1"/>
  <c r="EE100" i="1"/>
  <c r="DJ161" i="1"/>
  <c r="DV161" i="1"/>
  <c r="DQ65" i="1"/>
  <c r="EC65" i="1"/>
  <c r="DO129" i="1"/>
  <c r="EA129" i="1"/>
  <c r="DI16" i="1"/>
  <c r="DU16" i="1"/>
  <c r="DK119" i="1"/>
  <c r="DW119" i="1"/>
  <c r="DP117" i="1"/>
  <c r="EB117" i="1"/>
  <c r="DM24" i="1"/>
  <c r="DY24" i="1"/>
  <c r="DS120" i="1"/>
  <c r="EE120" i="1"/>
  <c r="DM142" i="1"/>
  <c r="DY142" i="1"/>
  <c r="DP128" i="1"/>
  <c r="EB128" i="1"/>
  <c r="DK135" i="1"/>
  <c r="DW135" i="1"/>
  <c r="DN126" i="1"/>
  <c r="DZ126" i="1"/>
  <c r="DP107" i="1"/>
  <c r="EB107" i="1"/>
  <c r="DJ69" i="1"/>
  <c r="DV69" i="1"/>
  <c r="DP162" i="1"/>
  <c r="EB162" i="1"/>
  <c r="DR96" i="1"/>
  <c r="ED96" i="1"/>
  <c r="DI109" i="1"/>
  <c r="DU109" i="1"/>
  <c r="DO70" i="1"/>
  <c r="EA70" i="1"/>
  <c r="DP89" i="1"/>
  <c r="EB89" i="1"/>
  <c r="DR52" i="1"/>
  <c r="ED52" i="1"/>
  <c r="DQ164" i="1"/>
  <c r="EC164" i="1"/>
  <c r="DI11" i="1"/>
  <c r="DU11" i="1"/>
  <c r="DQ83" i="1"/>
  <c r="EC83" i="1"/>
  <c r="DP104" i="1"/>
  <c r="EB104" i="1"/>
  <c r="DN160" i="1"/>
  <c r="DZ160" i="1"/>
  <c r="DI100" i="1"/>
  <c r="DU100" i="1"/>
  <c r="DQ57" i="1"/>
  <c r="EC57" i="1"/>
  <c r="DN20" i="1"/>
  <c r="DZ20" i="1"/>
  <c r="DM143" i="1"/>
  <c r="DY143" i="1"/>
  <c r="DQ161" i="1"/>
  <c r="EC161" i="1"/>
  <c r="DQ97" i="1"/>
  <c r="EC97" i="1"/>
  <c r="DT25" i="1"/>
  <c r="EF25" i="1"/>
  <c r="DK148" i="1"/>
  <c r="DW148" i="1"/>
  <c r="DQ91" i="1"/>
  <c r="EC91" i="1"/>
  <c r="DJ83" i="1"/>
  <c r="DV83" i="1"/>
  <c r="DR60" i="1"/>
  <c r="ED60" i="1"/>
  <c r="DM65" i="1"/>
  <c r="DY65" i="1"/>
  <c r="DI97" i="1"/>
  <c r="DU97" i="1"/>
  <c r="DQ156" i="1"/>
  <c r="EC156" i="1"/>
  <c r="DQ102" i="1"/>
  <c r="EC102" i="1"/>
  <c r="DQ126" i="1"/>
  <c r="EC126" i="1"/>
  <c r="DQ17" i="1"/>
  <c r="EC17" i="1"/>
  <c r="DK97" i="1"/>
  <c r="DW97" i="1"/>
  <c r="DP75" i="1"/>
  <c r="EB75" i="1"/>
  <c r="DQ158" i="1"/>
  <c r="EC158" i="1"/>
  <c r="DQ152" i="1"/>
  <c r="EC152" i="1"/>
  <c r="DP135" i="1"/>
  <c r="EB135" i="1"/>
  <c r="DK120" i="1"/>
  <c r="DW120" i="1"/>
  <c r="DO39" i="1"/>
  <c r="EA39" i="1"/>
  <c r="DO51" i="1"/>
  <c r="EA51" i="1"/>
  <c r="DK155" i="1"/>
  <c r="DW155" i="1"/>
  <c r="DO123" i="1"/>
  <c r="EA123" i="1"/>
  <c r="DR26" i="1"/>
  <c r="ED26" i="1"/>
  <c r="DR161" i="1"/>
  <c r="ED161" i="1"/>
  <c r="DR87" i="1"/>
  <c r="ED87" i="1"/>
  <c r="DI160" i="1"/>
  <c r="DU160" i="1"/>
  <c r="DR116" i="1"/>
  <c r="ED116" i="1"/>
  <c r="DM50" i="1"/>
  <c r="DY50" i="1"/>
  <c r="DI101" i="1"/>
  <c r="DU101" i="1"/>
  <c r="DP147" i="1"/>
  <c r="EB147" i="1"/>
  <c r="DJ63" i="1"/>
  <c r="DV63" i="1"/>
  <c r="DM22" i="1"/>
  <c r="DY22" i="1"/>
  <c r="DM35" i="1"/>
  <c r="DY35" i="1"/>
  <c r="DR40" i="1"/>
  <c r="ED40" i="1"/>
  <c r="DJ136" i="1"/>
  <c r="DV136" i="1"/>
  <c r="DO64" i="1"/>
  <c r="EA64" i="1"/>
  <c r="DM86" i="1"/>
  <c r="DY86" i="1"/>
  <c r="DR94" i="1"/>
  <c r="ED94" i="1"/>
  <c r="DS20" i="1"/>
  <c r="EE20" i="1"/>
  <c r="DS61" i="1"/>
  <c r="EE61" i="1"/>
  <c r="DQ110" i="1"/>
  <c r="EC110" i="1"/>
  <c r="DN59" i="1"/>
  <c r="DZ59" i="1"/>
  <c r="DI31" i="1"/>
  <c r="DU31" i="1"/>
  <c r="DM97" i="1"/>
  <c r="DY97" i="1"/>
  <c r="DI52" i="1"/>
  <c r="DU52" i="1"/>
  <c r="DP95" i="1"/>
  <c r="EB95" i="1"/>
  <c r="DN101" i="1"/>
  <c r="DZ101" i="1"/>
  <c r="DR152" i="1"/>
  <c r="ED152" i="1"/>
  <c r="DS47" i="1"/>
  <c r="EE47" i="1"/>
  <c r="DP19" i="1"/>
  <c r="EB19" i="1"/>
  <c r="DK9" i="1"/>
  <c r="DW9" i="1"/>
  <c r="DJ131" i="1"/>
  <c r="DV131" i="1"/>
  <c r="DO155" i="1"/>
  <c r="EA155" i="1"/>
  <c r="DM147" i="1"/>
  <c r="DY147" i="1"/>
  <c r="DO103" i="1"/>
  <c r="EA103" i="1"/>
  <c r="DR112" i="1"/>
  <c r="ED112" i="1"/>
  <c r="DT26" i="1"/>
  <c r="EF26" i="1"/>
  <c r="DQ59" i="1"/>
  <c r="EC59" i="1"/>
  <c r="DO18" i="1"/>
  <c r="EA18" i="1"/>
  <c r="DS84" i="1"/>
  <c r="EE84" i="1"/>
  <c r="DM131" i="1"/>
  <c r="DY131" i="1"/>
  <c r="DK108" i="1"/>
  <c r="DW108" i="1"/>
  <c r="DS36" i="1"/>
  <c r="EE36" i="1"/>
  <c r="DJ70" i="1"/>
  <c r="DV70" i="1"/>
  <c r="DR22" i="1"/>
  <c r="ED22" i="1"/>
  <c r="DI123" i="1"/>
  <c r="DU123" i="1"/>
  <c r="DP56" i="1"/>
  <c r="EB56" i="1"/>
  <c r="DL125" i="1"/>
  <c r="DX125" i="1"/>
  <c r="DQ105" i="1"/>
  <c r="EC105" i="1"/>
  <c r="DL71" i="1"/>
  <c r="DX71" i="1"/>
  <c r="DI144" i="1"/>
  <c r="DU144" i="1"/>
  <c r="DI49" i="1"/>
  <c r="DU49" i="1"/>
  <c r="DO25" i="1"/>
  <c r="EA25" i="1"/>
  <c r="DO75" i="1"/>
  <c r="EA75" i="1"/>
  <c r="DT158" i="1"/>
  <c r="EF158" i="1"/>
  <c r="DM51" i="1"/>
  <c r="DY51" i="1"/>
  <c r="DI106" i="1"/>
  <c r="DU106" i="1"/>
  <c r="DS118" i="1"/>
  <c r="EE118" i="1"/>
  <c r="DO7" i="1"/>
  <c r="EA7" i="1"/>
  <c r="DJ87" i="1"/>
  <c r="DV87" i="1"/>
  <c r="DT68" i="1"/>
  <c r="EF68" i="1"/>
  <c r="DT55" i="1"/>
  <c r="EF55" i="1"/>
  <c r="DP64" i="1"/>
  <c r="EB64" i="1"/>
  <c r="DS139" i="1"/>
  <c r="EE139" i="1"/>
  <c r="DM157" i="1"/>
  <c r="DY157" i="1"/>
  <c r="DJ35" i="1"/>
  <c r="DV35" i="1"/>
  <c r="DL143" i="1"/>
  <c r="DX143" i="1"/>
  <c r="DN79" i="1"/>
  <c r="DZ79" i="1"/>
  <c r="DT14" i="1"/>
  <c r="EF14" i="1"/>
  <c r="DN113" i="1"/>
  <c r="DZ113" i="1"/>
  <c r="DM10" i="1"/>
  <c r="DY10" i="1"/>
  <c r="DM25" i="1"/>
  <c r="DY25" i="1"/>
  <c r="DM31" i="1"/>
  <c r="DY31" i="1"/>
  <c r="DR80" i="1"/>
  <c r="ED80" i="1"/>
  <c r="DT93" i="1"/>
  <c r="EF93" i="1"/>
  <c r="DP119" i="1"/>
  <c r="EB119" i="1"/>
  <c r="DS132" i="1"/>
  <c r="EE132" i="1"/>
  <c r="DJ43" i="1"/>
  <c r="DV43" i="1"/>
  <c r="DT106" i="1"/>
  <c r="EF106" i="1"/>
  <c r="DN141" i="1"/>
  <c r="DZ141" i="1"/>
  <c r="DR92" i="1"/>
  <c r="ED92" i="1"/>
  <c r="DL129" i="1"/>
  <c r="DX129" i="1"/>
  <c r="DT87" i="1"/>
  <c r="EF87" i="1"/>
  <c r="DL54" i="1"/>
  <c r="DX54" i="1"/>
  <c r="DS81" i="1"/>
  <c r="EE81" i="1"/>
  <c r="DL78" i="1"/>
  <c r="DX78" i="1"/>
  <c r="DS149" i="1"/>
  <c r="EE149" i="1"/>
  <c r="DR134" i="1"/>
  <c r="ED134" i="1"/>
  <c r="DT77" i="1"/>
  <c r="EF77" i="1"/>
  <c r="DO112" i="1"/>
  <c r="EA112" i="1"/>
  <c r="DO121" i="1"/>
  <c r="EA121" i="1"/>
  <c r="DT132" i="1"/>
  <c r="EF132" i="1"/>
  <c r="DT75" i="1"/>
  <c r="EF75" i="1"/>
  <c r="DT113" i="1"/>
  <c r="EF113" i="1"/>
  <c r="DS92" i="1"/>
  <c r="EE92" i="1"/>
  <c r="DT99" i="1"/>
  <c r="EF99" i="1"/>
  <c r="DO156" i="1"/>
  <c r="EA156" i="1"/>
  <c r="DT29" i="1"/>
  <c r="EF29" i="1"/>
  <c r="DI119" i="1"/>
  <c r="DU119" i="1"/>
  <c r="DQ35" i="1"/>
  <c r="EC35" i="1"/>
  <c r="DI89" i="1"/>
  <c r="DU89" i="1"/>
  <c r="DK43" i="1"/>
  <c r="DW43" i="1"/>
  <c r="DK142" i="1"/>
  <c r="DW142" i="1"/>
  <c r="DS91" i="1"/>
  <c r="EE91" i="1"/>
  <c r="DJ121" i="1"/>
  <c r="DV121" i="1"/>
  <c r="DP62" i="1"/>
  <c r="EB62" i="1"/>
  <c r="DL74" i="1"/>
  <c r="DX74" i="1"/>
  <c r="DT135" i="1"/>
  <c r="EF135" i="1"/>
  <c r="DT72" i="1"/>
  <c r="EF72" i="1"/>
  <c r="DT69" i="1"/>
  <c r="EF69" i="1"/>
  <c r="DM145" i="1"/>
  <c r="DY145" i="1"/>
  <c r="DI84" i="1"/>
  <c r="DU84" i="1"/>
  <c r="DM155" i="1"/>
  <c r="DY155" i="1"/>
  <c r="DI82" i="1"/>
  <c r="DU82" i="1"/>
  <c r="DS63" i="1"/>
  <c r="EE63" i="1"/>
  <c r="DR78" i="1"/>
  <c r="ED78" i="1"/>
  <c r="DJ154" i="1"/>
  <c r="DV154" i="1"/>
  <c r="DP31" i="1"/>
  <c r="EB31" i="1"/>
  <c r="DL147" i="1"/>
  <c r="DX147" i="1"/>
  <c r="DK46" i="1"/>
  <c r="DW46" i="1"/>
  <c r="DT133" i="1"/>
  <c r="EF133" i="1"/>
  <c r="DK55" i="1"/>
  <c r="DW55" i="1"/>
  <c r="DI47" i="1"/>
  <c r="DU47" i="1"/>
  <c r="DK132" i="1"/>
  <c r="DW132" i="1"/>
  <c r="DO6" i="1"/>
  <c r="EA6" i="1"/>
  <c r="DR44" i="1"/>
  <c r="ED44" i="1"/>
  <c r="DL158" i="1"/>
  <c r="DX158" i="1"/>
  <c r="DL117" i="1"/>
  <c r="DX117" i="1"/>
  <c r="DL91" i="1"/>
  <c r="DX91" i="1"/>
  <c r="DT76" i="1"/>
  <c r="EF76" i="1"/>
  <c r="DS64" i="1"/>
  <c r="EE64" i="1"/>
  <c r="DT9" i="1"/>
  <c r="EF9" i="1"/>
  <c r="DR127" i="1"/>
  <c r="ED127" i="1"/>
  <c r="DL137" i="1"/>
  <c r="DX137" i="1"/>
  <c r="DO56" i="1"/>
  <c r="EA56" i="1"/>
  <c r="DN154" i="1"/>
  <c r="DZ154" i="1"/>
  <c r="DJ27" i="1"/>
  <c r="DV27" i="1"/>
  <c r="DL30" i="1"/>
  <c r="DX30" i="1"/>
  <c r="DI137" i="1"/>
  <c r="DU137" i="1"/>
  <c r="DN50" i="1"/>
  <c r="DZ50" i="1"/>
  <c r="DM148" i="1"/>
  <c r="DY148" i="1"/>
  <c r="DS72" i="1"/>
  <c r="EE72" i="1"/>
  <c r="DN39" i="1"/>
  <c r="DZ39" i="1"/>
  <c r="DM6" i="1"/>
  <c r="DY6" i="1"/>
  <c r="DI122" i="1"/>
  <c r="DU122" i="1"/>
  <c r="DK64" i="1"/>
  <c r="DW64" i="1"/>
  <c r="DO136" i="1"/>
  <c r="EA136" i="1"/>
  <c r="DT105" i="1"/>
  <c r="EF105" i="1"/>
  <c r="DK98" i="1"/>
  <c r="DW98" i="1"/>
  <c r="DL90" i="1"/>
  <c r="DX90" i="1"/>
  <c r="DI27" i="1"/>
  <c r="DU27" i="1"/>
  <c r="DJ46" i="1"/>
  <c r="DV46" i="1"/>
  <c r="DM103" i="1"/>
  <c r="DY103" i="1"/>
  <c r="DR155" i="1"/>
  <c r="ED155" i="1"/>
  <c r="DO127" i="1"/>
  <c r="EA127" i="1"/>
  <c r="DQ138" i="1"/>
  <c r="EC138" i="1"/>
  <c r="DK27" i="1"/>
  <c r="DW27" i="1"/>
  <c r="DT65" i="1"/>
  <c r="EF65" i="1"/>
  <c r="DO29" i="1"/>
  <c r="EA29" i="1"/>
  <c r="DT108" i="1"/>
  <c r="EF108" i="1"/>
  <c r="DK30" i="1"/>
  <c r="DW30" i="1"/>
  <c r="DS90" i="1"/>
  <c r="EE90" i="1"/>
  <c r="DS112" i="1"/>
  <c r="EE112" i="1"/>
  <c r="DR160" i="1"/>
  <c r="ED160" i="1"/>
  <c r="DK72" i="1"/>
  <c r="DW72" i="1"/>
  <c r="DR49" i="1"/>
  <c r="ED49" i="1"/>
  <c r="DP111" i="1"/>
  <c r="EB111" i="1"/>
  <c r="DP74" i="1"/>
  <c r="EB74" i="1"/>
  <c r="DQ51" i="1"/>
  <c r="EC51" i="1"/>
  <c r="DI10" i="1"/>
  <c r="DU10" i="1"/>
  <c r="DK90" i="1"/>
  <c r="DW90" i="1"/>
  <c r="DM112" i="1"/>
  <c r="DY112" i="1"/>
  <c r="DN142" i="1"/>
  <c r="DZ142" i="1"/>
  <c r="DP38" i="1"/>
  <c r="EB38" i="1"/>
  <c r="DR117" i="1"/>
  <c r="ED117" i="1"/>
  <c r="DL140" i="1"/>
  <c r="DX140" i="1"/>
  <c r="DI159" i="1"/>
  <c r="DU159" i="1"/>
  <c r="DO159" i="1"/>
  <c r="EA159" i="1"/>
  <c r="DQ141" i="1"/>
  <c r="EC141" i="1"/>
  <c r="DS80" i="1"/>
  <c r="EE80" i="1"/>
  <c r="DO110" i="1"/>
  <c r="EA110" i="1"/>
  <c r="DL39" i="1"/>
  <c r="DX39" i="1"/>
  <c r="DM106" i="1"/>
  <c r="DY106" i="1"/>
  <c r="DQ25" i="1"/>
  <c r="EC25" i="1"/>
  <c r="DL36" i="1"/>
  <c r="DX36" i="1"/>
  <c r="DK65" i="1"/>
  <c r="DW65" i="1"/>
  <c r="DR17" i="1"/>
  <c r="ED17" i="1"/>
  <c r="DJ101" i="1"/>
  <c r="DV101" i="1"/>
  <c r="DT114" i="1"/>
  <c r="EF114" i="1"/>
  <c r="DP27" i="1"/>
  <c r="EB27" i="1"/>
  <c r="DO113" i="1"/>
  <c r="EA113" i="1"/>
  <c r="DQ18" i="1"/>
  <c r="EC18" i="1"/>
  <c r="DR35" i="1"/>
  <c r="ED35" i="1"/>
  <c r="DN105" i="1"/>
  <c r="DZ105" i="1"/>
  <c r="DQ120" i="1"/>
  <c r="EC120" i="1"/>
  <c r="DJ50" i="1"/>
  <c r="DV50" i="1"/>
  <c r="DJ79" i="1"/>
  <c r="DV79" i="1"/>
  <c r="DK53" i="1"/>
  <c r="DW53" i="1"/>
  <c r="DM70" i="1"/>
  <c r="DY70" i="1"/>
  <c r="DO10" i="1"/>
  <c r="EA10" i="1"/>
  <c r="DT58" i="1"/>
  <c r="EF58" i="1"/>
  <c r="DI131" i="1"/>
  <c r="DU131" i="1"/>
  <c r="DS87" i="1"/>
  <c r="EE87" i="1"/>
  <c r="DN30" i="1"/>
  <c r="DZ30" i="1"/>
  <c r="DI37" i="1"/>
  <c r="DU37" i="1"/>
  <c r="DT117" i="1"/>
  <c r="EF117" i="1"/>
  <c r="DP165" i="1"/>
  <c r="EB165" i="1"/>
  <c r="DJ167" i="1"/>
  <c r="DV167" i="1"/>
  <c r="DR137" i="1"/>
  <c r="ED137" i="1"/>
  <c r="DP12" i="1"/>
  <c r="EB12" i="1"/>
  <c r="DR99" i="1"/>
  <c r="ED99" i="1"/>
  <c r="DS8" i="1"/>
  <c r="EE8" i="1"/>
  <c r="DP24" i="1"/>
  <c r="EB24" i="1"/>
  <c r="DI51" i="1"/>
  <c r="DU51" i="1"/>
  <c r="DM128" i="1"/>
  <c r="DY128" i="1"/>
  <c r="DN134" i="1"/>
  <c r="DZ134" i="1"/>
  <c r="DO120" i="1"/>
  <c r="EA120" i="1"/>
  <c r="DK51" i="1"/>
  <c r="DW51" i="1"/>
  <c r="DI133" i="1"/>
  <c r="DU133" i="1"/>
  <c r="DO106" i="1"/>
  <c r="EA106" i="1"/>
  <c r="DR89" i="1"/>
  <c r="ED89" i="1"/>
  <c r="DR113" i="1"/>
  <c r="ED113" i="1"/>
  <c r="DL59" i="1"/>
  <c r="DX59" i="1"/>
  <c r="DM71" i="1"/>
  <c r="DY71" i="1"/>
  <c r="DI59" i="1"/>
  <c r="DU59" i="1"/>
  <c r="DJ117" i="1"/>
  <c r="DV117" i="1"/>
  <c r="DP139" i="1"/>
  <c r="EB139" i="1"/>
  <c r="DO9" i="1"/>
  <c r="EA9" i="1"/>
  <c r="DR165" i="1"/>
  <c r="ED165" i="1"/>
  <c r="DP66" i="1"/>
  <c r="EB66" i="1"/>
  <c r="DM125" i="1"/>
  <c r="DY125" i="1"/>
  <c r="DM29" i="1"/>
  <c r="DY29" i="1"/>
  <c r="DM34" i="1"/>
  <c r="DY34" i="1"/>
  <c r="DI157" i="1"/>
  <c r="DU157" i="1"/>
  <c r="DN132" i="1"/>
  <c r="DZ132" i="1"/>
  <c r="DR30" i="1"/>
  <c r="ED30" i="1"/>
  <c r="DR38" i="1"/>
  <c r="ED38" i="1"/>
  <c r="DR118" i="1"/>
  <c r="ED118" i="1"/>
  <c r="DK42" i="1"/>
  <c r="DW42" i="1"/>
  <c r="DM164" i="1"/>
  <c r="DY164" i="1"/>
  <c r="DN14" i="1"/>
  <c r="DZ14" i="1"/>
  <c r="DP13" i="1"/>
  <c r="EB13" i="1"/>
  <c r="DN68" i="1"/>
  <c r="DZ68" i="1"/>
  <c r="DP11" i="1"/>
  <c r="EB11" i="1"/>
  <c r="DR84" i="1"/>
  <c r="ED84" i="1"/>
  <c r="DI116" i="1"/>
  <c r="DU116" i="1"/>
  <c r="DP90" i="1"/>
  <c r="EB90" i="1"/>
  <c r="DR29" i="1"/>
  <c r="ED29" i="1"/>
  <c r="DI110" i="1"/>
  <c r="DU110" i="1"/>
  <c r="DP20" i="1"/>
  <c r="EB20" i="1"/>
  <c r="DM41" i="1"/>
  <c r="DY41" i="1"/>
  <c r="DP63" i="1"/>
  <c r="EB63" i="1"/>
  <c r="DK61" i="1"/>
  <c r="DW61" i="1"/>
  <c r="DQ124" i="1"/>
  <c r="EC124" i="1"/>
  <c r="DN127" i="1"/>
  <c r="DZ127" i="1"/>
  <c r="DN45" i="1"/>
  <c r="DZ45" i="1"/>
  <c r="DM161" i="1"/>
  <c r="DY161" i="1"/>
  <c r="DQ96" i="1"/>
  <c r="EC96" i="1"/>
  <c r="DO43" i="1"/>
  <c r="EA43" i="1"/>
  <c r="DP161" i="1"/>
  <c r="EB161" i="1"/>
  <c r="DP78" i="1"/>
  <c r="EB78" i="1"/>
  <c r="DI71" i="1"/>
  <c r="DU71" i="1"/>
  <c r="DN18" i="1"/>
  <c r="DZ18" i="1"/>
  <c r="DP79" i="1"/>
  <c r="EB79" i="1"/>
  <c r="DR154" i="1"/>
  <c r="ED154" i="1"/>
  <c r="DP105" i="1"/>
  <c r="EB105" i="1"/>
  <c r="DP93" i="1"/>
  <c r="EB93" i="1"/>
  <c r="DQ131" i="1"/>
  <c r="EC131" i="1"/>
  <c r="DQ163" i="1"/>
  <c r="EC163" i="1"/>
  <c r="DR54" i="1"/>
  <c r="ED54" i="1"/>
  <c r="DP42" i="1"/>
  <c r="EB42" i="1"/>
  <c r="DN80" i="1"/>
  <c r="DZ80" i="1"/>
  <c r="DO13" i="1"/>
  <c r="EA13" i="1"/>
  <c r="DT23" i="1"/>
  <c r="EF23" i="1"/>
  <c r="DI74" i="1"/>
  <c r="DU74" i="1"/>
  <c r="DT59" i="1"/>
  <c r="EF59" i="1"/>
  <c r="DR138" i="1"/>
  <c r="ED138" i="1"/>
  <c r="DN137" i="1"/>
  <c r="DZ137" i="1"/>
  <c r="DL14" i="1"/>
  <c r="DX14" i="1"/>
  <c r="DI156" i="1"/>
  <c r="DU156" i="1"/>
  <c r="DR77" i="1"/>
  <c r="ED77" i="1"/>
  <c r="DS88" i="1"/>
  <c r="EE88" i="1"/>
  <c r="DL19" i="1"/>
  <c r="DX19" i="1"/>
  <c r="DT66" i="1"/>
  <c r="EF66" i="1"/>
  <c r="DQ60" i="1"/>
  <c r="EC60" i="1"/>
  <c r="DS107" i="1"/>
  <c r="EE107" i="1"/>
  <c r="DN26" i="1"/>
  <c r="DZ26" i="1"/>
  <c r="DJ92" i="1"/>
  <c r="DV92" i="1"/>
  <c r="DO158" i="1"/>
  <c r="EA158" i="1"/>
  <c r="DS44" i="1"/>
  <c r="EE44" i="1"/>
  <c r="DP37" i="1"/>
  <c r="EB37" i="1"/>
  <c r="DN46" i="1"/>
  <c r="DZ46" i="1"/>
  <c r="DN28" i="1"/>
  <c r="DZ28" i="1"/>
  <c r="DK13" i="1"/>
  <c r="DW13" i="1"/>
  <c r="DR9" i="1"/>
  <c r="ED9" i="1"/>
  <c r="DO14" i="1"/>
  <c r="EA14" i="1"/>
  <c r="DQ26" i="1"/>
  <c r="EC26" i="1"/>
  <c r="DM62" i="1"/>
  <c r="DY62" i="1"/>
  <c r="DO126" i="1"/>
  <c r="EA126" i="1"/>
  <c r="DQ132" i="1"/>
  <c r="EC132" i="1"/>
  <c r="DM7" i="1"/>
  <c r="DY7" i="1"/>
  <c r="DL62" i="1"/>
  <c r="DX62" i="1"/>
  <c r="DJ120" i="1"/>
  <c r="DV120" i="1"/>
  <c r="DK75" i="1"/>
  <c r="DW75" i="1"/>
  <c r="DM32" i="1"/>
  <c r="DY32" i="1"/>
  <c r="DL119" i="1"/>
  <c r="DX119" i="1"/>
  <c r="DN16" i="1"/>
  <c r="DZ16" i="1"/>
  <c r="DO90" i="1"/>
  <c r="EA90" i="1"/>
  <c r="DO30" i="1"/>
  <c r="EA30" i="1"/>
  <c r="DM115" i="1"/>
  <c r="DY115" i="1"/>
  <c r="DO166" i="1"/>
  <c r="EA166" i="1"/>
  <c r="DQ159" i="1"/>
  <c r="EC159" i="1"/>
  <c r="DJ97" i="1"/>
  <c r="DV97" i="1"/>
  <c r="DL47" i="1"/>
  <c r="DX47" i="1"/>
  <c r="DR91" i="1"/>
  <c r="ED91" i="1"/>
  <c r="DR66" i="1"/>
  <c r="ED66" i="1"/>
  <c r="DL42" i="1"/>
  <c r="DX42" i="1"/>
  <c r="DO111" i="1"/>
  <c r="EA111" i="1"/>
  <c r="DT156" i="1"/>
  <c r="EF156" i="1"/>
  <c r="DJ130" i="1"/>
  <c r="DV130" i="1"/>
  <c r="DI166" i="1"/>
  <c r="DU166" i="1"/>
  <c r="DL77" i="1"/>
  <c r="DX77" i="1"/>
  <c r="DN110" i="1"/>
  <c r="DZ110" i="1"/>
  <c r="DO119" i="1"/>
  <c r="EA119" i="1"/>
  <c r="DL57" i="1"/>
  <c r="DX57" i="1"/>
  <c r="DT134" i="1"/>
  <c r="EF134" i="1"/>
  <c r="DI80" i="1"/>
  <c r="DU80" i="1"/>
  <c r="DT73" i="1"/>
  <c r="EF73" i="1"/>
  <c r="DT50" i="1"/>
  <c r="EF50" i="1"/>
  <c r="DS136" i="1"/>
  <c r="EE136" i="1"/>
  <c r="DP76" i="1"/>
  <c r="EB76" i="1"/>
  <c r="DI40" i="1"/>
  <c r="DU40" i="1"/>
  <c r="DS97" i="1"/>
  <c r="EE97" i="1"/>
  <c r="DQ76" i="1"/>
  <c r="EC76" i="1"/>
  <c r="DO16" i="1"/>
  <c r="EA16" i="1"/>
  <c r="DN162" i="1"/>
  <c r="DZ162" i="1"/>
  <c r="DL118" i="1"/>
  <c r="DX118" i="1"/>
  <c r="DL80" i="1"/>
  <c r="DX80" i="1"/>
  <c r="DN97" i="1"/>
  <c r="DZ97" i="1"/>
  <c r="DN74" i="1"/>
  <c r="DZ74" i="1"/>
  <c r="DI72" i="1"/>
  <c r="DU72" i="1"/>
  <c r="DO21" i="1"/>
  <c r="EA21" i="1"/>
  <c r="DI54" i="1"/>
  <c r="DU54" i="1"/>
  <c r="DR167" i="1"/>
  <c r="ED167" i="1"/>
  <c r="DL103" i="1"/>
  <c r="DX103" i="1"/>
  <c r="DS166" i="1"/>
  <c r="EE166" i="1"/>
  <c r="DN22" i="1"/>
  <c r="DZ22" i="1"/>
  <c r="DQ53" i="1"/>
  <c r="EC53" i="1"/>
  <c r="DS96" i="1"/>
  <c r="EE96" i="1"/>
  <c r="DK32" i="1"/>
  <c r="DW32" i="1"/>
  <c r="DJ52" i="1"/>
  <c r="DV52" i="1"/>
  <c r="DP136" i="1"/>
  <c r="EB136" i="1"/>
  <c r="DQ77" i="1"/>
  <c r="EC77" i="1"/>
  <c r="DS154" i="1"/>
  <c r="EE154" i="1"/>
  <c r="DT12" i="1"/>
  <c r="EF12" i="1"/>
  <c r="DN146" i="1"/>
  <c r="DZ146" i="1"/>
  <c r="DT33" i="1"/>
  <c r="EF33" i="1"/>
  <c r="DQ54" i="1"/>
  <c r="EC54" i="1"/>
  <c r="DS25" i="1"/>
  <c r="EE25" i="1"/>
  <c r="DT10" i="1"/>
  <c r="EF10" i="1"/>
  <c r="DK25" i="1"/>
  <c r="DW25" i="1"/>
  <c r="DR34" i="1"/>
  <c r="ED34" i="1"/>
  <c r="DI98" i="1"/>
  <c r="DU98" i="1"/>
  <c r="DO148" i="1"/>
  <c r="EA148" i="1"/>
  <c r="DT147" i="1"/>
  <c r="EF147" i="1"/>
  <c r="DJ71" i="1"/>
  <c r="DV71" i="1"/>
  <c r="DJ164" i="1"/>
  <c r="DV164" i="1"/>
  <c r="DN71" i="1"/>
  <c r="DZ71" i="1"/>
  <c r="DT119" i="1"/>
  <c r="EF119" i="1"/>
  <c r="DJ149" i="1"/>
  <c r="DV149" i="1"/>
  <c r="DL94" i="1"/>
  <c r="DX94" i="1"/>
  <c r="DS21" i="1"/>
  <c r="EE21" i="1"/>
  <c r="DL49" i="1"/>
  <c r="DX49" i="1"/>
  <c r="DI20" i="1"/>
  <c r="DU20" i="1"/>
  <c r="DS86" i="1"/>
  <c r="EE86" i="1"/>
  <c r="DM45" i="1"/>
  <c r="DY45" i="1"/>
  <c r="DK38" i="1"/>
  <c r="DW38" i="1"/>
  <c r="DT100" i="1"/>
  <c r="EF100" i="1"/>
  <c r="DO125" i="1"/>
  <c r="EA125" i="1"/>
  <c r="DQ157" i="1"/>
  <c r="EC157" i="1"/>
  <c r="DM55" i="1"/>
  <c r="DY55" i="1"/>
  <c r="DM93" i="1"/>
  <c r="DY93" i="1"/>
  <c r="DJ103" i="1"/>
  <c r="DV103" i="1"/>
  <c r="DT91" i="1"/>
  <c r="EF91" i="1"/>
  <c r="DR132" i="1"/>
  <c r="ED132" i="1"/>
  <c r="DK121" i="1"/>
  <c r="DW121" i="1"/>
  <c r="DI55" i="1"/>
  <c r="DU55" i="1"/>
  <c r="DS160" i="1"/>
  <c r="EE160" i="1"/>
  <c r="DR28" i="1"/>
  <c r="ED28" i="1"/>
  <c r="DP22" i="1"/>
  <c r="EB22" i="1"/>
  <c r="DI112" i="1"/>
  <c r="DU112" i="1"/>
  <c r="DL48" i="1"/>
  <c r="DX48" i="1"/>
  <c r="DS146" i="1"/>
  <c r="EE146" i="1"/>
  <c r="DM104" i="1"/>
  <c r="DY104" i="1"/>
  <c r="DO109" i="1"/>
  <c r="EA109" i="1"/>
  <c r="DS67" i="1"/>
  <c r="EE67" i="1"/>
  <c r="DJ134" i="1"/>
  <c r="DV134" i="1"/>
  <c r="DK154" i="1"/>
  <c r="DW154" i="1"/>
  <c r="DJ8" i="1"/>
  <c r="DV8" i="1"/>
  <c r="DO82" i="1"/>
  <c r="EA82" i="1"/>
  <c r="DT96" i="1"/>
  <c r="EF96" i="1"/>
  <c r="DK63" i="1"/>
  <c r="DW63" i="1"/>
  <c r="DQ99" i="1"/>
  <c r="EC99" i="1"/>
  <c r="DL144" i="1"/>
  <c r="DX144" i="1"/>
  <c r="DL53" i="1"/>
  <c r="DX53" i="1"/>
  <c r="DL115" i="1"/>
  <c r="DX115" i="1"/>
  <c r="DM11" i="1"/>
  <c r="DY11" i="1"/>
  <c r="DT45" i="1"/>
  <c r="EF45" i="1"/>
  <c r="DN136" i="1"/>
  <c r="DZ136" i="1"/>
  <c r="DP101" i="1"/>
  <c r="EB101" i="1"/>
  <c r="DN25" i="1"/>
  <c r="DZ25" i="1"/>
  <c r="DT62" i="1"/>
  <c r="EF62" i="1"/>
  <c r="DT149" i="1"/>
  <c r="EF149" i="1"/>
  <c r="DQ49" i="1"/>
  <c r="EC49" i="1"/>
  <c r="DI24" i="1"/>
  <c r="DU24" i="1"/>
  <c r="DP167" i="1"/>
  <c r="EB167" i="1"/>
  <c r="DQ58" i="1"/>
  <c r="EC58" i="1"/>
  <c r="DP112" i="1"/>
  <c r="EB112" i="1"/>
  <c r="DR106" i="1"/>
  <c r="ED106" i="1"/>
  <c r="DR108" i="1"/>
  <c r="ED108" i="1"/>
  <c r="DK52" i="1"/>
  <c r="DW52" i="1"/>
  <c r="DL163" i="1"/>
  <c r="DX163" i="1"/>
  <c r="DJ162" i="1"/>
  <c r="DV162" i="1"/>
  <c r="DL20" i="1"/>
  <c r="DX20" i="1"/>
  <c r="DP148" i="1"/>
  <c r="EB148" i="1"/>
  <c r="DJ89" i="1"/>
  <c r="DV89" i="1"/>
  <c r="DN29" i="1"/>
  <c r="DZ29" i="1"/>
  <c r="DR39" i="1"/>
  <c r="ED39" i="1"/>
  <c r="DQ47" i="1"/>
  <c r="EC47" i="1"/>
  <c r="DN167" i="1"/>
  <c r="DZ167" i="1"/>
  <c r="DK164" i="1"/>
  <c r="DW164" i="1"/>
  <c r="DJ51" i="1"/>
  <c r="DV51" i="1"/>
  <c r="DN61" i="1"/>
  <c r="DZ61" i="1"/>
  <c r="DP41" i="1"/>
  <c r="EB41" i="1"/>
  <c r="DI63" i="1"/>
  <c r="DU63" i="1"/>
  <c r="DN150" i="1"/>
  <c r="DZ150" i="1"/>
  <c r="DT126" i="1"/>
  <c r="EF126" i="1"/>
  <c r="DT53" i="1"/>
  <c r="EF53" i="1"/>
  <c r="DS68" i="1"/>
  <c r="EE68" i="1"/>
  <c r="DJ115" i="1"/>
  <c r="DV115" i="1"/>
  <c r="DI107" i="1"/>
  <c r="DU107" i="1"/>
  <c r="DI129" i="1"/>
  <c r="DU129" i="1"/>
  <c r="DN32" i="1"/>
  <c r="DZ32" i="1"/>
  <c r="DR18" i="1"/>
  <c r="ED18" i="1"/>
  <c r="DR69" i="1"/>
  <c r="ED69" i="1"/>
  <c r="DQ63" i="1"/>
  <c r="EC63" i="1"/>
  <c r="DQ28" i="1"/>
  <c r="EC28" i="1"/>
  <c r="DO52" i="1"/>
  <c r="EA52" i="1"/>
  <c r="DS16" i="1"/>
  <c r="EE16" i="1"/>
  <c r="DR148" i="1"/>
  <c r="ED148" i="1"/>
  <c r="DS12" i="1"/>
  <c r="EE12" i="1"/>
  <c r="DN69" i="1"/>
  <c r="DZ69" i="1"/>
  <c r="DI163" i="1"/>
  <c r="DU163" i="1"/>
  <c r="DQ30" i="1"/>
  <c r="EC30" i="1"/>
  <c r="DM133" i="1"/>
  <c r="DY133" i="1"/>
  <c r="DK137" i="1"/>
  <c r="DW137" i="1"/>
  <c r="DP10" i="1"/>
  <c r="EB10" i="1"/>
  <c r="DK87" i="1"/>
  <c r="DW87" i="1"/>
  <c r="DO58" i="1"/>
  <c r="EA58" i="1"/>
  <c r="DR25" i="1"/>
  <c r="ED25" i="1"/>
  <c r="DO55" i="1"/>
  <c r="EA55" i="1"/>
  <c r="DK85" i="1"/>
  <c r="DW85" i="1"/>
  <c r="DO83" i="1"/>
  <c r="EA83" i="1"/>
  <c r="DP164" i="1"/>
  <c r="EB164" i="1"/>
  <c r="DK165" i="1"/>
  <c r="DW165" i="1"/>
  <c r="DN115" i="1"/>
  <c r="DZ115" i="1"/>
  <c r="DI141" i="1"/>
  <c r="DU141" i="1"/>
  <c r="DQ149" i="1"/>
  <c r="EC149" i="1"/>
  <c r="DO44" i="1"/>
  <c r="EA44" i="1"/>
  <c r="DO145" i="1"/>
  <c r="EA145" i="1"/>
  <c r="DP137" i="1"/>
  <c r="EB137" i="1"/>
  <c r="DO149" i="1"/>
  <c r="EA149" i="1"/>
  <c r="DR55" i="1"/>
  <c r="ED55" i="1"/>
  <c r="DR76" i="1"/>
  <c r="ED76" i="1"/>
  <c r="DQ72" i="1"/>
  <c r="EC72" i="1"/>
  <c r="DP124" i="1"/>
  <c r="EB124" i="1"/>
  <c r="DN77" i="1"/>
  <c r="DZ77" i="1"/>
  <c r="DL99" i="1"/>
  <c r="DX99" i="1"/>
  <c r="DP82" i="1"/>
  <c r="EB82" i="1"/>
  <c r="DQ81" i="1"/>
  <c r="EC81" i="1"/>
  <c r="DI114" i="1"/>
  <c r="DU114" i="1"/>
  <c r="DR164" i="1"/>
  <c r="ED164" i="1"/>
  <c r="DO77" i="1"/>
  <c r="EA77" i="1"/>
  <c r="DR98" i="1"/>
  <c r="ED98" i="1"/>
  <c r="DM114" i="1"/>
  <c r="DY114" i="1"/>
  <c r="DK115" i="1"/>
  <c r="DW115" i="1"/>
  <c r="DM149" i="1"/>
  <c r="DY149" i="1"/>
  <c r="DM153" i="1"/>
  <c r="DY153" i="1"/>
  <c r="DQ16" i="1"/>
  <c r="EC16" i="1"/>
  <c r="DK99" i="1"/>
  <c r="DW99" i="1"/>
  <c r="DR59" i="1"/>
  <c r="ED59" i="1"/>
  <c r="DN57" i="1"/>
  <c r="DZ57" i="1"/>
  <c r="DK109" i="1"/>
  <c r="DW109" i="1"/>
  <c r="DK58" i="1"/>
  <c r="DW58" i="1"/>
  <c r="DN43" i="1"/>
  <c r="DZ43" i="1"/>
  <c r="DP143" i="1"/>
  <c r="EB143" i="1"/>
  <c r="DK57" i="1"/>
  <c r="DW57" i="1"/>
  <c r="DI162" i="1"/>
  <c r="DU162" i="1"/>
  <c r="DO28" i="1"/>
  <c r="EA28" i="1"/>
  <c r="DQ31" i="1"/>
  <c r="EC31" i="1"/>
  <c r="DM87" i="1"/>
  <c r="DY87" i="1"/>
  <c r="DI158" i="1"/>
  <c r="DU158" i="1"/>
  <c r="DR90" i="1"/>
  <c r="ED90" i="1"/>
  <c r="DR7" i="1"/>
  <c r="ED7" i="1"/>
  <c r="DP102" i="1"/>
  <c r="EB102" i="1"/>
  <c r="DN153" i="1"/>
  <c r="DZ153" i="1"/>
  <c r="DO81" i="1"/>
  <c r="EA81" i="1"/>
  <c r="DO131" i="1"/>
  <c r="EA131" i="1"/>
  <c r="DS15" i="1"/>
  <c r="EE15" i="1"/>
  <c r="DO49" i="1"/>
  <c r="EA49" i="1"/>
  <c r="DM64" i="1"/>
  <c r="DY64" i="1"/>
  <c r="DR51" i="1"/>
  <c r="ED51" i="1"/>
  <c r="DN166" i="1"/>
  <c r="DZ166" i="1"/>
  <c r="DQ89" i="1"/>
  <c r="EC89" i="1"/>
  <c r="DR103" i="1"/>
  <c r="ED103" i="1"/>
  <c r="DR8" i="1"/>
  <c r="ED8" i="1"/>
  <c r="DT30" i="1"/>
  <c r="EF30" i="1"/>
  <c r="DT145" i="1"/>
  <c r="EF145" i="1"/>
  <c r="DT167" i="1"/>
  <c r="EF167" i="1"/>
  <c r="DL98" i="1"/>
  <c r="DX98" i="1"/>
  <c r="DS138" i="1"/>
  <c r="EE138" i="1"/>
  <c r="DM144" i="1"/>
  <c r="DY144" i="1"/>
  <c r="DS62" i="1"/>
  <c r="EE62" i="1"/>
  <c r="DI50" i="1"/>
  <c r="DU50" i="1"/>
  <c r="DR57" i="1"/>
  <c r="ED57" i="1"/>
  <c r="DK134" i="1"/>
  <c r="DW134" i="1"/>
  <c r="DS31" i="1"/>
  <c r="EE31" i="1"/>
  <c r="DJ110" i="1"/>
  <c r="DV110" i="1"/>
  <c r="DL152" i="1"/>
  <c r="DX152" i="1"/>
  <c r="DO19" i="1"/>
  <c r="EA19" i="1"/>
  <c r="DR19" i="1"/>
  <c r="ED19" i="1"/>
  <c r="DT160" i="1"/>
  <c r="EF160" i="1"/>
  <c r="DJ55" i="1"/>
  <c r="DV55" i="1"/>
  <c r="DP45" i="1"/>
  <c r="EB45" i="1"/>
  <c r="DI77" i="1"/>
  <c r="DU77" i="1"/>
  <c r="DI18" i="1"/>
  <c r="DU18" i="1"/>
  <c r="DO12" i="1"/>
  <c r="EA12" i="1"/>
  <c r="DR156" i="1"/>
  <c r="ED156" i="1"/>
  <c r="DN11" i="1"/>
  <c r="DZ11" i="1"/>
  <c r="DR56" i="1"/>
  <c r="ED56" i="1"/>
  <c r="DO107" i="1"/>
  <c r="EA107" i="1"/>
  <c r="DO24" i="1"/>
  <c r="EA24" i="1"/>
  <c r="DO73" i="1"/>
  <c r="EA73" i="1"/>
  <c r="DR119" i="1"/>
  <c r="ED119" i="1"/>
  <c r="DN27" i="1"/>
  <c r="DZ27" i="1"/>
  <c r="DR162" i="1"/>
  <c r="ED162" i="1"/>
  <c r="DJ118" i="1"/>
  <c r="DV118" i="1"/>
  <c r="DK21" i="1"/>
  <c r="DW21" i="1"/>
  <c r="DR72" i="1"/>
  <c r="ED72" i="1"/>
  <c r="DQ133" i="1"/>
  <c r="EC133" i="1"/>
  <c r="DR114" i="1"/>
  <c r="ED114" i="1"/>
  <c r="DQ29" i="1"/>
  <c r="EC29" i="1"/>
  <c r="DN13" i="1"/>
  <c r="DZ13" i="1"/>
  <c r="DR41" i="1"/>
  <c r="ED41" i="1"/>
  <c r="DO61" i="1"/>
  <c r="EA61" i="1"/>
  <c r="DO150" i="1"/>
  <c r="EA150" i="1"/>
  <c r="DO33" i="1"/>
  <c r="EA33" i="1"/>
  <c r="DI45" i="1"/>
  <c r="DU45" i="1"/>
  <c r="DI95" i="1"/>
  <c r="DU95" i="1"/>
  <c r="DP145" i="1"/>
  <c r="EB145" i="1"/>
  <c r="DP121" i="1"/>
  <c r="EB121" i="1"/>
  <c r="DQ44" i="1"/>
  <c r="EC44" i="1"/>
  <c r="DO37" i="1"/>
  <c r="EA37" i="1"/>
  <c r="DR166" i="1"/>
  <c r="ED166" i="1"/>
  <c r="DS37" i="1"/>
  <c r="EE37" i="1"/>
  <c r="DT27" i="1"/>
  <c r="EF27" i="1"/>
  <c r="DQ150" i="1"/>
  <c r="EC150" i="1"/>
  <c r="DK50" i="1"/>
  <c r="DW50" i="1"/>
  <c r="DS41" i="1"/>
  <c r="EE41" i="1"/>
  <c r="DM158" i="1"/>
  <c r="DY158" i="1"/>
  <c r="DM69" i="1"/>
  <c r="DY69" i="1"/>
  <c r="DK94" i="1"/>
  <c r="DW94" i="1"/>
  <c r="DT82" i="1"/>
  <c r="EF82" i="1"/>
  <c r="DM160" i="1"/>
  <c r="DY160" i="1"/>
  <c r="DI165" i="1"/>
  <c r="DU165" i="1"/>
  <c r="DI34" i="1"/>
  <c r="DU34" i="1"/>
  <c r="DO35" i="1"/>
  <c r="EA35" i="1"/>
  <c r="DQ118" i="1"/>
  <c r="EC118" i="1"/>
  <c r="DT17" i="1"/>
  <c r="EF17" i="1"/>
  <c r="DS33" i="1"/>
  <c r="EE33" i="1"/>
  <c r="DS143" i="1"/>
  <c r="EE143" i="1"/>
  <c r="DK35" i="1"/>
  <c r="DW35" i="1"/>
  <c r="DP116" i="1"/>
  <c r="EB116" i="1"/>
  <c r="DL136" i="1"/>
  <c r="DX136" i="1"/>
  <c r="DM57" i="1"/>
  <c r="DY57" i="1"/>
  <c r="DS13" i="1"/>
  <c r="EE13" i="1"/>
  <c r="DK84" i="1"/>
  <c r="DW84" i="1"/>
  <c r="DN51" i="1"/>
  <c r="DZ51" i="1"/>
  <c r="DP140" i="1"/>
  <c r="EB140" i="1"/>
  <c r="DL63" i="1"/>
  <c r="DX63" i="1"/>
  <c r="DP46" i="1"/>
  <c r="EB46" i="1"/>
  <c r="DJ33" i="1"/>
  <c r="DV33" i="1"/>
  <c r="DT107" i="1"/>
  <c r="EF107" i="1"/>
  <c r="DL135" i="1"/>
  <c r="DX135" i="1"/>
  <c r="DT16" i="1"/>
  <c r="EF16" i="1"/>
  <c r="DS101" i="1"/>
  <c r="EE101" i="1"/>
  <c r="DK37" i="1"/>
  <c r="DW37" i="1"/>
  <c r="DS70" i="1"/>
  <c r="EE70" i="1"/>
  <c r="DI153" i="1"/>
  <c r="DU153" i="1"/>
  <c r="DR42" i="1"/>
  <c r="ED42" i="1"/>
  <c r="DO20" i="1"/>
  <c r="EA20" i="1"/>
  <c r="DJ11" i="1"/>
  <c r="DV11" i="1"/>
  <c r="DM120" i="1"/>
  <c r="DY120" i="1"/>
  <c r="DM27" i="1"/>
  <c r="DY27" i="1"/>
  <c r="DK49" i="1"/>
  <c r="DW49" i="1"/>
  <c r="DM59" i="1"/>
  <c r="DY59" i="1"/>
  <c r="DS103" i="1"/>
  <c r="EE103" i="1"/>
  <c r="DT136" i="1"/>
  <c r="EF136" i="1"/>
  <c r="DS142" i="1"/>
  <c r="EE142" i="1"/>
  <c r="DL72" i="1"/>
  <c r="DX72" i="1"/>
  <c r="DN163" i="1"/>
  <c r="DZ163" i="1"/>
  <c r="DP115" i="1"/>
  <c r="EB115" i="1"/>
  <c r="DR71" i="1"/>
  <c r="ED71" i="1"/>
  <c r="DL95" i="1"/>
  <c r="DX95" i="1"/>
  <c r="DS23" i="1"/>
  <c r="EE23" i="1"/>
  <c r="DR65" i="1"/>
  <c r="ED65" i="1"/>
  <c r="DO71" i="1"/>
  <c r="EA71" i="1"/>
  <c r="DT89" i="1"/>
  <c r="EF89" i="1"/>
  <c r="DT24" i="1"/>
  <c r="EF24" i="1"/>
  <c r="DT123" i="1"/>
  <c r="EF123" i="1"/>
  <c r="DS129" i="1"/>
  <c r="EE129" i="1"/>
  <c r="DJ36" i="1"/>
  <c r="DV36" i="1"/>
  <c r="DP155" i="1"/>
  <c r="EB155" i="1"/>
  <c r="DI140" i="1"/>
  <c r="DU140" i="1"/>
  <c r="DS127" i="1"/>
  <c r="EE127" i="1"/>
  <c r="DN120" i="1"/>
  <c r="DZ120" i="1"/>
  <c r="DQ123" i="1"/>
  <c r="EC123" i="1"/>
  <c r="DP87" i="1"/>
  <c r="EB87" i="1"/>
  <c r="DP43" i="1"/>
  <c r="EB43" i="1"/>
  <c r="DK36" i="1"/>
  <c r="DW36" i="1"/>
  <c r="DR97" i="1"/>
  <c r="ED97" i="1"/>
  <c r="DS30" i="1"/>
  <c r="EE30" i="1"/>
  <c r="DK66" i="1"/>
  <c r="DW66" i="1"/>
  <c r="DT140" i="1"/>
  <c r="EF140" i="1"/>
  <c r="DL33" i="1"/>
  <c r="DX33" i="1"/>
  <c r="DK93" i="1"/>
  <c r="DW93" i="1"/>
  <c r="DN44" i="1"/>
  <c r="DZ44" i="1"/>
  <c r="DM152" i="1"/>
  <c r="DY152" i="1"/>
  <c r="DJ158" i="1"/>
  <c r="DV158" i="1"/>
  <c r="DJ23" i="1"/>
  <c r="DV23" i="1"/>
  <c r="DS117" i="1"/>
  <c r="EE117" i="1"/>
  <c r="DL6" i="1"/>
  <c r="DX6" i="1"/>
  <c r="DJ166" i="1"/>
  <c r="DV166" i="1"/>
  <c r="DL37" i="1"/>
  <c r="DX37" i="1"/>
  <c r="DQ100" i="1"/>
  <c r="EC100" i="1"/>
  <c r="DS24" i="1"/>
  <c r="EE24" i="1"/>
  <c r="DT129" i="1"/>
  <c r="EF129" i="1"/>
  <c r="DJ67" i="1"/>
  <c r="DV67" i="1"/>
  <c r="DS71" i="1"/>
  <c r="EE71" i="1"/>
  <c r="DL153" i="1"/>
  <c r="DX153" i="1"/>
  <c r="DJ124" i="1"/>
  <c r="DV124" i="1"/>
  <c r="DT165" i="1"/>
  <c r="EF165" i="1"/>
  <c r="DK14" i="1"/>
  <c r="DW14" i="1"/>
  <c r="DK161" i="1"/>
  <c r="DW161" i="1"/>
  <c r="DL110" i="1"/>
  <c r="DX110" i="1"/>
  <c r="DM79" i="1"/>
  <c r="DY79" i="1"/>
  <c r="DJ107" i="1"/>
  <c r="DV107" i="1"/>
  <c r="DJ16" i="1"/>
  <c r="DV16" i="1"/>
  <c r="DR23" i="1"/>
  <c r="ED23" i="1"/>
  <c r="DT115" i="1"/>
  <c r="EF115" i="1"/>
  <c r="DT159" i="1"/>
  <c r="EF159" i="1"/>
  <c r="DO85" i="1"/>
  <c r="EA85" i="1"/>
  <c r="DK102" i="1"/>
  <c r="DW102" i="1"/>
  <c r="DM37" i="1"/>
  <c r="DY37" i="1"/>
  <c r="DT112" i="1"/>
  <c r="EF112" i="1"/>
  <c r="DO34" i="1"/>
  <c r="EA34" i="1"/>
  <c r="DP149" i="1"/>
  <c r="EB149" i="1"/>
  <c r="DL11" i="1"/>
  <c r="DX11" i="1"/>
  <c r="DM159" i="1"/>
  <c r="DY159" i="1"/>
  <c r="DT6" i="1"/>
  <c r="EF6" i="1"/>
  <c r="DN60" i="1"/>
  <c r="DZ60" i="1"/>
  <c r="DM111" i="1"/>
  <c r="DY111" i="1"/>
  <c r="DK138" i="1"/>
  <c r="DW138" i="1"/>
  <c r="DM63" i="1"/>
  <c r="DY63" i="1"/>
  <c r="DP130" i="1"/>
  <c r="EB130" i="1"/>
  <c r="DJ139" i="1"/>
  <c r="DV139" i="1"/>
  <c r="DI83" i="1"/>
  <c r="DU83" i="1"/>
  <c r="DN84" i="1"/>
  <c r="DZ84" i="1"/>
  <c r="DI33" i="1"/>
  <c r="DU33" i="1"/>
  <c r="DO132" i="1"/>
  <c r="EA132" i="1"/>
  <c r="DM49" i="1"/>
  <c r="DY49" i="1"/>
  <c r="DJ112" i="1"/>
  <c r="DV112" i="1"/>
  <c r="DQ101" i="1"/>
  <c r="EC101" i="1"/>
  <c r="DJ17" i="1"/>
  <c r="DV17" i="1"/>
  <c r="DP138" i="1"/>
  <c r="EB138" i="1"/>
  <c r="DL166" i="1"/>
  <c r="DX166" i="1"/>
  <c r="DL61" i="1"/>
  <c r="DX61" i="1"/>
  <c r="DS163" i="1"/>
  <c r="EE163" i="1"/>
  <c r="DN119" i="1"/>
  <c r="DZ119" i="1"/>
  <c r="DP28" i="1"/>
  <c r="EB28" i="1"/>
  <c r="DL150" i="1"/>
  <c r="DX150" i="1"/>
  <c r="DL67" i="1"/>
  <c r="DX67" i="1"/>
  <c r="DN36" i="1"/>
  <c r="DZ36" i="1"/>
  <c r="DJ75" i="1"/>
  <c r="DV75" i="1"/>
  <c r="DQ148" i="1"/>
  <c r="EC148" i="1"/>
  <c r="DL35" i="1"/>
  <c r="DX35" i="1"/>
  <c r="DK28" i="1"/>
  <c r="DW28" i="1"/>
  <c r="DP73" i="1"/>
  <c r="EB73" i="1"/>
  <c r="DK117" i="1"/>
  <c r="DW117" i="1"/>
  <c r="DS140" i="1"/>
  <c r="EE140" i="1"/>
  <c r="DJ132" i="1"/>
  <c r="DV132" i="1"/>
  <c r="DJ28" i="1"/>
  <c r="DV28" i="1"/>
  <c r="DP153" i="1"/>
  <c r="EB153" i="1"/>
  <c r="DR147" i="1"/>
  <c r="ED147" i="1"/>
  <c r="DS153" i="1"/>
  <c r="EE153" i="1"/>
  <c r="DO22" i="1"/>
  <c r="EA22" i="1"/>
  <c r="DI164" i="1"/>
  <c r="DU164" i="1"/>
  <c r="DM92" i="1"/>
  <c r="DY92" i="1"/>
  <c r="DR104" i="1"/>
  <c r="ED104" i="1"/>
  <c r="DK80" i="1"/>
  <c r="DW80" i="1"/>
  <c r="DL29" i="1"/>
  <c r="DX29" i="1"/>
  <c r="DK103" i="1"/>
  <c r="DW103" i="1"/>
  <c r="DK24" i="1"/>
  <c r="DW24" i="1"/>
  <c r="DR67" i="1"/>
  <c r="ED67" i="1"/>
  <c r="DQ114" i="1"/>
  <c r="EC114" i="1"/>
  <c r="DT63" i="1"/>
  <c r="EF63" i="1"/>
  <c r="DJ40" i="1"/>
  <c r="DV40" i="1"/>
  <c r="DK73" i="1"/>
  <c r="DW73" i="1"/>
  <c r="DK86" i="1"/>
  <c r="DW86" i="1"/>
  <c r="DT48" i="1"/>
  <c r="EF48" i="1"/>
  <c r="DN122" i="1"/>
  <c r="DZ122" i="1"/>
  <c r="DN95" i="1"/>
  <c r="DZ95" i="1"/>
  <c r="DQ11" i="1"/>
  <c r="EC11" i="1"/>
  <c r="DI105" i="1"/>
  <c r="DU105" i="1"/>
  <c r="DI128" i="1"/>
  <c r="DU128" i="1"/>
  <c r="DO147" i="1"/>
  <c r="EA147" i="1"/>
  <c r="DL79" i="1"/>
  <c r="DX79" i="1"/>
  <c r="DN139" i="1"/>
  <c r="DZ139" i="1"/>
  <c r="DK6" i="1"/>
  <c r="DW6" i="1"/>
  <c r="DN109" i="1"/>
  <c r="DZ109" i="1"/>
  <c r="DP77" i="1"/>
  <c r="EB77" i="1"/>
  <c r="DQ33" i="1"/>
  <c r="EC33" i="1"/>
  <c r="DQ6" i="1"/>
  <c r="EC6" i="1"/>
  <c r="DM54" i="1"/>
  <c r="DY54" i="1"/>
  <c r="DK59" i="1"/>
  <c r="DW59" i="1"/>
  <c r="DN65" i="1"/>
  <c r="DZ65" i="1"/>
  <c r="DO137" i="1"/>
  <c r="EA137" i="1"/>
  <c r="DJ81" i="1"/>
  <c r="DV81" i="1"/>
  <c r="DI61" i="1"/>
  <c r="DU61" i="1"/>
  <c r="DO45" i="1"/>
  <c r="EA45" i="1"/>
  <c r="DQ93" i="1"/>
  <c r="EC93" i="1"/>
  <c r="DK143" i="1"/>
  <c r="DW143" i="1"/>
  <c r="DQ162" i="1"/>
  <c r="EC162" i="1"/>
  <c r="DP159" i="1"/>
  <c r="EB159" i="1"/>
  <c r="DN49" i="1"/>
  <c r="DZ49" i="1"/>
  <c r="DJ42" i="1"/>
  <c r="DV42" i="1"/>
  <c r="DO26" i="1"/>
  <c r="EA26" i="1"/>
  <c r="DP114" i="1"/>
  <c r="EB114" i="1"/>
  <c r="DK33" i="1"/>
  <c r="DW33" i="1"/>
  <c r="DR64" i="1"/>
  <c r="ED64" i="1"/>
  <c r="DI79" i="1"/>
  <c r="DU79" i="1"/>
  <c r="DI136" i="1"/>
  <c r="DU136" i="1"/>
  <c r="DI65" i="1"/>
  <c r="DU65" i="1"/>
  <c r="DJ93" i="1"/>
  <c r="DV93" i="1"/>
  <c r="DK76" i="1"/>
  <c r="DW76" i="1"/>
  <c r="DN41" i="1"/>
  <c r="DZ41" i="1"/>
  <c r="DQ27" i="1"/>
  <c r="EC27" i="1"/>
  <c r="DR46" i="1"/>
  <c r="ED46" i="1"/>
  <c r="DK160" i="1"/>
  <c r="DW160" i="1"/>
  <c r="DM121" i="1"/>
  <c r="DY121" i="1"/>
  <c r="DR151" i="1"/>
  <c r="ED151" i="1"/>
  <c r="DO141" i="1"/>
  <c r="EA141" i="1"/>
  <c r="DP54" i="1"/>
  <c r="EB54" i="1"/>
  <c r="DQ88" i="1"/>
  <c r="EC88" i="1"/>
  <c r="DQ167" i="1"/>
  <c r="EC167" i="1"/>
  <c r="DQ61" i="1"/>
  <c r="EC61" i="1"/>
  <c r="DM76" i="1"/>
  <c r="DY76" i="1"/>
  <c r="DR81" i="1"/>
  <c r="ED81" i="1"/>
  <c r="DO98" i="1"/>
  <c r="EA98" i="1"/>
  <c r="DN17" i="1"/>
  <c r="DZ17" i="1"/>
  <c r="DR107" i="1"/>
  <c r="ED107" i="1"/>
  <c r="DM134" i="1"/>
  <c r="DY134" i="1"/>
  <c r="DM105" i="1"/>
  <c r="DY105" i="1"/>
  <c r="DI102" i="1"/>
  <c r="DU102" i="1"/>
  <c r="DI99" i="1"/>
  <c r="DU99" i="1"/>
  <c r="DQ135" i="1"/>
  <c r="EC135" i="1"/>
  <c r="DJ57" i="1"/>
  <c r="DV57" i="1"/>
  <c r="DI35" i="1"/>
  <c r="DU35" i="1"/>
  <c r="DI127" i="1"/>
  <c r="DU127" i="1"/>
  <c r="DP146" i="1"/>
  <c r="EB146" i="1"/>
  <c r="DP49" i="1"/>
  <c r="EB49" i="1"/>
  <c r="DQ128" i="1"/>
  <c r="EC128" i="1"/>
  <c r="DQ104" i="1"/>
  <c r="EC104" i="1"/>
  <c r="DP166" i="1"/>
  <c r="EB166" i="1"/>
  <c r="DO66" i="1"/>
  <c r="EA66" i="1"/>
  <c r="DQ34" i="1"/>
  <c r="EC34" i="1"/>
  <c r="DQ94" i="1"/>
  <c r="EC94" i="1"/>
  <c r="DM30" i="1"/>
  <c r="DY30" i="1"/>
  <c r="DI14" i="1"/>
  <c r="DU14" i="1"/>
  <c r="DN92" i="1"/>
  <c r="DZ92" i="1"/>
  <c r="DN23" i="1"/>
  <c r="DZ23" i="1"/>
  <c r="DR128" i="1"/>
  <c r="ED128" i="1"/>
  <c r="DS27" i="1"/>
  <c r="EE27" i="1"/>
  <c r="DQ127" i="1"/>
  <c r="EC127" i="1"/>
  <c r="DT116" i="1"/>
  <c r="EF116" i="1"/>
  <c r="DN155" i="1"/>
  <c r="DZ155" i="1"/>
  <c r="DS18" i="1"/>
  <c r="EE18" i="1"/>
  <c r="DR111" i="1"/>
  <c r="ED111" i="1"/>
  <c r="DI91" i="1"/>
  <c r="DU91" i="1"/>
  <c r="DQ75" i="1"/>
  <c r="EC75" i="1"/>
  <c r="DQ21" i="1"/>
  <c r="EC21" i="1"/>
  <c r="DT154" i="1"/>
  <c r="EF154" i="1"/>
  <c r="DI154" i="1"/>
  <c r="DU154" i="1"/>
  <c r="DQ154" i="1"/>
  <c r="EC154" i="1"/>
  <c r="DN19" i="1"/>
  <c r="DZ19" i="1"/>
  <c r="DJ19" i="1"/>
  <c r="DV19" i="1"/>
  <c r="DS125" i="1"/>
  <c r="EE125" i="1"/>
  <c r="DT54" i="1"/>
  <c r="EF54" i="1"/>
  <c r="DP88" i="1"/>
  <c r="EB88" i="1"/>
  <c r="DJ141" i="1"/>
  <c r="DV141" i="1"/>
  <c r="DQ86" i="1"/>
  <c r="EC86" i="1"/>
  <c r="DN64" i="1"/>
  <c r="DZ64" i="1"/>
  <c r="DO65" i="1"/>
  <c r="EA65" i="1"/>
  <c r="DK158" i="1"/>
  <c r="DW158" i="1"/>
  <c r="DL122" i="1"/>
  <c r="DX122" i="1"/>
  <c r="DL64" i="1"/>
  <c r="DX64" i="1"/>
  <c r="DT127" i="1"/>
  <c r="EF127" i="1"/>
  <c r="DO8" i="1"/>
  <c r="EA8" i="1"/>
  <c r="DL85" i="1"/>
  <c r="DX85" i="1"/>
  <c r="DS133" i="1"/>
  <c r="EE133" i="1"/>
  <c r="DO62" i="1"/>
  <c r="EA62" i="1"/>
  <c r="DJ73" i="1"/>
  <c r="DV73" i="1"/>
  <c r="DL10" i="1"/>
  <c r="DX10" i="1"/>
  <c r="DO163" i="1"/>
  <c r="EA163" i="1"/>
  <c r="DL107" i="1"/>
  <c r="DX107" i="1"/>
  <c r="DP16" i="1"/>
  <c r="EB16" i="1"/>
  <c r="DT90" i="1"/>
  <c r="EF90" i="1"/>
  <c r="DR133" i="1"/>
  <c r="ED133" i="1"/>
  <c r="DS164" i="1"/>
  <c r="EE164" i="1"/>
  <c r="DJ157" i="1"/>
  <c r="DV157" i="1"/>
  <c r="DO104" i="1"/>
  <c r="EA104" i="1"/>
  <c r="DO167" i="1"/>
  <c r="EA167" i="1"/>
  <c r="DJ60" i="1"/>
  <c r="DV60" i="1"/>
  <c r="DQ52" i="1"/>
  <c r="EC52" i="1"/>
  <c r="DQ56" i="1"/>
  <c r="EC56" i="1"/>
  <c r="DS58" i="1"/>
  <c r="EE58" i="1"/>
  <c r="DT34" i="1"/>
  <c r="EF34" i="1"/>
  <c r="DL138" i="1"/>
  <c r="DX138" i="1"/>
  <c r="DR149" i="1"/>
  <c r="ED149" i="1"/>
  <c r="DK16" i="1"/>
  <c r="DW16" i="1"/>
  <c r="DT44" i="1"/>
  <c r="EF44" i="1"/>
  <c r="DT146" i="1"/>
  <c r="EF146" i="1"/>
  <c r="DN35" i="1"/>
  <c r="DZ35" i="1"/>
  <c r="DR47" i="1"/>
  <c r="ED47" i="1"/>
  <c r="DJ37" i="1"/>
  <c r="DV37" i="1"/>
  <c r="DL130" i="1"/>
  <c r="DX130" i="1"/>
  <c r="DL146" i="1"/>
  <c r="DX146" i="1"/>
  <c r="DM18" i="1"/>
  <c r="DY18" i="1"/>
  <c r="DJ156" i="1"/>
  <c r="DV156" i="1"/>
  <c r="DL73" i="1"/>
  <c r="DX73" i="1"/>
  <c r="DI148" i="1"/>
  <c r="DU148" i="1"/>
  <c r="DN38" i="1"/>
  <c r="DZ38" i="1"/>
  <c r="DN89" i="1"/>
  <c r="DZ89" i="1"/>
  <c r="DI36" i="1"/>
  <c r="DU36" i="1"/>
  <c r="DJ84" i="1"/>
  <c r="DV84" i="1"/>
  <c r="DL26" i="1"/>
  <c r="DX26" i="1"/>
  <c r="DQ62" i="1"/>
  <c r="EC62" i="1"/>
  <c r="DM132" i="1"/>
  <c r="DY132" i="1"/>
  <c r="DR82" i="1"/>
  <c r="ED82" i="1"/>
  <c r="DK166" i="1"/>
  <c r="DW166" i="1"/>
  <c r="DT60" i="1"/>
  <c r="EF60" i="1"/>
  <c r="DN47" i="1"/>
  <c r="DZ47" i="1"/>
  <c r="DN111" i="1"/>
  <c r="DZ111" i="1"/>
  <c r="DI69" i="1"/>
  <c r="DU69" i="1"/>
  <c r="DK156" i="1"/>
  <c r="DW156" i="1"/>
  <c r="DS109" i="1"/>
  <c r="EE109" i="1"/>
  <c r="DQ160" i="1"/>
  <c r="EC160" i="1"/>
  <c r="DK20" i="1"/>
  <c r="DW20" i="1"/>
  <c r="DO80" i="1"/>
  <c r="EA80" i="1"/>
  <c r="DL18" i="1"/>
  <c r="DX18" i="1"/>
  <c r="DP86" i="1"/>
  <c r="EB86" i="1"/>
  <c r="DI48" i="1"/>
  <c r="DU48" i="1"/>
  <c r="DL60" i="1"/>
  <c r="DX60" i="1"/>
  <c r="DI28" i="1"/>
  <c r="DU28" i="1"/>
  <c r="DS161" i="1"/>
  <c r="EE161" i="1"/>
  <c r="DJ106" i="1"/>
  <c r="DV106" i="1"/>
  <c r="DQ165" i="1"/>
  <c r="EC165" i="1"/>
  <c r="DK153" i="1"/>
  <c r="DW153" i="1"/>
  <c r="DJ98" i="1"/>
  <c r="DV98" i="1"/>
  <c r="DI130" i="1"/>
  <c r="DU130" i="1"/>
  <c r="DS6" i="1"/>
  <c r="EE6" i="1"/>
  <c r="DI73" i="1"/>
  <c r="DU73" i="1"/>
  <c r="DL38" i="1"/>
  <c r="DX38" i="1"/>
  <c r="DN88" i="1"/>
  <c r="DZ88" i="1"/>
  <c r="DN76" i="1"/>
  <c r="DZ76" i="1"/>
  <c r="DL160" i="1"/>
  <c r="DX160" i="1"/>
  <c r="DO84" i="1"/>
  <c r="EA84" i="1"/>
  <c r="DQ137" i="1"/>
  <c r="EC137" i="1"/>
  <c r="DJ145" i="1"/>
  <c r="DV145" i="1"/>
  <c r="DK69" i="1"/>
  <c r="DW69" i="1"/>
  <c r="DL111" i="1"/>
  <c r="DX111" i="1"/>
  <c r="DS28" i="1"/>
  <c r="EE28" i="1"/>
  <c r="DO99" i="1"/>
  <c r="EA99" i="1"/>
  <c r="DS9" i="1"/>
  <c r="EE9" i="1"/>
  <c r="DO140" i="1"/>
  <c r="EA140" i="1"/>
  <c r="DM26" i="1"/>
  <c r="DY26" i="1"/>
  <c r="DI124" i="1"/>
  <c r="DU124" i="1"/>
  <c r="DS39" i="1"/>
  <c r="EE39" i="1"/>
  <c r="DR121" i="1"/>
  <c r="ED121" i="1"/>
  <c r="DL68" i="1"/>
  <c r="DX68" i="1"/>
  <c r="DT35" i="1"/>
  <c r="EF35" i="1"/>
  <c r="DL41" i="1"/>
  <c r="DX41" i="1"/>
  <c r="DO47" i="1"/>
  <c r="EA47" i="1"/>
  <c r="DJ128" i="1"/>
  <c r="DV128" i="1"/>
  <c r="DJ49" i="1"/>
  <c r="DV49" i="1"/>
  <c r="DQ50" i="1"/>
  <c r="EC50" i="1"/>
  <c r="DO144" i="1"/>
  <c r="EA144" i="1"/>
  <c r="DM67" i="1"/>
  <c r="DY67" i="1"/>
  <c r="DK126" i="1"/>
  <c r="DW126" i="1"/>
  <c r="DS73" i="1"/>
  <c r="EE73" i="1"/>
  <c r="DL108" i="1"/>
  <c r="DX108" i="1"/>
  <c r="DK88" i="1"/>
  <c r="DW88" i="1"/>
  <c r="DK12" i="1"/>
  <c r="DW12" i="1"/>
  <c r="DN54" i="1"/>
  <c r="DZ54" i="1"/>
  <c r="DI88" i="1"/>
  <c r="DU88" i="1"/>
  <c r="DM9" i="1"/>
  <c r="DY9" i="1"/>
  <c r="DL132" i="1"/>
  <c r="DX132" i="1"/>
  <c r="DL100" i="1"/>
  <c r="DX100" i="1"/>
  <c r="DO60" i="1"/>
  <c r="EA60" i="1"/>
  <c r="DT39" i="1"/>
  <c r="EF39" i="1"/>
  <c r="DI53" i="1"/>
  <c r="DU53" i="1"/>
  <c r="DM12" i="1"/>
  <c r="DY12" i="1"/>
  <c r="DL69" i="1"/>
  <c r="DX69" i="1"/>
  <c r="DK67" i="1"/>
  <c r="DW67" i="1"/>
  <c r="DM113" i="1"/>
  <c r="DY113" i="1"/>
  <c r="DR135" i="1"/>
  <c r="ED135" i="1"/>
  <c r="DS10" i="1"/>
  <c r="EE10" i="1"/>
  <c r="DM88" i="1"/>
  <c r="DY88" i="1"/>
  <c r="DJ39" i="1"/>
  <c r="DV39" i="1"/>
  <c r="DS94" i="1"/>
  <c r="EE94" i="1"/>
  <c r="DL131" i="1"/>
  <c r="DX131" i="1"/>
  <c r="DL155" i="1"/>
  <c r="DX155" i="1"/>
  <c r="DL9" i="1"/>
  <c r="DX9" i="1"/>
  <c r="DM28" i="1"/>
  <c r="DY28" i="1"/>
  <c r="DP122" i="1"/>
  <c r="EB122" i="1"/>
  <c r="DM20" i="1"/>
  <c r="DY20" i="1"/>
  <c r="DM91" i="1"/>
  <c r="DY91" i="1"/>
  <c r="DS111" i="1"/>
  <c r="EE111" i="1"/>
  <c r="DJ127" i="1"/>
  <c r="DV127" i="1"/>
  <c r="DT71" i="1"/>
  <c r="EF71" i="1"/>
  <c r="DI81" i="1"/>
  <c r="DU81" i="1"/>
  <c r="DJ125" i="1"/>
  <c r="DV125" i="1"/>
  <c r="DN94" i="1"/>
  <c r="DZ94" i="1"/>
  <c r="DN108" i="1"/>
  <c r="DZ108" i="1"/>
  <c r="DK151" i="1"/>
  <c r="DW151" i="1"/>
  <c r="DJ62" i="1"/>
  <c r="DV62" i="1"/>
  <c r="DJ160" i="1"/>
  <c r="DV160" i="1"/>
  <c r="DO157" i="1"/>
  <c r="EA157" i="1"/>
  <c r="DM102" i="1"/>
  <c r="DY102" i="1"/>
  <c r="DN102" i="1"/>
  <c r="DZ102" i="1"/>
  <c r="DP8" i="1"/>
  <c r="EB8" i="1"/>
  <c r="DL133" i="1"/>
  <c r="DX133" i="1"/>
  <c r="DN67" i="1"/>
  <c r="DZ67" i="1"/>
  <c r="DL58" i="1"/>
  <c r="DX58" i="1"/>
  <c r="DQ90" i="1"/>
  <c r="EC90" i="1"/>
  <c r="DJ123" i="1"/>
  <c r="DV123" i="1"/>
  <c r="DK83" i="1"/>
  <c r="DW83" i="1"/>
  <c r="DQ155" i="1"/>
  <c r="EC155" i="1"/>
  <c r="DI151" i="1"/>
  <c r="DU151" i="1"/>
  <c r="DS82" i="1"/>
  <c r="EE82" i="1"/>
  <c r="DI68" i="1"/>
  <c r="DU68" i="1"/>
  <c r="DR62" i="1"/>
  <c r="ED62" i="1"/>
  <c r="DJ45" i="1"/>
  <c r="DV45" i="1"/>
  <c r="DP150" i="1"/>
  <c r="EB150" i="1"/>
  <c r="DO152" i="1"/>
  <c r="EA152" i="1"/>
  <c r="DO42" i="1"/>
  <c r="EA42" i="1"/>
  <c r="DT118" i="1"/>
  <c r="EF118" i="1"/>
  <c r="DT40" i="1"/>
  <c r="EF40" i="1"/>
  <c r="DM109" i="1"/>
  <c r="DY109" i="1"/>
  <c r="DQ146" i="1"/>
  <c r="EC146" i="1"/>
  <c r="DK81" i="1"/>
  <c r="DW81" i="1"/>
  <c r="DL156" i="1"/>
  <c r="DX156" i="1"/>
  <c r="DK62" i="1"/>
  <c r="DW62" i="1"/>
  <c r="DP50" i="1"/>
  <c r="EB50" i="1"/>
  <c r="DJ80" i="1"/>
  <c r="DV80" i="1"/>
  <c r="DT42" i="1"/>
  <c r="EF42" i="1"/>
  <c r="DL55" i="1"/>
  <c r="DX55" i="1"/>
  <c r="DJ143" i="1"/>
  <c r="DV143" i="1"/>
  <c r="DP154" i="1"/>
  <c r="EB154" i="1"/>
  <c r="DP65" i="1"/>
  <c r="EB65" i="1"/>
  <c r="DR21" i="1"/>
  <c r="ED21" i="1"/>
  <c r="DP61" i="1"/>
  <c r="EB61" i="1"/>
  <c r="DR85" i="1"/>
  <c r="ED85" i="1"/>
  <c r="DQ23" i="1"/>
  <c r="EC23" i="1"/>
  <c r="DR68" i="1"/>
  <c r="ED68" i="1"/>
  <c r="DO138" i="1"/>
  <c r="EA138" i="1"/>
  <c r="DI94" i="1"/>
  <c r="DU94" i="1"/>
  <c r="DQ129" i="1"/>
  <c r="EC129" i="1"/>
  <c r="DI143" i="1"/>
  <c r="DU143" i="1"/>
  <c r="DI42" i="1"/>
  <c r="DU42" i="1"/>
  <c r="DR142" i="1"/>
  <c r="ED142" i="1"/>
  <c r="DR11" i="1"/>
  <c r="ED11" i="1"/>
  <c r="DR12" i="1"/>
  <c r="ED12" i="1"/>
  <c r="DR115" i="1"/>
  <c r="ED115" i="1"/>
  <c r="DP97" i="1"/>
  <c r="EB97" i="1"/>
  <c r="DK130" i="1"/>
  <c r="DW130" i="1"/>
  <c r="DQ55" i="1"/>
  <c r="EC55" i="1"/>
  <c r="DJ152" i="1"/>
  <c r="DV152" i="1"/>
  <c r="DM122" i="1"/>
  <c r="DY122" i="1"/>
  <c r="DI7" i="1"/>
  <c r="DU7" i="1"/>
  <c r="DO142" i="1"/>
  <c r="EA142" i="1"/>
  <c r="DK128" i="1"/>
  <c r="DW128" i="1"/>
  <c r="DQ79" i="1"/>
  <c r="EC79" i="1"/>
  <c r="DP84" i="1"/>
  <c r="EB84" i="1"/>
  <c r="DJ111" i="1"/>
  <c r="DV111" i="1"/>
  <c r="DJ104" i="1"/>
  <c r="DV104" i="1"/>
  <c r="DQ136" i="1"/>
  <c r="EC136" i="1"/>
  <c r="DM58" i="1"/>
  <c r="DY58" i="1"/>
  <c r="DM90" i="1"/>
  <c r="DY90" i="1"/>
  <c r="DI135" i="1"/>
  <c r="DU135" i="1"/>
  <c r="DO161" i="1"/>
  <c r="EA161" i="1"/>
  <c r="DN62" i="1"/>
  <c r="DZ62" i="1"/>
  <c r="DO31" i="1"/>
  <c r="EA31" i="1"/>
  <c r="DN48" i="1"/>
  <c r="DZ48" i="1"/>
  <c r="DI43" i="1"/>
  <c r="DU43" i="1"/>
  <c r="DQ147" i="1"/>
  <c r="EC147" i="1"/>
  <c r="DO59" i="1"/>
  <c r="EA59" i="1"/>
  <c r="DR16" i="1"/>
  <c r="ED16" i="1"/>
  <c r="DO50" i="1"/>
  <c r="EA50" i="1"/>
  <c r="DO162" i="1"/>
  <c r="EA162" i="1"/>
  <c r="DO53" i="1"/>
  <c r="EA53" i="1"/>
  <c r="DP109" i="1"/>
  <c r="EB109" i="1"/>
  <c r="DM38" i="1"/>
  <c r="DY38" i="1"/>
  <c r="DO72" i="1"/>
  <c r="EA72" i="1"/>
  <c r="DP81" i="1"/>
  <c r="EB81" i="1"/>
  <c r="DP125" i="1"/>
  <c r="EB125" i="1"/>
  <c r="DM56" i="1"/>
  <c r="DY56" i="1"/>
  <c r="DQ66" i="1"/>
  <c r="EC66" i="1"/>
  <c r="DN70" i="1"/>
  <c r="DZ70" i="1"/>
  <c r="DM36" i="1"/>
  <c r="DY36" i="1"/>
  <c r="DP92" i="1"/>
  <c r="EB92" i="1"/>
  <c r="DR163" i="1"/>
  <c r="ED163" i="1"/>
  <c r="DK34" i="1"/>
  <c r="DW34" i="1"/>
  <c r="DP40" i="1"/>
  <c r="EB40" i="1"/>
  <c r="DQ122" i="1"/>
  <c r="EC122" i="1"/>
  <c r="DO151" i="1"/>
  <c r="EA151" i="1"/>
  <c r="DN128" i="1"/>
  <c r="DZ128" i="1"/>
  <c r="DQ142" i="1"/>
  <c r="EC142" i="1"/>
  <c r="DQ41" i="1"/>
  <c r="EC41" i="1"/>
  <c r="DR24" i="1"/>
  <c r="ED24" i="1"/>
  <c r="DK60" i="1"/>
  <c r="DW60" i="1"/>
  <c r="DK91" i="1"/>
  <c r="DW91" i="1"/>
  <c r="DK125" i="1"/>
  <c r="DW125" i="1"/>
  <c r="DM150" i="1"/>
  <c r="DY150" i="1"/>
  <c r="DQ153" i="1"/>
  <c r="EC153" i="1"/>
  <c r="DQ166" i="1"/>
  <c r="EC166" i="1"/>
  <c r="DO146" i="1"/>
  <c r="EA146" i="1"/>
  <c r="DL17" i="1"/>
  <c r="DX17" i="1"/>
  <c r="DL16" i="1"/>
  <c r="DX16" i="1"/>
  <c r="DS165" i="1"/>
  <c r="EE165" i="1"/>
  <c r="DK112" i="1"/>
  <c r="DW112" i="1"/>
  <c r="DT20" i="1"/>
  <c r="EF20" i="1"/>
  <c r="DR10" i="1"/>
  <c r="ED10" i="1"/>
  <c r="DK22" i="1"/>
  <c r="DW22" i="1"/>
  <c r="DP32" i="1"/>
  <c r="EB32" i="1"/>
  <c r="DI66" i="1"/>
  <c r="DU66" i="1"/>
  <c r="DS157" i="1"/>
  <c r="EE157" i="1"/>
  <c r="DJ146" i="1"/>
  <c r="DV146" i="1"/>
  <c r="DM19" i="1"/>
  <c r="DY19" i="1"/>
  <c r="DQ19" i="1"/>
  <c r="EC19" i="1"/>
  <c r="DL28" i="1"/>
  <c r="DX28" i="1"/>
  <c r="DS59" i="1"/>
  <c r="EE59" i="1"/>
  <c r="DN135" i="1"/>
  <c r="DZ135" i="1"/>
  <c r="DT38" i="1"/>
  <c r="EF38" i="1"/>
  <c r="DQ37" i="1"/>
  <c r="EC37" i="1"/>
  <c r="DN56" i="1"/>
  <c r="DZ56" i="1"/>
  <c r="DI25" i="1"/>
  <c r="DU25" i="1"/>
  <c r="DJ94" i="1"/>
  <c r="DV94" i="1"/>
  <c r="DM48" i="1"/>
  <c r="DY48" i="1"/>
  <c r="DN129" i="1"/>
  <c r="DZ129" i="1"/>
  <c r="DN93" i="1"/>
  <c r="DZ93" i="1"/>
  <c r="DJ68" i="1"/>
  <c r="DV68" i="1"/>
  <c r="DP142" i="1"/>
  <c r="EB142" i="1"/>
  <c r="DO105" i="1"/>
  <c r="EA105" i="1"/>
  <c r="DL83" i="1"/>
  <c r="DX83" i="1"/>
  <c r="DS51" i="1"/>
  <c r="EE51" i="1"/>
  <c r="DJ138" i="1"/>
  <c r="DV138" i="1"/>
  <c r="DT83" i="1"/>
  <c r="EF83" i="1"/>
  <c r="DJ78" i="1"/>
  <c r="DV78" i="1"/>
  <c r="DT51" i="1"/>
  <c r="EF51" i="1"/>
  <c r="DM135" i="1"/>
  <c r="DY135" i="1"/>
  <c r="DP129" i="1"/>
  <c r="EB129" i="1"/>
  <c r="DS34" i="1"/>
  <c r="EE34" i="1"/>
  <c r="DK122" i="1"/>
  <c r="DW122" i="1"/>
  <c r="DO102" i="1"/>
  <c r="EA102" i="1"/>
  <c r="DL87" i="1"/>
  <c r="DX87" i="1"/>
  <c r="DS38" i="1"/>
  <c r="EE38" i="1"/>
  <c r="DT11" i="1"/>
  <c r="EF11" i="1"/>
  <c r="DT92" i="1"/>
  <c r="EF92" i="1"/>
  <c r="DL121" i="1"/>
  <c r="DX121" i="1"/>
  <c r="DM14" i="1"/>
  <c r="DY14" i="1"/>
  <c r="DL24" i="1"/>
  <c r="DX24" i="1"/>
  <c r="DT144" i="1"/>
  <c r="EF144" i="1"/>
  <c r="DI87" i="1"/>
  <c r="DU87" i="1"/>
  <c r="DK136" i="1"/>
  <c r="DW136" i="1"/>
  <c r="DK101" i="1"/>
  <c r="DW101" i="1"/>
  <c r="DM13" i="1"/>
  <c r="DY13" i="1"/>
  <c r="DM66" i="1"/>
  <c r="DY66" i="1"/>
  <c r="DM101" i="1"/>
  <c r="DY101" i="1"/>
  <c r="DK167" i="1"/>
  <c r="DW167" i="1"/>
  <c r="DR32" i="1"/>
  <c r="ED32" i="1"/>
  <c r="DI145" i="1"/>
  <c r="DU145" i="1"/>
  <c r="DT84" i="1"/>
  <c r="EF84" i="1"/>
  <c r="DS53" i="1"/>
  <c r="EE53" i="1"/>
  <c r="DI96" i="1"/>
  <c r="DU96" i="1"/>
  <c r="DN8" i="1"/>
  <c r="DZ8" i="1"/>
  <c r="DT155" i="1"/>
  <c r="EF155" i="1"/>
  <c r="DS69" i="1"/>
  <c r="EE69" i="1"/>
  <c r="DJ10" i="1"/>
  <c r="DV10" i="1"/>
  <c r="DK79" i="1"/>
  <c r="DW79" i="1"/>
  <c r="DL128" i="1"/>
  <c r="DX128" i="1"/>
  <c r="DO23" i="1"/>
  <c r="EA23" i="1"/>
  <c r="DO165" i="1"/>
  <c r="EA165" i="1"/>
  <c r="DO67" i="1"/>
  <c r="EA67" i="1"/>
  <c r="DQ22" i="1"/>
  <c r="EC22" i="1"/>
  <c r="DJ151" i="1"/>
  <c r="DV151" i="1"/>
  <c r="DI93" i="1"/>
  <c r="DU93" i="1"/>
  <c r="DT85" i="1"/>
  <c r="EF85" i="1"/>
  <c r="DN6" i="1"/>
  <c r="DZ6" i="1"/>
  <c r="DT52" i="1"/>
  <c r="EF52" i="1"/>
  <c r="DT56" i="1"/>
  <c r="EF56" i="1"/>
  <c r="DM23" i="1"/>
  <c r="DY23" i="1"/>
  <c r="DM95" i="1"/>
  <c r="DY95" i="1"/>
  <c r="DN156" i="1"/>
  <c r="DZ156" i="1"/>
  <c r="DR100" i="1"/>
  <c r="ED100" i="1"/>
  <c r="DN24" i="1"/>
  <c r="DZ24" i="1"/>
  <c r="DP127" i="1"/>
  <c r="EB127" i="1"/>
  <c r="DP110" i="1"/>
  <c r="EB110" i="1"/>
  <c r="DM21" i="1"/>
  <c r="DY21" i="1"/>
  <c r="DQ48" i="1"/>
  <c r="EC48" i="1"/>
  <c r="DS29" i="1"/>
  <c r="EE29" i="1"/>
  <c r="DJ64" i="1"/>
  <c r="DV64" i="1"/>
  <c r="DT104" i="1"/>
  <c r="EF104" i="1"/>
  <c r="DT80" i="1"/>
  <c r="EF80" i="1"/>
  <c r="DT61" i="1"/>
  <c r="EF61" i="1"/>
  <c r="DK45" i="1"/>
  <c r="DW45" i="1"/>
  <c r="DR33" i="1"/>
  <c r="ED33" i="1"/>
  <c r="DJ86" i="1"/>
  <c r="DV86" i="1"/>
  <c r="DS54" i="1"/>
  <c r="EE54" i="1"/>
  <c r="DK31" i="1"/>
  <c r="DW31" i="1"/>
  <c r="DN157" i="1"/>
  <c r="DZ157" i="1"/>
  <c r="DJ140" i="1"/>
  <c r="DV140" i="1"/>
  <c r="DM165" i="1"/>
  <c r="DY165" i="1"/>
  <c r="DO101" i="1"/>
  <c r="EA101" i="1"/>
  <c r="DR74" i="1"/>
  <c r="ED74" i="1"/>
  <c r="DS56" i="1"/>
  <c r="EE56" i="1"/>
  <c r="DT36" i="1"/>
  <c r="EF36" i="1"/>
  <c r="DI118" i="1"/>
  <c r="DU118" i="1"/>
  <c r="DN148" i="1"/>
  <c r="DZ148" i="1"/>
  <c r="DN85" i="1"/>
  <c r="DZ85" i="1"/>
  <c r="DL164" i="1"/>
  <c r="DX164" i="1"/>
  <c r="DT122" i="1"/>
  <c r="EF122" i="1"/>
  <c r="DM74" i="1"/>
  <c r="DY74" i="1"/>
  <c r="DP26" i="1"/>
  <c r="EB26" i="1"/>
  <c r="DM127" i="1"/>
  <c r="DY127" i="1"/>
  <c r="DP156" i="1"/>
  <c r="EB156" i="1"/>
  <c r="DM80" i="1"/>
  <c r="DY80" i="1"/>
  <c r="DR159" i="1"/>
  <c r="ED159" i="1"/>
  <c r="DL34" i="1"/>
  <c r="DX34" i="1"/>
  <c r="DM123" i="1"/>
  <c r="DY123" i="1"/>
  <c r="DN75" i="1"/>
  <c r="DZ75" i="1"/>
  <c r="DL154" i="1"/>
  <c r="DX154" i="1"/>
  <c r="DN83" i="1"/>
  <c r="DZ83" i="1"/>
  <c r="DL104" i="1"/>
  <c r="DX104" i="1"/>
  <c r="DQ139" i="1"/>
  <c r="EC139" i="1"/>
  <c r="DN7" i="1"/>
  <c r="DZ7" i="1"/>
  <c r="DS45" i="1"/>
  <c r="EE45" i="1"/>
  <c r="DS74" i="1"/>
  <c r="EE74" i="1"/>
  <c r="DR58" i="1"/>
  <c r="ED58" i="1"/>
  <c r="DM154" i="1"/>
  <c r="DY154" i="1"/>
  <c r="DR136" i="1"/>
  <c r="ED136" i="1"/>
  <c r="DK77" i="1"/>
  <c r="DW77" i="1"/>
  <c r="DI167" i="1"/>
  <c r="DU167" i="1"/>
  <c r="DM84" i="1"/>
  <c r="DY84" i="1"/>
  <c r="DO38" i="1"/>
  <c r="EA38" i="1"/>
  <c r="DL116" i="1"/>
  <c r="DX116" i="1"/>
  <c r="DJ31" i="1"/>
  <c r="DV31" i="1"/>
  <c r="DQ134" i="1"/>
  <c r="EC134" i="1"/>
  <c r="DR122" i="1"/>
  <c r="ED122" i="1"/>
  <c r="DQ8" i="1"/>
  <c r="EC8" i="1"/>
  <c r="DQ70" i="1"/>
  <c r="EC70" i="1"/>
  <c r="DJ108" i="1"/>
  <c r="DV108" i="1"/>
  <c r="DJ34" i="1"/>
  <c r="DV34" i="1"/>
  <c r="DQ78" i="1"/>
  <c r="EC78" i="1"/>
  <c r="DL96" i="1"/>
  <c r="DX96" i="1"/>
  <c r="DL46" i="1"/>
  <c r="DX46" i="1"/>
  <c r="DS122" i="1"/>
  <c r="EE122" i="1"/>
  <c r="DM162" i="1"/>
  <c r="DY162" i="1"/>
  <c r="DR120" i="1"/>
  <c r="ED120" i="1"/>
  <c r="DO94" i="1"/>
  <c r="EA94" i="1"/>
  <c r="DQ140" i="1"/>
  <c r="EC140" i="1"/>
  <c r="DL159" i="1"/>
  <c r="DX159" i="1"/>
  <c r="DQ67" i="1"/>
  <c r="EC67" i="1"/>
  <c r="DP134" i="1"/>
  <c r="EB134" i="1"/>
  <c r="DP34" i="1"/>
  <c r="EB34" i="1"/>
  <c r="DT67" i="1"/>
  <c r="EF67" i="1"/>
  <c r="DR61" i="1"/>
  <c r="ED61" i="1"/>
  <c r="DI121" i="1"/>
  <c r="DU121" i="1"/>
  <c r="DO115" i="1"/>
  <c r="EA115" i="1"/>
  <c r="DT163" i="1"/>
  <c r="EF163" i="1"/>
  <c r="DM8" i="1"/>
  <c r="DY8" i="1"/>
  <c r="DK106" i="1"/>
  <c r="DW106" i="1"/>
  <c r="DK92" i="1"/>
  <c r="DW92" i="1"/>
  <c r="DT46" i="1"/>
  <c r="EF46" i="1"/>
  <c r="DL81" i="1"/>
  <c r="DX81" i="1"/>
  <c r="DP157" i="1"/>
  <c r="EB157" i="1"/>
  <c r="DO130" i="1"/>
  <c r="EA130" i="1"/>
  <c r="DJ6" i="1"/>
  <c r="DV6" i="1"/>
  <c r="DQ130" i="1"/>
  <c r="EC130" i="1"/>
  <c r="DK150" i="1"/>
  <c r="DW150" i="1"/>
  <c r="DR101" i="1"/>
  <c r="ED101" i="1"/>
  <c r="DL112" i="1"/>
  <c r="DX112" i="1"/>
  <c r="DP6" i="1"/>
  <c r="EB6" i="1"/>
  <c r="DO97" i="1"/>
  <c r="EA97" i="1"/>
  <c r="DQ85" i="1"/>
  <c r="EC85" i="1"/>
  <c r="DP99" i="1"/>
  <c r="EB99" i="1"/>
  <c r="DK29" i="1"/>
  <c r="DW29" i="1"/>
  <c r="DO92" i="1"/>
  <c r="EA92" i="1"/>
  <c r="DO41" i="1"/>
  <c r="EA41" i="1"/>
  <c r="DI67" i="1"/>
  <c r="DU67" i="1"/>
  <c r="DR6" i="1"/>
  <c r="ED6" i="1"/>
  <c r="DJ61" i="1"/>
  <c r="DV61" i="1"/>
  <c r="DN107" i="1"/>
  <c r="DZ107" i="1"/>
  <c r="DP47" i="1"/>
  <c r="EB47" i="1"/>
  <c r="DQ143" i="1"/>
  <c r="EC143" i="1"/>
  <c r="DM60" i="1"/>
  <c r="DY60" i="1"/>
  <c r="DN12" i="1"/>
  <c r="DZ12" i="1"/>
  <c r="DP106" i="1"/>
  <c r="EB106" i="1"/>
  <c r="DJ32" i="1"/>
  <c r="DV32" i="1"/>
  <c r="DS110" i="1"/>
  <c r="EE110" i="1"/>
  <c r="DI60" i="1"/>
  <c r="DU60" i="1"/>
  <c r="DP141" i="1"/>
  <c r="EB141" i="1"/>
  <c r="DQ73" i="1"/>
  <c r="EC73" i="1"/>
  <c r="DS85" i="1"/>
  <c r="EE85" i="1"/>
  <c r="DN37" i="1"/>
  <c r="DZ37" i="1"/>
  <c r="DQ39" i="1"/>
  <c r="EC39" i="1"/>
  <c r="DR50" i="1"/>
  <c r="ED50" i="1"/>
  <c r="DO164" i="1"/>
  <c r="EA164" i="1"/>
  <c r="DT81" i="1"/>
  <c r="EF81" i="1"/>
  <c r="DK118" i="1"/>
  <c r="DW118" i="1"/>
  <c r="DN33" i="1"/>
  <c r="DZ33" i="1"/>
  <c r="DS48" i="1"/>
  <c r="EE48" i="1"/>
  <c r="DI78" i="1"/>
  <c r="DU78" i="1"/>
  <c r="DS75" i="1"/>
  <c r="EE75" i="1"/>
  <c r="DR86" i="1"/>
  <c r="ED86" i="1"/>
  <c r="DI21" i="1"/>
  <c r="DU21" i="1"/>
  <c r="DM75" i="1"/>
  <c r="DY75" i="1"/>
  <c r="DO46" i="1"/>
  <c r="EA46" i="1"/>
  <c r="DI139" i="1"/>
  <c r="DU139" i="1"/>
  <c r="DN99" i="1"/>
  <c r="DZ99" i="1"/>
  <c r="DT164" i="1"/>
  <c r="EF164" i="1"/>
  <c r="DT150" i="1"/>
  <c r="EF150" i="1"/>
  <c r="DI86" i="1"/>
  <c r="DU86" i="1"/>
  <c r="DN138" i="1"/>
  <c r="DZ138" i="1"/>
  <c r="DR14" i="1"/>
  <c r="ED14" i="1"/>
  <c r="DO63" i="1"/>
  <c r="EA63" i="1"/>
  <c r="DI108" i="1"/>
  <c r="DU108" i="1"/>
  <c r="DM61" i="1"/>
  <c r="DY61" i="1"/>
  <c r="DO139" i="1"/>
  <c r="EA139" i="1"/>
  <c r="DO143" i="1"/>
  <c r="EA143" i="1"/>
  <c r="DR93" i="1"/>
  <c r="ED93" i="1"/>
  <c r="DP57" i="1"/>
  <c r="EB57" i="1"/>
  <c r="DO118" i="1"/>
  <c r="EA118" i="1"/>
  <c r="DJ72" i="1"/>
  <c r="DV72" i="1"/>
  <c r="DM116" i="1"/>
  <c r="DY116" i="1"/>
  <c r="DR140" i="1"/>
  <c r="ED140" i="1"/>
  <c r="DP120" i="1"/>
  <c r="EB120" i="1"/>
  <c r="DM43" i="1"/>
  <c r="DY43" i="1"/>
  <c r="DQ74" i="1"/>
  <c r="EC74" i="1"/>
  <c r="DO87" i="1"/>
  <c r="EA87" i="1"/>
  <c r="DR157" i="1"/>
  <c r="ED157" i="1"/>
  <c r="DJ95" i="1"/>
  <c r="DV95" i="1"/>
  <c r="DO89" i="1"/>
  <c r="EA89" i="1"/>
  <c r="DI152" i="1"/>
  <c r="DU152" i="1"/>
  <c r="DO134" i="1"/>
  <c r="EA134" i="1"/>
  <c r="DQ13" i="1"/>
  <c r="EC13" i="1"/>
  <c r="DK123" i="1"/>
  <c r="DW123" i="1"/>
  <c r="DM119" i="1"/>
  <c r="DY119" i="1"/>
  <c r="DQ95" i="1"/>
  <c r="EC95" i="1"/>
  <c r="DM16" i="1"/>
  <c r="DY16" i="1"/>
  <c r="DQ24" i="1"/>
  <c r="EC24" i="1"/>
  <c r="DM89" i="1"/>
  <c r="DY89" i="1"/>
  <c r="DP144" i="1"/>
  <c r="EB144" i="1"/>
  <c r="DP98" i="1"/>
  <c r="EB98" i="1"/>
  <c r="DR158" i="1"/>
  <c r="ED158" i="1"/>
  <c r="DK127" i="1"/>
  <c r="DW127" i="1"/>
  <c r="DS65" i="1"/>
  <c r="EE65" i="1"/>
  <c r="DT138" i="1"/>
  <c r="EF138" i="1"/>
  <c r="DO78" i="1"/>
  <c r="EA78" i="1"/>
  <c r="DK139" i="1"/>
  <c r="DW139" i="1"/>
  <c r="DM151" i="1"/>
  <c r="DY151" i="1"/>
  <c r="DT97" i="1"/>
  <c r="EF97" i="1"/>
  <c r="DT19" i="1"/>
  <c r="EF19" i="1"/>
  <c r="DI19" i="1"/>
  <c r="DU19" i="1"/>
  <c r="DQ5" i="1"/>
  <c r="EC5" i="1"/>
  <c r="DP5" i="1"/>
  <c r="EB5" i="1"/>
  <c r="DJ5" i="1"/>
  <c r="DV5" i="1"/>
  <c r="DM5" i="1"/>
  <c r="DY5" i="1"/>
  <c r="DT5" i="1"/>
  <c r="EF5" i="1"/>
  <c r="DN5" i="1"/>
  <c r="DZ5" i="1"/>
  <c r="DR5" i="1"/>
  <c r="ED5" i="1"/>
  <c r="DL5" i="1"/>
  <c r="DX5" i="1"/>
  <c r="DS5" i="1"/>
  <c r="EE5" i="1"/>
  <c r="DO5" i="1"/>
  <c r="EA5" i="1"/>
  <c r="DK5" i="1"/>
  <c r="DW5" i="1"/>
  <c r="DI8" i="1"/>
  <c r="DI5" i="1"/>
  <c r="DJ26" i="1"/>
  <c r="DT15" i="1"/>
  <c r="DN98" i="1"/>
  <c r="DN78" i="1"/>
  <c r="EL78" i="1" s="1"/>
  <c r="DQ42" i="1"/>
  <c r="DT43" i="1"/>
  <c r="DL148" i="1"/>
  <c r="DN161" i="1"/>
  <c r="EL161" i="1" s="1"/>
  <c r="DL56" i="1"/>
  <c r="DK144" i="1"/>
  <c r="EI144" i="1" s="1"/>
  <c r="DM129" i="1"/>
  <c r="EK129" i="1" s="1"/>
  <c r="DJ82" i="1"/>
  <c r="EH82" i="1" s="1"/>
  <c r="DL142" i="1"/>
  <c r="EJ142" i="1" s="1"/>
  <c r="DO15" i="1"/>
  <c r="DK15" i="1"/>
  <c r="DT109" i="1"/>
  <c r="DI32" i="1"/>
  <c r="DK56" i="1"/>
  <c r="DL109" i="1"/>
  <c r="DQ115" i="1"/>
  <c r="DL139" i="1"/>
  <c r="DR15" i="1"/>
  <c r="DQ15" i="1"/>
  <c r="DP15" i="1"/>
  <c r="DK54" i="1"/>
  <c r="EI54" i="1" s="1"/>
  <c r="DJ15" i="1"/>
  <c r="EH15" i="1" s="1"/>
  <c r="DL15" i="1"/>
  <c r="DI115" i="1"/>
  <c r="DI103" i="1"/>
  <c r="DP152" i="1"/>
  <c r="DQ108" i="1"/>
  <c r="DI15" i="1"/>
  <c r="DM15" i="1"/>
  <c r="EK15" i="1" s="1"/>
  <c r="DI134" i="1"/>
  <c r="DK146" i="1"/>
  <c r="DL157" i="1"/>
  <c r="DM44" i="1"/>
  <c r="DN15" i="1"/>
  <c r="DO122" i="1"/>
  <c r="DR126" i="1"/>
  <c r="DL120" i="1"/>
  <c r="DJ74" i="1"/>
  <c r="EH74" i="1" s="1"/>
  <c r="DB9" i="1"/>
  <c r="DE12" i="1"/>
  <c r="DA17" i="1"/>
  <c r="DU149" i="1" l="1"/>
  <c r="EC119" i="1"/>
  <c r="EC151" i="1"/>
  <c r="EO151" i="1" s="1"/>
  <c r="EP126" i="1"/>
  <c r="EB59" i="1"/>
  <c r="EB131" i="1"/>
  <c r="EF47" i="1"/>
  <c r="ER47" i="1" s="1"/>
  <c r="EF41" i="1"/>
  <c r="EB70" i="1"/>
  <c r="EF161" i="1"/>
  <c r="EB132" i="1"/>
  <c r="EN132" i="1" s="1"/>
  <c r="EB91" i="1"/>
  <c r="EN91" i="1" s="1"/>
  <c r="EB103" i="1"/>
  <c r="EF94" i="1"/>
  <c r="DU22" i="1"/>
  <c r="EG22" i="1" s="1"/>
  <c r="EB152" i="1"/>
  <c r="EL163" i="1"/>
  <c r="EQ103" i="1"/>
  <c r="EK120" i="1"/>
  <c r="EG153" i="1"/>
  <c r="ER16" i="1"/>
  <c r="EN46" i="1"/>
  <c r="EI84" i="1"/>
  <c r="EN116" i="1"/>
  <c r="ER17" i="1"/>
  <c r="EG165" i="1"/>
  <c r="EK69" i="1"/>
  <c r="EO150" i="1"/>
  <c r="EM37" i="1"/>
  <c r="EG95" i="1"/>
  <c r="EM61" i="1"/>
  <c r="EP114" i="1"/>
  <c r="EH118" i="1"/>
  <c r="EM73" i="1"/>
  <c r="EL11" i="1"/>
  <c r="EG77" i="1"/>
  <c r="EP19" i="1"/>
  <c r="EQ31" i="1"/>
  <c r="EQ62" i="1"/>
  <c r="ER167" i="1"/>
  <c r="EP103" i="1"/>
  <c r="EK64" i="1"/>
  <c r="EM81" i="1"/>
  <c r="EP90" i="1"/>
  <c r="EM28" i="1"/>
  <c r="EL43" i="1"/>
  <c r="EP59" i="1"/>
  <c r="EK149" i="1"/>
  <c r="EM77" i="1"/>
  <c r="EN82" i="1"/>
  <c r="EO72" i="1"/>
  <c r="EN137" i="1"/>
  <c r="EG141" i="1"/>
  <c r="EM83" i="1"/>
  <c r="EM58" i="1"/>
  <c r="EK133" i="1"/>
  <c r="EQ12" i="1"/>
  <c r="EO28" i="1"/>
  <c r="EL32" i="1"/>
  <c r="EQ68" i="1"/>
  <c r="EG63" i="1"/>
  <c r="EI164" i="1"/>
  <c r="EL29" i="1"/>
  <c r="EH162" i="1"/>
  <c r="EP106" i="1"/>
  <c r="EG24" i="1"/>
  <c r="EL25" i="1"/>
  <c r="EK11" i="1"/>
  <c r="EO99" i="1"/>
  <c r="EH8" i="1"/>
  <c r="EM109" i="1"/>
  <c r="EG112" i="1"/>
  <c r="EG55" i="1"/>
  <c r="EH103" i="1"/>
  <c r="EM125" i="1"/>
  <c r="EQ86" i="1"/>
  <c r="EJ94" i="1"/>
  <c r="EH164" i="1"/>
  <c r="EG98" i="1"/>
  <c r="EQ25" i="1"/>
  <c r="ER12" i="1"/>
  <c r="EH52" i="1"/>
  <c r="EL22" i="1"/>
  <c r="EG54" i="1"/>
  <c r="EL97" i="1"/>
  <c r="EM16" i="1"/>
  <c r="EN76" i="1"/>
  <c r="EG80" i="1"/>
  <c r="EL110" i="1"/>
  <c r="ER156" i="1"/>
  <c r="EP91" i="1"/>
  <c r="EM166" i="1"/>
  <c r="EL16" i="1"/>
  <c r="EH120" i="1"/>
  <c r="EM126" i="1"/>
  <c r="EP9" i="1"/>
  <c r="EN37" i="1"/>
  <c r="EL26" i="1"/>
  <c r="EJ19" i="1"/>
  <c r="EJ14" i="1"/>
  <c r="EG74" i="1"/>
  <c r="EN42" i="1"/>
  <c r="EN93" i="1"/>
  <c r="EL18" i="1"/>
  <c r="EM43" i="1"/>
  <c r="EL127" i="1"/>
  <c r="EK41" i="1"/>
  <c r="EN90" i="1"/>
  <c r="EL68" i="1"/>
  <c r="EI42" i="1"/>
  <c r="EL132" i="1"/>
  <c r="EK125" i="1"/>
  <c r="EN139" i="1"/>
  <c r="EJ59" i="1"/>
  <c r="EG133" i="1"/>
  <c r="EK128" i="1"/>
  <c r="EP99" i="1"/>
  <c r="EN165" i="1"/>
  <c r="EQ87" i="1"/>
  <c r="EK70" i="1"/>
  <c r="EO120" i="1"/>
  <c r="EM113" i="1"/>
  <c r="EP17" i="1"/>
  <c r="EK106" i="1"/>
  <c r="EO141" i="1"/>
  <c r="EP117" i="1"/>
  <c r="EI90" i="1"/>
  <c r="EN111" i="1"/>
  <c r="EQ112" i="1"/>
  <c r="EM29" i="1"/>
  <c r="EM127" i="1"/>
  <c r="EG27" i="1"/>
  <c r="EM136" i="1"/>
  <c r="EL39" i="1"/>
  <c r="EG137" i="1"/>
  <c r="EM56" i="1"/>
  <c r="EQ64" i="1"/>
  <c r="EJ158" i="1"/>
  <c r="EG47" i="1"/>
  <c r="EJ147" i="1"/>
  <c r="EQ63" i="1"/>
  <c r="EK145" i="1"/>
  <c r="EJ74" i="1"/>
  <c r="EI142" i="1"/>
  <c r="EG119" i="1"/>
  <c r="EQ92" i="1"/>
  <c r="EM121" i="1"/>
  <c r="EQ149" i="1"/>
  <c r="ER87" i="1"/>
  <c r="ER106" i="1"/>
  <c r="ER93" i="1"/>
  <c r="EK10" i="1"/>
  <c r="EJ143" i="1"/>
  <c r="EN64" i="1"/>
  <c r="EM7" i="1"/>
  <c r="ER158" i="1"/>
  <c r="EG144" i="1"/>
  <c r="EN56" i="1"/>
  <c r="EQ36" i="1"/>
  <c r="EM18" i="1"/>
  <c r="EM103" i="1"/>
  <c r="EI9" i="1"/>
  <c r="EL101" i="1"/>
  <c r="EG31" i="1"/>
  <c r="EQ20" i="1"/>
  <c r="EH136" i="1"/>
  <c r="EH63" i="1"/>
  <c r="EP116" i="1"/>
  <c r="EP26" i="1"/>
  <c r="EM39" i="1"/>
  <c r="EO158" i="1"/>
  <c r="EO126" i="1"/>
  <c r="EK65" i="1"/>
  <c r="EI148" i="1"/>
  <c r="EK143" i="1"/>
  <c r="EL160" i="1"/>
  <c r="EO164" i="1"/>
  <c r="EG109" i="1"/>
  <c r="EN107" i="1"/>
  <c r="EK142" i="1"/>
  <c r="EI119" i="1"/>
  <c r="EH161" i="1"/>
  <c r="EQ93" i="1"/>
  <c r="ER8" i="1"/>
  <c r="EG146" i="1"/>
  <c r="EI129" i="1"/>
  <c r="EL159" i="1"/>
  <c r="EG17" i="1"/>
  <c r="EL66" i="1"/>
  <c r="EQ42" i="1"/>
  <c r="EJ165" i="1"/>
  <c r="DU85" i="1"/>
  <c r="EB71" i="1"/>
  <c r="EB80" i="1"/>
  <c r="EN80" i="1" s="1"/>
  <c r="EC10" i="1"/>
  <c r="EO10" i="1" s="1"/>
  <c r="EC125" i="1"/>
  <c r="DU117" i="1"/>
  <c r="EF152" i="1"/>
  <c r="ER152" i="1" s="1"/>
  <c r="EC32" i="1"/>
  <c r="EO32" i="1" s="1"/>
  <c r="EC117" i="1"/>
  <c r="DU103" i="1"/>
  <c r="EG103" i="1" s="1"/>
  <c r="EA79" i="1"/>
  <c r="EM79" i="1" s="1"/>
  <c r="EA48" i="1"/>
  <c r="EM48" i="1" s="1"/>
  <c r="EA57" i="1"/>
  <c r="EM57" i="1" s="1"/>
  <c r="EB36" i="1"/>
  <c r="EN36" i="1" s="1"/>
  <c r="EA116" i="1"/>
  <c r="EM116" i="1" s="1"/>
  <c r="EA32" i="1"/>
  <c r="EM32" i="1" s="1"/>
  <c r="EB151" i="1"/>
  <c r="EA86" i="1"/>
  <c r="EA27" i="1"/>
  <c r="DU8" i="1"/>
  <c r="EG8" i="1" s="1"/>
  <c r="EI56" i="1"/>
  <c r="EL98" i="1"/>
  <c r="EI146" i="1"/>
  <c r="EA100" i="1"/>
  <c r="EM100" i="1" s="1"/>
  <c r="EB30" i="1"/>
  <c r="EF31" i="1"/>
  <c r="EB14" i="1"/>
  <c r="EN14" i="1" s="1"/>
  <c r="DX151" i="1"/>
  <c r="EJ151" i="1" s="1"/>
  <c r="EF120" i="1"/>
  <c r="ER120" i="1" s="1"/>
  <c r="EB39" i="1"/>
  <c r="EN39" i="1" s="1"/>
  <c r="EB18" i="1"/>
  <c r="EN18" i="1" s="1"/>
  <c r="EB118" i="1"/>
  <c r="EN118" i="1" s="1"/>
  <c r="EB163" i="1"/>
  <c r="EF57" i="1"/>
  <c r="EB158" i="1"/>
  <c r="DX161" i="1"/>
  <c r="EJ161" i="1" s="1"/>
  <c r="EA69" i="1"/>
  <c r="EM69" i="1" s="1"/>
  <c r="EF151" i="1"/>
  <c r="ER151" i="1" s="1"/>
  <c r="DX86" i="1"/>
  <c r="EJ86" i="1" s="1"/>
  <c r="EF13" i="1"/>
  <c r="ER13" i="1" s="1"/>
  <c r="EF124" i="1"/>
  <c r="ER124" i="1" s="1"/>
  <c r="EH26" i="1"/>
  <c r="EB133" i="1"/>
  <c r="EF74" i="1"/>
  <c r="ER74" i="1" s="1"/>
  <c r="DX51" i="1"/>
  <c r="EJ51" i="1" s="1"/>
  <c r="DX44" i="1"/>
  <c r="EJ44" i="1" s="1"/>
  <c r="EK44" i="1"/>
  <c r="DX21" i="1"/>
  <c r="EJ21" i="1" s="1"/>
  <c r="EF79" i="1"/>
  <c r="EF103" i="1"/>
  <c r="ER103" i="1" s="1"/>
  <c r="DX32" i="1"/>
  <c r="EF110" i="1"/>
  <c r="ER110" i="1" s="1"/>
  <c r="EF64" i="1"/>
  <c r="ER64" i="1" s="1"/>
  <c r="DX27" i="1"/>
  <c r="EJ27" i="1" s="1"/>
  <c r="EA160" i="1"/>
  <c r="EM160" i="1" s="1"/>
  <c r="DX124" i="1"/>
  <c r="EJ124" i="1" s="1"/>
  <c r="EA135" i="1"/>
  <c r="EM135" i="1" s="1"/>
  <c r="EA91" i="1"/>
  <c r="EM91" i="1" s="1"/>
  <c r="EB83" i="1"/>
  <c r="EB113" i="1"/>
  <c r="EN113" i="1" s="1"/>
  <c r="DX114" i="1"/>
  <c r="EJ114" i="1" s="1"/>
  <c r="DX82" i="1"/>
  <c r="EJ82" i="1" s="1"/>
  <c r="DX101" i="1"/>
  <c r="EJ101" i="1" s="1"/>
  <c r="EA108" i="1"/>
  <c r="EM108" i="1" s="1"/>
  <c r="DX141" i="1"/>
  <c r="EA74" i="1"/>
  <c r="EM74" i="1" s="1"/>
  <c r="DX75" i="1"/>
  <c r="DX22" i="1"/>
  <c r="EJ22" i="1" s="1"/>
  <c r="DU147" i="1"/>
  <c r="EG147" i="1" s="1"/>
  <c r="EA68" i="1"/>
  <c r="EM68" i="1" s="1"/>
  <c r="DX70" i="1"/>
  <c r="EJ70" i="1" s="1"/>
  <c r="EA93" i="1"/>
  <c r="EM93" i="1" s="1"/>
  <c r="DX52" i="1"/>
  <c r="DX31" i="1"/>
  <c r="EJ31" i="1" s="1"/>
  <c r="DX97" i="1"/>
  <c r="EA114" i="1"/>
  <c r="EM114" i="1" s="1"/>
  <c r="EA122" i="1"/>
  <c r="EM122" i="1" s="1"/>
  <c r="EA54" i="1"/>
  <c r="DX12" i="1"/>
  <c r="EJ12" i="1" s="1"/>
  <c r="EA17" i="1"/>
  <c r="EM17" i="1" s="1"/>
  <c r="DX127" i="1"/>
  <c r="EJ127" i="1" s="1"/>
  <c r="DX139" i="1"/>
  <c r="EJ139" i="1" s="1"/>
  <c r="EB23" i="1"/>
  <c r="EN23" i="1" s="1"/>
  <c r="EF111" i="1"/>
  <c r="ER111" i="1" s="1"/>
  <c r="EB60" i="1"/>
  <c r="EN60" i="1" s="1"/>
  <c r="EF128" i="1"/>
  <c r="ER128" i="1" s="1"/>
  <c r="EF18" i="1"/>
  <c r="ER18" i="1" s="1"/>
  <c r="EF49" i="1"/>
  <c r="ER49" i="1" s="1"/>
  <c r="DU115" i="1"/>
  <c r="EG115" i="1" s="1"/>
  <c r="EB58" i="1"/>
  <c r="EN58" i="1" s="1"/>
  <c r="EB72" i="1"/>
  <c r="EF130" i="1"/>
  <c r="ER130" i="1" s="1"/>
  <c r="EB126" i="1"/>
  <c r="EN126" i="1" s="1"/>
  <c r="EF153" i="1"/>
  <c r="ER153" i="1" s="1"/>
  <c r="EF95" i="1"/>
  <c r="ER95" i="1" s="1"/>
  <c r="EB100" i="1"/>
  <c r="EN100" i="1" s="1"/>
  <c r="EF131" i="1"/>
  <c r="ER131" i="1" s="1"/>
  <c r="EC115" i="1"/>
  <c r="EO115" i="1" s="1"/>
  <c r="ER15" i="1"/>
  <c r="EC36" i="1"/>
  <c r="EO36" i="1" s="1"/>
  <c r="EC64" i="1"/>
  <c r="EO64" i="1" s="1"/>
  <c r="DU111" i="1"/>
  <c r="EG111" i="1" s="1"/>
  <c r="EC46" i="1"/>
  <c r="EO46" i="1" s="1"/>
  <c r="EC109" i="1"/>
  <c r="EO109" i="1" s="1"/>
  <c r="EC14" i="1"/>
  <c r="EO14" i="1" s="1"/>
  <c r="DU126" i="1"/>
  <c r="EG126" i="1" s="1"/>
  <c r="DX120" i="1"/>
  <c r="EJ120" i="1" s="1"/>
  <c r="DU134" i="1"/>
  <c r="EG134" i="1" s="1"/>
  <c r="DU32" i="1"/>
  <c r="EG32" i="1" s="1"/>
  <c r="DX56" i="1"/>
  <c r="EJ56" i="1" s="1"/>
  <c r="EF109" i="1"/>
  <c r="ER109" i="1" s="1"/>
  <c r="DX148" i="1"/>
  <c r="EJ148" i="1" s="1"/>
  <c r="EC108" i="1"/>
  <c r="EO108" i="1" s="1"/>
  <c r="EN15" i="1"/>
  <c r="EG5" i="1"/>
  <c r="DU70" i="1"/>
  <c r="EG70" i="1" s="1"/>
  <c r="DU58" i="1"/>
  <c r="EG58" i="1" s="1"/>
  <c r="DU23" i="1"/>
  <c r="EG23" i="1" s="1"/>
  <c r="DU29" i="1"/>
  <c r="DU76" i="1"/>
  <c r="EG76" i="1" s="1"/>
  <c r="DU15" i="1"/>
  <c r="EG15" i="1" s="1"/>
  <c r="EC15" i="1"/>
  <c r="EO15" i="1" s="1"/>
  <c r="EF43" i="1"/>
  <c r="EC42" i="1"/>
  <c r="EO42" i="1" s="1"/>
  <c r="EC145" i="1"/>
  <c r="EO145" i="1" s="1"/>
  <c r="DU120" i="1"/>
  <c r="EG120" i="1" s="1"/>
  <c r="DU39" i="1"/>
  <c r="EG39" i="1" s="1"/>
  <c r="DU64" i="1"/>
  <c r="EG64" i="1" s="1"/>
  <c r="DX157" i="1"/>
  <c r="EJ157" i="1" s="1"/>
  <c r="DX15" i="1"/>
  <c r="EJ15" i="1" s="1"/>
  <c r="EJ109" i="1"/>
  <c r="EP139" i="1"/>
  <c r="EQ102" i="1"/>
  <c r="EQ145" i="1"/>
  <c r="EH159" i="1"/>
  <c r="EG142" i="1"/>
  <c r="EK156" i="1"/>
  <c r="EH137" i="1"/>
  <c r="EI113" i="1"/>
  <c r="EK141" i="1"/>
  <c r="EI110" i="1"/>
  <c r="EK117" i="1"/>
  <c r="EH76" i="1"/>
  <c r="EH41" i="1"/>
  <c r="EH21" i="1"/>
  <c r="EP124" i="1"/>
  <c r="EJ84" i="1"/>
  <c r="EJ102" i="1"/>
  <c r="EN85" i="1"/>
  <c r="EL34" i="1"/>
  <c r="ER37" i="1"/>
  <c r="EO40" i="1"/>
  <c r="EQ22" i="1"/>
  <c r="ER141" i="1"/>
  <c r="EH100" i="1"/>
  <c r="EQ119" i="1"/>
  <c r="EJ89" i="1"/>
  <c r="ER21" i="1"/>
  <c r="EI107" i="1"/>
  <c r="EQ11" i="1"/>
  <c r="EQ77" i="1"/>
  <c r="ER166" i="1"/>
  <c r="EK118" i="1"/>
  <c r="EH7" i="1"/>
  <c r="EG56" i="1"/>
  <c r="EP43" i="1"/>
  <c r="EP45" i="1"/>
  <c r="EL86" i="1"/>
  <c r="EK53" i="1"/>
  <c r="EL81" i="1"/>
  <c r="EG161" i="1"/>
  <c r="EI105" i="1"/>
  <c r="EN67" i="1"/>
  <c r="EJ92" i="1"/>
  <c r="EP129" i="1"/>
  <c r="EL40" i="1"/>
  <c r="EK85" i="1"/>
  <c r="EN29" i="1"/>
  <c r="EI162" i="1"/>
  <c r="EO116" i="1"/>
  <c r="EG138" i="1"/>
  <c r="EN123" i="1"/>
  <c r="EI48" i="1"/>
  <c r="EM133" i="1"/>
  <c r="EM153" i="1"/>
  <c r="EQ99" i="1"/>
  <c r="EN94" i="1"/>
  <c r="EJ123" i="1"/>
  <c r="EO71" i="1"/>
  <c r="EQ60" i="1"/>
  <c r="EO113" i="1"/>
  <c r="EH13" i="1"/>
  <c r="ER148" i="1"/>
  <c r="EP37" i="1"/>
  <c r="EQ50" i="1"/>
  <c r="EN131" i="1"/>
  <c r="ER139" i="1"/>
  <c r="EQ152" i="1"/>
  <c r="EH18" i="1"/>
  <c r="EN68" i="1"/>
  <c r="EJ105" i="1"/>
  <c r="EK108" i="1"/>
  <c r="EH96" i="1"/>
  <c r="EK82" i="1"/>
  <c r="EH155" i="1"/>
  <c r="EN71" i="1"/>
  <c r="EP53" i="1"/>
  <c r="EQ26" i="1"/>
  <c r="EQ135" i="1"/>
  <c r="EH102" i="1"/>
  <c r="EK107" i="1"/>
  <c r="EP143" i="1"/>
  <c r="EI124" i="1"/>
  <c r="EQ159" i="1"/>
  <c r="EH147" i="1"/>
  <c r="EH22" i="1"/>
  <c r="EQ35" i="1"/>
  <c r="EP27" i="1"/>
  <c r="EQ121" i="1"/>
  <c r="EH129" i="1"/>
  <c r="EK83" i="1"/>
  <c r="EK96" i="1"/>
  <c r="EH66" i="1"/>
  <c r="EH14" i="1"/>
  <c r="EH144" i="1"/>
  <c r="EN83" i="1"/>
  <c r="EI39" i="1"/>
  <c r="EP125" i="1"/>
  <c r="EL117" i="1"/>
  <c r="EL147" i="1"/>
  <c r="EN53" i="1"/>
  <c r="EP77" i="1"/>
  <c r="EI27" i="1"/>
  <c r="EK103" i="1"/>
  <c r="EI98" i="1"/>
  <c r="EG122" i="1"/>
  <c r="EK148" i="1"/>
  <c r="EH27" i="1"/>
  <c r="EP127" i="1"/>
  <c r="EJ91" i="1"/>
  <c r="EM6" i="1"/>
  <c r="ER133" i="1"/>
  <c r="EH154" i="1"/>
  <c r="EK155" i="1"/>
  <c r="ER72" i="1"/>
  <c r="EH121" i="1"/>
  <c r="EG89" i="1"/>
  <c r="EM156" i="1"/>
  <c r="ER75" i="1"/>
  <c r="ER77" i="1"/>
  <c r="EQ81" i="1"/>
  <c r="EP92" i="1"/>
  <c r="EQ132" i="1"/>
  <c r="EK31" i="1"/>
  <c r="ER14" i="1"/>
  <c r="EK157" i="1"/>
  <c r="ER68" i="1"/>
  <c r="EG106" i="1"/>
  <c r="EM25" i="1"/>
  <c r="EO105" i="1"/>
  <c r="EP22" i="1"/>
  <c r="EK131" i="1"/>
  <c r="ER26" i="1"/>
  <c r="EM155" i="1"/>
  <c r="EQ47" i="1"/>
  <c r="EG52" i="1"/>
  <c r="EO110" i="1"/>
  <c r="EK86" i="1"/>
  <c r="EK35" i="1"/>
  <c r="EG101" i="1"/>
  <c r="EP87" i="1"/>
  <c r="EI155" i="1"/>
  <c r="EN135" i="1"/>
  <c r="EO97" i="1"/>
  <c r="EO57" i="1"/>
  <c r="EO83" i="1"/>
  <c r="EN89" i="1"/>
  <c r="EN162" i="1"/>
  <c r="EI135" i="1"/>
  <c r="EK24" i="1"/>
  <c r="EM129" i="1"/>
  <c r="EG26" i="1"/>
  <c r="EQ43" i="1"/>
  <c r="EH105" i="1"/>
  <c r="ER137" i="1"/>
  <c r="EO43" i="1"/>
  <c r="ER70" i="1"/>
  <c r="EO103" i="1"/>
  <c r="EH59" i="1"/>
  <c r="EJ45" i="1"/>
  <c r="EQ151" i="1"/>
  <c r="EK166" i="1"/>
  <c r="EP95" i="1"/>
  <c r="EH133" i="1"/>
  <c r="EL42" i="1"/>
  <c r="EG9" i="1"/>
  <c r="EL145" i="1"/>
  <c r="EN35" i="1"/>
  <c r="EI78" i="1"/>
  <c r="EN44" i="1"/>
  <c r="EI89" i="1"/>
  <c r="EQ123" i="1"/>
  <c r="EI131" i="1"/>
  <c r="EQ148" i="1"/>
  <c r="EJ66" i="1"/>
  <c r="EH114" i="1"/>
  <c r="EI116" i="1"/>
  <c r="EP79" i="1"/>
  <c r="EI133" i="1"/>
  <c r="EG62" i="1"/>
  <c r="EK167" i="1"/>
  <c r="EN7" i="1"/>
  <c r="EJ162" i="1"/>
  <c r="ER143" i="1"/>
  <c r="EQ83" i="1"/>
  <c r="EL123" i="1"/>
  <c r="EJ113" i="1"/>
  <c r="EQ95" i="1"/>
  <c r="ER98" i="1"/>
  <c r="EP131" i="1"/>
  <c r="EO20" i="1"/>
  <c r="EL31" i="1"/>
  <c r="EJ43" i="1"/>
  <c r="EI19" i="1"/>
  <c r="ER162" i="1"/>
  <c r="EN69" i="1"/>
  <c r="EL96" i="1"/>
  <c r="EG30" i="1"/>
  <c r="EH99" i="1"/>
  <c r="EP88" i="1"/>
  <c r="EN48" i="1"/>
  <c r="EL124" i="1"/>
  <c r="EO38" i="1"/>
  <c r="EL164" i="1"/>
  <c r="EH58" i="1"/>
  <c r="EI97" i="1"/>
  <c r="EO156" i="1"/>
  <c r="EH83" i="1"/>
  <c r="EG69" i="1"/>
  <c r="EL133" i="1"/>
  <c r="EO98" i="1"/>
  <c r="EP20" i="1"/>
  <c r="EN25" i="1"/>
  <c r="EP73" i="1"/>
  <c r="EQ124" i="1"/>
  <c r="EO106" i="1"/>
  <c r="EQ52" i="1"/>
  <c r="EM88" i="1"/>
  <c r="EP144" i="1"/>
  <c r="EM86" i="1"/>
  <c r="EP105" i="1"/>
  <c r="EQ17" i="1"/>
  <c r="EK100" i="1"/>
  <c r="EQ78" i="1"/>
  <c r="EL131" i="1"/>
  <c r="EM5" i="1"/>
  <c r="EN5" i="1"/>
  <c r="ER138" i="1"/>
  <c r="EK16" i="1"/>
  <c r="EH95" i="1"/>
  <c r="EH72" i="1"/>
  <c r="EM63" i="1"/>
  <c r="EM46" i="1"/>
  <c r="EI118" i="1"/>
  <c r="EN141" i="1"/>
  <c r="EN47" i="1"/>
  <c r="EJ112" i="1"/>
  <c r="ER46" i="1"/>
  <c r="ER67" i="1"/>
  <c r="EK162" i="1"/>
  <c r="EO8" i="1"/>
  <c r="EI77" i="1"/>
  <c r="EJ104" i="1"/>
  <c r="EN156" i="1"/>
  <c r="EG118" i="1"/>
  <c r="EI31" i="1"/>
  <c r="EH64" i="1"/>
  <c r="EL156" i="1"/>
  <c r="ER52" i="1"/>
  <c r="EM23" i="1"/>
  <c r="EI167" i="1"/>
  <c r="EI101" i="1"/>
  <c r="ER11" i="1"/>
  <c r="ER51" i="1"/>
  <c r="EH68" i="1"/>
  <c r="ER38" i="1"/>
  <c r="EG66" i="1"/>
  <c r="EJ17" i="1"/>
  <c r="EP24" i="1"/>
  <c r="EP163" i="1"/>
  <c r="EM72" i="1"/>
  <c r="EO147" i="1"/>
  <c r="EK58" i="1"/>
  <c r="EG7" i="1"/>
  <c r="EP11" i="1"/>
  <c r="EO23" i="1"/>
  <c r="ER42" i="1"/>
  <c r="ER40" i="1"/>
  <c r="EH123" i="1"/>
  <c r="EM157" i="1"/>
  <c r="ER71" i="1"/>
  <c r="EJ155" i="1"/>
  <c r="EK88" i="1"/>
  <c r="ER39" i="1"/>
  <c r="EK9" i="1"/>
  <c r="EI88" i="1"/>
  <c r="EK67" i="1"/>
  <c r="EH128" i="1"/>
  <c r="EJ68" i="1"/>
  <c r="EK26" i="1"/>
  <c r="EQ28" i="1"/>
  <c r="EO137" i="1"/>
  <c r="EL88" i="1"/>
  <c r="EG130" i="1"/>
  <c r="EH106" i="1"/>
  <c r="EG48" i="1"/>
  <c r="EI20" i="1"/>
  <c r="EI166" i="1"/>
  <c r="EJ26" i="1"/>
  <c r="EL38" i="1"/>
  <c r="EK18" i="1"/>
  <c r="EP47" i="1"/>
  <c r="EI16" i="1"/>
  <c r="EQ58" i="1"/>
  <c r="EM167" i="1"/>
  <c r="EP133" i="1"/>
  <c r="EM163" i="1"/>
  <c r="EQ133" i="1"/>
  <c r="EJ64" i="1"/>
  <c r="EL64" i="1"/>
  <c r="ER54" i="1"/>
  <c r="EO154" i="1"/>
  <c r="EO75" i="1"/>
  <c r="EL155" i="1"/>
  <c r="EP128" i="1"/>
  <c r="EK30" i="1"/>
  <c r="EN166" i="1"/>
  <c r="EN146" i="1"/>
  <c r="EO135" i="1"/>
  <c r="EK134" i="1"/>
  <c r="EP81" i="1"/>
  <c r="EO88" i="1"/>
  <c r="EK121" i="1"/>
  <c r="EL41" i="1"/>
  <c r="EG136" i="1"/>
  <c r="EN114" i="1"/>
  <c r="EN159" i="1"/>
  <c r="EM45" i="1"/>
  <c r="EL65" i="1"/>
  <c r="EO33" i="1"/>
  <c r="EL139" i="1"/>
  <c r="EG105" i="1"/>
  <c r="ER48" i="1"/>
  <c r="ER63" i="1"/>
  <c r="EI103" i="1"/>
  <c r="EK92" i="1"/>
  <c r="EP147" i="1"/>
  <c r="EQ140" i="1"/>
  <c r="EJ35" i="1"/>
  <c r="EJ67" i="1"/>
  <c r="EQ163" i="1"/>
  <c r="EH17" i="1"/>
  <c r="EM132" i="1"/>
  <c r="EH139" i="1"/>
  <c r="EK111" i="1"/>
  <c r="EJ11" i="1"/>
  <c r="EK37" i="1"/>
  <c r="ER115" i="1"/>
  <c r="EK79" i="1"/>
  <c r="ER165" i="1"/>
  <c r="EH67" i="1"/>
  <c r="EJ37" i="1"/>
  <c r="EH23" i="1"/>
  <c r="EI93" i="1"/>
  <c r="EQ30" i="1"/>
  <c r="EN87" i="1"/>
  <c r="EG140" i="1"/>
  <c r="ER123" i="1"/>
  <c r="EP65" i="1"/>
  <c r="EN115" i="1"/>
  <c r="ER136" i="1"/>
  <c r="EK27" i="1"/>
  <c r="EP42" i="1"/>
  <c r="EQ101" i="1"/>
  <c r="EH33" i="1"/>
  <c r="EL51" i="1"/>
  <c r="EJ136" i="1"/>
  <c r="EQ33" i="1"/>
  <c r="EG34" i="1"/>
  <c r="EI94" i="1"/>
  <c r="EI50" i="1"/>
  <c r="EP166" i="1"/>
  <c r="EN145" i="1"/>
  <c r="EM150" i="1"/>
  <c r="EO29" i="1"/>
  <c r="EI21" i="1"/>
  <c r="EP119" i="1"/>
  <c r="EP56" i="1"/>
  <c r="EG18" i="1"/>
  <c r="ER160" i="1"/>
  <c r="EH110" i="1"/>
  <c r="EG50" i="1"/>
  <c r="EJ98" i="1"/>
  <c r="EP8" i="1"/>
  <c r="EP51" i="1"/>
  <c r="EM131" i="1"/>
  <c r="EP7" i="1"/>
  <c r="EO31" i="1"/>
  <c r="EN143" i="1"/>
  <c r="EL57" i="1"/>
  <c r="EK153" i="1"/>
  <c r="EP98" i="1"/>
  <c r="EO81" i="1"/>
  <c r="EN124" i="1"/>
  <c r="EM149" i="1"/>
  <c r="EO149" i="1"/>
  <c r="EN164" i="1"/>
  <c r="EP25" i="1"/>
  <c r="EI137" i="1"/>
  <c r="EL69" i="1"/>
  <c r="EM52" i="1"/>
  <c r="EP18" i="1"/>
  <c r="EH115" i="1"/>
  <c r="EL150" i="1"/>
  <c r="EH51" i="1"/>
  <c r="EP39" i="1"/>
  <c r="EJ20" i="1"/>
  <c r="EP108" i="1"/>
  <c r="EL5" i="1"/>
  <c r="ER97" i="1"/>
  <c r="EN98" i="1"/>
  <c r="EO13" i="1"/>
  <c r="EK43" i="1"/>
  <c r="EM143" i="1"/>
  <c r="ER150" i="1"/>
  <c r="EQ75" i="1"/>
  <c r="EO39" i="1"/>
  <c r="EN106" i="1"/>
  <c r="EG67" i="1"/>
  <c r="EN99" i="1"/>
  <c r="EH6" i="1"/>
  <c r="ER163" i="1"/>
  <c r="EJ159" i="1"/>
  <c r="EO78" i="1"/>
  <c r="EJ116" i="1"/>
  <c r="EQ74" i="1"/>
  <c r="EK123" i="1"/>
  <c r="ER122" i="1"/>
  <c r="EM101" i="1"/>
  <c r="EI45" i="1"/>
  <c r="EN110" i="1"/>
  <c r="EH151" i="1"/>
  <c r="EQ69" i="1"/>
  <c r="EQ53" i="1"/>
  <c r="EJ24" i="1"/>
  <c r="EI122" i="1"/>
  <c r="EQ51" i="1"/>
  <c r="EH94" i="1"/>
  <c r="EO19" i="1"/>
  <c r="ER20" i="1"/>
  <c r="EK150" i="1"/>
  <c r="EM151" i="1"/>
  <c r="EO66" i="1"/>
  <c r="EM162" i="1"/>
  <c r="EL62" i="1"/>
  <c r="EN84" i="1"/>
  <c r="EI130" i="1"/>
  <c r="EO129" i="1"/>
  <c r="EN65" i="1"/>
  <c r="EJ156" i="1"/>
  <c r="EN150" i="1"/>
  <c r="EQ82" i="1"/>
  <c r="EJ133" i="1"/>
  <c r="EL108" i="1"/>
  <c r="EK20" i="1"/>
  <c r="EI67" i="1"/>
  <c r="EN167" i="1"/>
  <c r="ER62" i="1"/>
  <c r="ER45" i="1"/>
  <c r="EJ144" i="1"/>
  <c r="EM82" i="1"/>
  <c r="EQ67" i="1"/>
  <c r="EJ48" i="1"/>
  <c r="EQ160" i="1"/>
  <c r="ER91" i="1"/>
  <c r="EO157" i="1"/>
  <c r="EK45" i="1"/>
  <c r="EQ21" i="1"/>
  <c r="EL71" i="1"/>
  <c r="EM148" i="1"/>
  <c r="ER10" i="1"/>
  <c r="EL146" i="1"/>
  <c r="EN136" i="1"/>
  <c r="EO53" i="1"/>
  <c r="EP167" i="1"/>
  <c r="EL74" i="1"/>
  <c r="EL162" i="1"/>
  <c r="EG40" i="1"/>
  <c r="ER73" i="1"/>
  <c r="EM119" i="1"/>
  <c r="EH130" i="1"/>
  <c r="EP66" i="1"/>
  <c r="EO159" i="1"/>
  <c r="EM90" i="1"/>
  <c r="EI75" i="1"/>
  <c r="EO132" i="1"/>
  <c r="EM14" i="1"/>
  <c r="EL46" i="1"/>
  <c r="EH92" i="1"/>
  <c r="ER66" i="1"/>
  <c r="EG156" i="1"/>
  <c r="ER59" i="1"/>
  <c r="EL80" i="1"/>
  <c r="EO131" i="1"/>
  <c r="EN79" i="1"/>
  <c r="EN161" i="1"/>
  <c r="EL45" i="1"/>
  <c r="EN63" i="1"/>
  <c r="EP29" i="1"/>
  <c r="EN11" i="1"/>
  <c r="EK164" i="1"/>
  <c r="EP30" i="1"/>
  <c r="EK29" i="1"/>
  <c r="EM9" i="1"/>
  <c r="EK71" i="1"/>
  <c r="EM106" i="1"/>
  <c r="EL134" i="1"/>
  <c r="EQ8" i="1"/>
  <c r="EH167" i="1"/>
  <c r="EL30" i="1"/>
  <c r="EM10" i="1"/>
  <c r="EH50" i="1"/>
  <c r="EO18" i="1"/>
  <c r="EH101" i="1"/>
  <c r="EO25" i="1"/>
  <c r="EQ80" i="1"/>
  <c r="EJ140" i="1"/>
  <c r="EK112" i="1"/>
  <c r="EN74" i="1"/>
  <c r="EP160" i="1"/>
  <c r="ER108" i="1"/>
  <c r="EO138" i="1"/>
  <c r="EH46" i="1"/>
  <c r="ER105" i="1"/>
  <c r="EK6" i="1"/>
  <c r="EL50" i="1"/>
  <c r="EL154" i="1"/>
  <c r="ER9" i="1"/>
  <c r="EJ117" i="1"/>
  <c r="EI132" i="1"/>
  <c r="EI46" i="1"/>
  <c r="EP78" i="1"/>
  <c r="EG84" i="1"/>
  <c r="ER135" i="1"/>
  <c r="EQ91" i="1"/>
  <c r="EO35" i="1"/>
  <c r="ER99" i="1"/>
  <c r="ER132" i="1"/>
  <c r="EP134" i="1"/>
  <c r="EJ54" i="1"/>
  <c r="EL141" i="1"/>
  <c r="EN119" i="1"/>
  <c r="EK25" i="1"/>
  <c r="EL79" i="1"/>
  <c r="EQ139" i="1"/>
  <c r="EH87" i="1"/>
  <c r="EK51" i="1"/>
  <c r="EG49" i="1"/>
  <c r="EJ125" i="1"/>
  <c r="EH70" i="1"/>
  <c r="EQ84" i="1"/>
  <c r="EP112" i="1"/>
  <c r="EH131" i="1"/>
  <c r="EP152" i="1"/>
  <c r="EK97" i="1"/>
  <c r="EQ61" i="1"/>
  <c r="EM64" i="1"/>
  <c r="EK22" i="1"/>
  <c r="EK50" i="1"/>
  <c r="EP161" i="1"/>
  <c r="EM51" i="1"/>
  <c r="EO152" i="1"/>
  <c r="EO17" i="1"/>
  <c r="EG97" i="1"/>
  <c r="EO91" i="1"/>
  <c r="EO161" i="1"/>
  <c r="EG100" i="1"/>
  <c r="EG11" i="1"/>
  <c r="EM70" i="1"/>
  <c r="EH69" i="1"/>
  <c r="EN128" i="1"/>
  <c r="EN117" i="1"/>
  <c r="EO65" i="1"/>
  <c r="EN9" i="1"/>
  <c r="EP83" i="1"/>
  <c r="EG113" i="1"/>
  <c r="EH90" i="1"/>
  <c r="EG90" i="1"/>
  <c r="EQ55" i="1"/>
  <c r="EI44" i="1"/>
  <c r="EJ149" i="1"/>
  <c r="EG38" i="1"/>
  <c r="EM40" i="1"/>
  <c r="EM76" i="1"/>
  <c r="EG57" i="1"/>
  <c r="EQ167" i="1"/>
  <c r="EK72" i="1"/>
  <c r="EM128" i="1"/>
  <c r="EJ7" i="1"/>
  <c r="EI8" i="1"/>
  <c r="EK42" i="1"/>
  <c r="EO87" i="1"/>
  <c r="EJ23" i="1"/>
  <c r="EP63" i="1"/>
  <c r="EL55" i="1"/>
  <c r="ER7" i="1"/>
  <c r="ER88" i="1"/>
  <c r="EK136" i="1"/>
  <c r="EO68" i="1"/>
  <c r="ER28" i="1"/>
  <c r="ER157" i="1"/>
  <c r="EO45" i="1"/>
  <c r="EQ134" i="1"/>
  <c r="ER142" i="1"/>
  <c r="EJ40" i="1"/>
  <c r="ER86" i="1"/>
  <c r="EQ113" i="1"/>
  <c r="EQ162" i="1"/>
  <c r="EL21" i="1"/>
  <c r="EO112" i="1"/>
  <c r="EG46" i="1"/>
  <c r="EK39" i="1"/>
  <c r="EH135" i="1"/>
  <c r="EM95" i="1"/>
  <c r="EM11" i="1"/>
  <c r="EK94" i="1"/>
  <c r="EM124" i="1"/>
  <c r="EI41" i="1"/>
  <c r="EN108" i="1"/>
  <c r="EM36" i="1"/>
  <c r="EG125" i="1"/>
  <c r="EM117" i="1"/>
  <c r="EN33" i="1"/>
  <c r="EK81" i="1"/>
  <c r="EN160" i="1"/>
  <c r="EH113" i="1"/>
  <c r="EI47" i="1"/>
  <c r="EL158" i="1"/>
  <c r="EL152" i="1"/>
  <c r="EH12" i="1"/>
  <c r="EQ79" i="1"/>
  <c r="EL104" i="1"/>
  <c r="EN51" i="1"/>
  <c r="EK52" i="1"/>
  <c r="EG85" i="1"/>
  <c r="EH25" i="1"/>
  <c r="EN30" i="1"/>
  <c r="EH29" i="1"/>
  <c r="EK110" i="1"/>
  <c r="EH65" i="1"/>
  <c r="EJ65" i="1"/>
  <c r="EH20" i="1"/>
  <c r="EG92" i="1"/>
  <c r="EK137" i="1"/>
  <c r="EJ88" i="1"/>
  <c r="EQ116" i="1"/>
  <c r="EK33" i="1"/>
  <c r="EM27" i="1"/>
  <c r="EJ25" i="1"/>
  <c r="EG117" i="1"/>
  <c r="ER31" i="1"/>
  <c r="EI111" i="1"/>
  <c r="EI7" i="1"/>
  <c r="EQ137" i="1"/>
  <c r="ER79" i="1"/>
  <c r="EK47" i="1"/>
  <c r="EI11" i="1"/>
  <c r="EJ32" i="1"/>
  <c r="EH165" i="1"/>
  <c r="EN103" i="1"/>
  <c r="EL112" i="1"/>
  <c r="EI114" i="1"/>
  <c r="EN151" i="1"/>
  <c r="EI100" i="1"/>
  <c r="EI18" i="1"/>
  <c r="EP36" i="1"/>
  <c r="EQ144" i="1"/>
  <c r="EH142" i="1"/>
  <c r="EK46" i="1"/>
  <c r="ER94" i="1"/>
  <c r="EQ66" i="1"/>
  <c r="EQ155" i="1"/>
  <c r="EI149" i="1"/>
  <c r="EK68" i="1"/>
  <c r="EI104" i="1"/>
  <c r="EK140" i="1"/>
  <c r="EI96" i="1"/>
  <c r="EL100" i="1"/>
  <c r="EQ106" i="1"/>
  <c r="EL52" i="1"/>
  <c r="EL140" i="1"/>
  <c r="EO144" i="1"/>
  <c r="EI74" i="1"/>
  <c r="EQ126" i="1"/>
  <c r="EL103" i="1"/>
  <c r="EP145" i="1"/>
  <c r="EI26" i="1"/>
  <c r="EI23" i="1"/>
  <c r="EQ147" i="1"/>
  <c r="EP15" i="1"/>
  <c r="EM15" i="1"/>
  <c r="EL15" i="1"/>
  <c r="EN152" i="1"/>
  <c r="EI134" i="1"/>
  <c r="ER145" i="1"/>
  <c r="EO89" i="1"/>
  <c r="EG20" i="1"/>
  <c r="EK115" i="1"/>
  <c r="EJ119" i="1"/>
  <c r="EJ62" i="1"/>
  <c r="EK62" i="1"/>
  <c r="EI13" i="1"/>
  <c r="EQ44" i="1"/>
  <c r="EQ107" i="1"/>
  <c r="EQ88" i="1"/>
  <c r="EL137" i="1"/>
  <c r="ER23" i="1"/>
  <c r="EP54" i="1"/>
  <c r="EN105" i="1"/>
  <c r="EG71" i="1"/>
  <c r="EO96" i="1"/>
  <c r="EO124" i="1"/>
  <c r="EN20" i="1"/>
  <c r="EG116" i="1"/>
  <c r="EN13" i="1"/>
  <c r="EP118" i="1"/>
  <c r="EG157" i="1"/>
  <c r="EN66" i="1"/>
  <c r="EH117" i="1"/>
  <c r="EP113" i="1"/>
  <c r="EI51" i="1"/>
  <c r="EG51" i="1"/>
  <c r="EN12" i="1"/>
  <c r="ER117" i="1"/>
  <c r="EG131" i="1"/>
  <c r="EI53" i="1"/>
  <c r="EL105" i="1"/>
  <c r="EN27" i="1"/>
  <c r="EI65" i="1"/>
  <c r="EJ39" i="1"/>
  <c r="EM159" i="1"/>
  <c r="EN38" i="1"/>
  <c r="EG10" i="1"/>
  <c r="EP49" i="1"/>
  <c r="EQ90" i="1"/>
  <c r="ER65" i="1"/>
  <c r="EP155" i="1"/>
  <c r="EJ90" i="1"/>
  <c r="EI64" i="1"/>
  <c r="EQ72" i="1"/>
  <c r="EJ30" i="1"/>
  <c r="EJ137" i="1"/>
  <c r="ER76" i="1"/>
  <c r="EP44" i="1"/>
  <c r="EI55" i="1"/>
  <c r="EN31" i="1"/>
  <c r="EG82" i="1"/>
  <c r="ER69" i="1"/>
  <c r="EN62" i="1"/>
  <c r="EI43" i="1"/>
  <c r="ER29" i="1"/>
  <c r="ER113" i="1"/>
  <c r="EM112" i="1"/>
  <c r="EJ78" i="1"/>
  <c r="EJ129" i="1"/>
  <c r="EH43" i="1"/>
  <c r="EP80" i="1"/>
  <c r="EL113" i="1"/>
  <c r="EH35" i="1"/>
  <c r="ER55" i="1"/>
  <c r="EQ118" i="1"/>
  <c r="EM75" i="1"/>
  <c r="EJ71" i="1"/>
  <c r="EG123" i="1"/>
  <c r="EI108" i="1"/>
  <c r="EO59" i="1"/>
  <c r="EK147" i="1"/>
  <c r="EN19" i="1"/>
  <c r="EN95" i="1"/>
  <c r="EL59" i="1"/>
  <c r="EP94" i="1"/>
  <c r="EP40" i="1"/>
  <c r="EN147" i="1"/>
  <c r="EG160" i="1"/>
  <c r="EM123" i="1"/>
  <c r="EI120" i="1"/>
  <c r="EN75" i="1"/>
  <c r="EO102" i="1"/>
  <c r="EP60" i="1"/>
  <c r="ER25" i="1"/>
  <c r="EL20" i="1"/>
  <c r="EN104" i="1"/>
  <c r="EP52" i="1"/>
  <c r="EP96" i="1"/>
  <c r="EL126" i="1"/>
  <c r="EQ120" i="1"/>
  <c r="EG16" i="1"/>
  <c r="EQ100" i="1"/>
  <c r="EP123" i="1"/>
  <c r="EL63" i="1"/>
  <c r="ER125" i="1"/>
  <c r="EQ114" i="1"/>
  <c r="EL165" i="1"/>
  <c r="EO80" i="1"/>
  <c r="EG41" i="1"/>
  <c r="EG12" i="1"/>
  <c r="EJ145" i="1"/>
  <c r="ER22" i="1"/>
  <c r="EJ13" i="1"/>
  <c r="EH148" i="1"/>
  <c r="EH53" i="1"/>
  <c r="ER121" i="1"/>
  <c r="EJ50" i="1"/>
  <c r="EQ57" i="1"/>
  <c r="EO9" i="1"/>
  <c r="EI70" i="1"/>
  <c r="EJ126" i="1"/>
  <c r="EL106" i="1"/>
  <c r="ER32" i="1"/>
  <c r="EO82" i="1"/>
  <c r="EI145" i="1"/>
  <c r="EH153" i="1"/>
  <c r="EH116" i="1"/>
  <c r="EH48" i="1"/>
  <c r="EG6" i="1"/>
  <c r="EH44" i="1"/>
  <c r="EL125" i="1"/>
  <c r="EJ106" i="1"/>
  <c r="EG132" i="1"/>
  <c r="EH163" i="1"/>
  <c r="EP146" i="1"/>
  <c r="EK139" i="1"/>
  <c r="EG155" i="1"/>
  <c r="EK126" i="1"/>
  <c r="EQ32" i="1"/>
  <c r="EO92" i="1"/>
  <c r="EJ167" i="1"/>
  <c r="EM96" i="1"/>
  <c r="EJ76" i="1"/>
  <c r="EO7" i="1"/>
  <c r="ER102" i="1"/>
  <c r="EG75" i="1"/>
  <c r="EI17" i="1"/>
  <c r="EK40" i="1"/>
  <c r="EL72" i="1"/>
  <c r="EN21" i="1"/>
  <c r="EN17" i="1"/>
  <c r="EO69" i="1"/>
  <c r="EM154" i="1"/>
  <c r="EL144" i="1"/>
  <c r="EL82" i="1"/>
  <c r="ER43" i="1"/>
  <c r="EI15" i="1"/>
  <c r="EM97" i="1"/>
  <c r="EH126" i="1"/>
  <c r="EN55" i="1"/>
  <c r="EI71" i="1"/>
  <c r="ER78" i="1"/>
  <c r="EN52" i="1"/>
  <c r="EI68" i="1"/>
  <c r="EQ115" i="1"/>
  <c r="EO84" i="1"/>
  <c r="EG44" i="1"/>
  <c r="EP109" i="1"/>
  <c r="EO111" i="1"/>
  <c r="EL87" i="1"/>
  <c r="EL118" i="1"/>
  <c r="EQ108" i="1"/>
  <c r="EP102" i="1"/>
  <c r="EQ89" i="1"/>
  <c r="EQ158" i="1"/>
  <c r="EN163" i="1"/>
  <c r="EJ8" i="1"/>
  <c r="EH77" i="1"/>
  <c r="EQ131" i="1"/>
  <c r="EJ134" i="1"/>
  <c r="ER57" i="1"/>
  <c r="EP110" i="1"/>
  <c r="EN158" i="1"/>
  <c r="EH30" i="1"/>
  <c r="EI10" i="1"/>
  <c r="EP150" i="1"/>
  <c r="EQ150" i="1"/>
  <c r="EL58" i="1"/>
  <c r="EP31" i="1"/>
  <c r="EI141" i="1"/>
  <c r="EH47" i="1"/>
  <c r="EH122" i="1"/>
  <c r="EL116" i="1"/>
  <c r="EK77" i="1"/>
  <c r="EL121" i="1"/>
  <c r="EQ156" i="1"/>
  <c r="EQ141" i="1"/>
  <c r="EL114" i="1"/>
  <c r="EP141" i="1"/>
  <c r="EG29" i="1"/>
  <c r="EK163" i="1"/>
  <c r="EH85" i="1"/>
  <c r="EL149" i="1"/>
  <c r="EN72" i="1"/>
  <c r="EH38" i="1"/>
  <c r="EH109" i="1"/>
  <c r="EL91" i="1"/>
  <c r="EL130" i="1"/>
  <c r="EJ97" i="1"/>
  <c r="EH150" i="1"/>
  <c r="EQ40" i="1"/>
  <c r="EQ76" i="1"/>
  <c r="EQ98" i="1"/>
  <c r="EI147" i="1"/>
  <c r="EI159" i="1"/>
  <c r="EH119" i="1"/>
  <c r="EJ141" i="1"/>
  <c r="EQ128" i="1"/>
  <c r="EP75" i="1"/>
  <c r="EH54" i="1"/>
  <c r="EI163" i="1"/>
  <c r="EJ75" i="1"/>
  <c r="EQ7" i="1"/>
  <c r="EN133" i="1"/>
  <c r="EH34" i="1"/>
  <c r="EM38" i="1"/>
  <c r="EQ45" i="1"/>
  <c r="EJ34" i="1"/>
  <c r="ER36" i="1"/>
  <c r="EQ54" i="1"/>
  <c r="EQ29" i="1"/>
  <c r="EK95" i="1"/>
  <c r="EO22" i="1"/>
  <c r="ER155" i="1"/>
  <c r="EK101" i="1"/>
  <c r="EK14" i="1"/>
  <c r="EQ34" i="1"/>
  <c r="EJ83" i="1"/>
  <c r="EG25" i="1"/>
  <c r="EK19" i="1"/>
  <c r="EI112" i="1"/>
  <c r="EI125" i="1"/>
  <c r="EO122" i="1"/>
  <c r="EK56" i="1"/>
  <c r="EM50" i="1"/>
  <c r="EM161" i="1"/>
  <c r="EN154" i="1"/>
  <c r="EP122" i="1"/>
  <c r="EP136" i="1"/>
  <c r="EL83" i="1"/>
  <c r="EK127" i="1"/>
  <c r="EJ164" i="1"/>
  <c r="EK165" i="1"/>
  <c r="ER61" i="1"/>
  <c r="EN127" i="1"/>
  <c r="EL6" i="1"/>
  <c r="EJ128" i="1"/>
  <c r="ER84" i="1"/>
  <c r="EI136" i="1"/>
  <c r="EQ38" i="1"/>
  <c r="EH78" i="1"/>
  <c r="EL93" i="1"/>
  <c r="EL135" i="1"/>
  <c r="EN32" i="1"/>
  <c r="EM146" i="1"/>
  <c r="EO41" i="1"/>
  <c r="EN92" i="1"/>
  <c r="EK38" i="1"/>
  <c r="EG43" i="1"/>
  <c r="EO136" i="1"/>
  <c r="EO79" i="1"/>
  <c r="EK122" i="1"/>
  <c r="EN97" i="1"/>
  <c r="EP142" i="1"/>
  <c r="EG94" i="1"/>
  <c r="EP85" i="1"/>
  <c r="EH80" i="1"/>
  <c r="EI81" i="1"/>
  <c r="ER118" i="1"/>
  <c r="EH45" i="1"/>
  <c r="EG151" i="1"/>
  <c r="EH160" i="1"/>
  <c r="EO90" i="1"/>
  <c r="EN8" i="1"/>
  <c r="EL94" i="1"/>
  <c r="EH127" i="1"/>
  <c r="EN122" i="1"/>
  <c r="EJ131" i="1"/>
  <c r="EQ10" i="1"/>
  <c r="EJ69" i="1"/>
  <c r="EM60" i="1"/>
  <c r="EG88" i="1"/>
  <c r="EJ108" i="1"/>
  <c r="EM144" i="1"/>
  <c r="EM47" i="1"/>
  <c r="EP121" i="1"/>
  <c r="EM140" i="1"/>
  <c r="EJ111" i="1"/>
  <c r="EM84" i="1"/>
  <c r="EJ38" i="1"/>
  <c r="EH98" i="1"/>
  <c r="EQ161" i="1"/>
  <c r="EN86" i="1"/>
  <c r="EO160" i="1"/>
  <c r="EL111" i="1"/>
  <c r="EP82" i="1"/>
  <c r="EH84" i="1"/>
  <c r="EG148" i="1"/>
  <c r="EJ146" i="1"/>
  <c r="EL35" i="1"/>
  <c r="EP149" i="1"/>
  <c r="EO56" i="1"/>
  <c r="EM104" i="1"/>
  <c r="ER90" i="1"/>
  <c r="EJ10" i="1"/>
  <c r="EJ85" i="1"/>
  <c r="EJ122" i="1"/>
  <c r="EO86" i="1"/>
  <c r="EQ125" i="1"/>
  <c r="EG154" i="1"/>
  <c r="EG91" i="1"/>
  <c r="ER116" i="1"/>
  <c r="EL23" i="1"/>
  <c r="EO94" i="1"/>
  <c r="EO104" i="1"/>
  <c r="EG127" i="1"/>
  <c r="EG99" i="1"/>
  <c r="EP107" i="1"/>
  <c r="EK76" i="1"/>
  <c r="EN54" i="1"/>
  <c r="EI160" i="1"/>
  <c r="EI76" i="1"/>
  <c r="EG79" i="1"/>
  <c r="EM26" i="1"/>
  <c r="EO162" i="1"/>
  <c r="EG61" i="1"/>
  <c r="EI59" i="1"/>
  <c r="EN77" i="1"/>
  <c r="EJ79" i="1"/>
  <c r="EO11" i="1"/>
  <c r="EI86" i="1"/>
  <c r="EO114" i="1"/>
  <c r="EJ29" i="1"/>
  <c r="EG164" i="1"/>
  <c r="EN153" i="1"/>
  <c r="EI117" i="1"/>
  <c r="EO148" i="1"/>
  <c r="EJ150" i="1"/>
  <c r="EJ61" i="1"/>
  <c r="EO101" i="1"/>
  <c r="EG33" i="1"/>
  <c r="EN130" i="1"/>
  <c r="EL60" i="1"/>
  <c r="EN149" i="1"/>
  <c r="EI102" i="1"/>
  <c r="EP23" i="1"/>
  <c r="EJ110" i="1"/>
  <c r="EH124" i="1"/>
  <c r="ER129" i="1"/>
  <c r="EH166" i="1"/>
  <c r="EH158" i="1"/>
  <c r="EJ33" i="1"/>
  <c r="EP97" i="1"/>
  <c r="EO123" i="1"/>
  <c r="EN155" i="1"/>
  <c r="ER24" i="1"/>
  <c r="EQ23" i="1"/>
  <c r="EH5" i="1"/>
  <c r="EM78" i="1"/>
  <c r="EI123" i="1"/>
  <c r="EO74" i="1"/>
  <c r="EP93" i="1"/>
  <c r="EG86" i="1"/>
  <c r="EL33" i="1"/>
  <c r="EO73" i="1"/>
  <c r="EO143" i="1"/>
  <c r="EI29" i="1"/>
  <c r="EJ81" i="1"/>
  <c r="EP61" i="1"/>
  <c r="EP120" i="1"/>
  <c r="EO70" i="1"/>
  <c r="EG167" i="1"/>
  <c r="EO139" i="1"/>
  <c r="EK80" i="1"/>
  <c r="EL148" i="1"/>
  <c r="EL157" i="1"/>
  <c r="ER104" i="1"/>
  <c r="ER56" i="1"/>
  <c r="EM165" i="1"/>
  <c r="EG96" i="1"/>
  <c r="EK13" i="1"/>
  <c r="ER92" i="1"/>
  <c r="EK135" i="1"/>
  <c r="EK48" i="1"/>
  <c r="EJ28" i="1"/>
  <c r="EP10" i="1"/>
  <c r="EI60" i="1"/>
  <c r="EI34" i="1"/>
  <c r="EN81" i="1"/>
  <c r="EM59" i="1"/>
  <c r="EK90" i="1"/>
  <c r="EM142" i="1"/>
  <c r="EO55" i="1"/>
  <c r="EP12" i="1"/>
  <c r="EG143" i="1"/>
  <c r="EP68" i="1"/>
  <c r="EP21" i="1"/>
  <c r="EJ55" i="1"/>
  <c r="EI62" i="1"/>
  <c r="EM152" i="1"/>
  <c r="EG68" i="1"/>
  <c r="EI83" i="1"/>
  <c r="EL67" i="1"/>
  <c r="EK102" i="1"/>
  <c r="EI151" i="1"/>
  <c r="EG81" i="1"/>
  <c r="EK91" i="1"/>
  <c r="EJ9" i="1"/>
  <c r="EH39" i="1"/>
  <c r="EK113" i="1"/>
  <c r="EG53" i="1"/>
  <c r="EJ132" i="1"/>
  <c r="EI12" i="1"/>
  <c r="EI126" i="1"/>
  <c r="EH49" i="1"/>
  <c r="ER35" i="1"/>
  <c r="EG124" i="1"/>
  <c r="EM99" i="1"/>
  <c r="EH145" i="1"/>
  <c r="EL76" i="1"/>
  <c r="EQ6" i="1"/>
  <c r="EO165" i="1"/>
  <c r="EJ60" i="1"/>
  <c r="EM80" i="1"/>
  <c r="EI156" i="1"/>
  <c r="ER60" i="1"/>
  <c r="EO62" i="1"/>
  <c r="EL89" i="1"/>
  <c r="EH156" i="1"/>
  <c r="EH37" i="1"/>
  <c r="ER44" i="1"/>
  <c r="EI5" i="1"/>
  <c r="EP5" i="1"/>
  <c r="ER19" i="1"/>
  <c r="EP158" i="1"/>
  <c r="EO24" i="1"/>
  <c r="EM89" i="1"/>
  <c r="EK116" i="1"/>
  <c r="EG108" i="1"/>
  <c r="EG139" i="1"/>
  <c r="EP86" i="1"/>
  <c r="EP50" i="1"/>
  <c r="EH32" i="1"/>
  <c r="EP6" i="1"/>
  <c r="EN6" i="1"/>
  <c r="EO130" i="1"/>
  <c r="EK8" i="1"/>
  <c r="EO67" i="1"/>
  <c r="EJ96" i="1"/>
  <c r="EH31" i="1"/>
  <c r="EP58" i="1"/>
  <c r="EL75" i="1"/>
  <c r="EK74" i="1"/>
  <c r="EP74" i="1"/>
  <c r="EP33" i="1"/>
  <c r="EK21" i="1"/>
  <c r="EP100" i="1"/>
  <c r="EG93" i="1"/>
  <c r="EH10" i="1"/>
  <c r="EP32" i="1"/>
  <c r="ER144" i="1"/>
  <c r="EM102" i="1"/>
  <c r="EH138" i="1"/>
  <c r="EN142" i="1"/>
  <c r="EO37" i="1"/>
  <c r="EQ157" i="1"/>
  <c r="EJ16" i="1"/>
  <c r="EO153" i="1"/>
  <c r="EL128" i="1"/>
  <c r="EL70" i="1"/>
  <c r="EM53" i="1"/>
  <c r="EM31" i="1"/>
  <c r="EH111" i="1"/>
  <c r="EK109" i="1"/>
  <c r="EQ5" i="1"/>
  <c r="EO5" i="1"/>
  <c r="EQ65" i="1"/>
  <c r="EO95" i="1"/>
  <c r="EP157" i="1"/>
  <c r="EM118" i="1"/>
  <c r="EP14" i="1"/>
  <c r="EK75" i="1"/>
  <c r="ER81" i="1"/>
  <c r="EG60" i="1"/>
  <c r="EL107" i="1"/>
  <c r="EO85" i="1"/>
  <c r="EI92" i="1"/>
  <c r="EN34" i="1"/>
  <c r="EQ122" i="1"/>
  <c r="ER5" i="1"/>
  <c r="EK151" i="1"/>
  <c r="EN144" i="1"/>
  <c r="EM134" i="1"/>
  <c r="EN120" i="1"/>
  <c r="EM139" i="1"/>
  <c r="ER164" i="1"/>
  <c r="EG78" i="1"/>
  <c r="EL37" i="1"/>
  <c r="EL12" i="1"/>
  <c r="EM41" i="1"/>
  <c r="EP101" i="1"/>
  <c r="EM130" i="1"/>
  <c r="EM115" i="1"/>
  <c r="EO140" i="1"/>
  <c r="EJ5" i="1"/>
  <c r="ER34" i="1"/>
  <c r="EH60" i="1"/>
  <c r="EQ164" i="1"/>
  <c r="EJ107" i="1"/>
  <c r="EM62" i="1"/>
  <c r="ER127" i="1"/>
  <c r="EM65" i="1"/>
  <c r="EN88" i="1"/>
  <c r="EL19" i="1"/>
  <c r="EO21" i="1"/>
  <c r="EQ18" i="1"/>
  <c r="EQ27" i="1"/>
  <c r="EG14" i="1"/>
  <c r="EM66" i="1"/>
  <c r="EN49" i="1"/>
  <c r="EH57" i="1"/>
  <c r="EK105" i="1"/>
  <c r="EM98" i="1"/>
  <c r="EO167" i="1"/>
  <c r="EP151" i="1"/>
  <c r="EO27" i="1"/>
  <c r="EG65" i="1"/>
  <c r="EI33" i="1"/>
  <c r="EL49" i="1"/>
  <c r="EO93" i="1"/>
  <c r="EM137" i="1"/>
  <c r="EO6" i="1"/>
  <c r="EI6" i="1"/>
  <c r="EG128" i="1"/>
  <c r="EL122" i="1"/>
  <c r="EH40" i="1"/>
  <c r="EI24" i="1"/>
  <c r="EP104" i="1"/>
  <c r="EQ153" i="1"/>
  <c r="EH132" i="1"/>
  <c r="EI28" i="1"/>
  <c r="EL36" i="1"/>
  <c r="EL119" i="1"/>
  <c r="EN138" i="1"/>
  <c r="EK49" i="1"/>
  <c r="EG83" i="1"/>
  <c r="EI138" i="1"/>
  <c r="EK159" i="1"/>
  <c r="ER112" i="1"/>
  <c r="ER159" i="1"/>
  <c r="EH107" i="1"/>
  <c r="EI14" i="1"/>
  <c r="EQ71" i="1"/>
  <c r="EO100" i="1"/>
  <c r="EQ117" i="1"/>
  <c r="EL44" i="1"/>
  <c r="EI66" i="1"/>
  <c r="EN43" i="1"/>
  <c r="EQ127" i="1"/>
  <c r="EQ129" i="1"/>
  <c r="EM71" i="1"/>
  <c r="EP71" i="1"/>
  <c r="EQ142" i="1"/>
  <c r="EI49" i="1"/>
  <c r="EM20" i="1"/>
  <c r="EI37" i="1"/>
  <c r="ER107" i="1"/>
  <c r="EN140" i="1"/>
  <c r="EK57" i="1"/>
  <c r="EQ143" i="1"/>
  <c r="EM35" i="1"/>
  <c r="ER82" i="1"/>
  <c r="EQ41" i="1"/>
  <c r="EQ37" i="1"/>
  <c r="EN121" i="1"/>
  <c r="EM33" i="1"/>
  <c r="EL13" i="1"/>
  <c r="EP72" i="1"/>
  <c r="EL27" i="1"/>
  <c r="EM107" i="1"/>
  <c r="EM12" i="1"/>
  <c r="EH55" i="1"/>
  <c r="EJ152" i="1"/>
  <c r="EP57" i="1"/>
  <c r="EQ138" i="1"/>
  <c r="ER30" i="1"/>
  <c r="EL166" i="1"/>
  <c r="EQ15" i="1"/>
  <c r="EN102" i="1"/>
  <c r="EK87" i="1"/>
  <c r="EI57" i="1"/>
  <c r="EI109" i="1"/>
  <c r="EO16" i="1"/>
  <c r="EK114" i="1"/>
  <c r="EG114" i="1"/>
  <c r="EL77" i="1"/>
  <c r="EP55" i="1"/>
  <c r="EM44" i="1"/>
  <c r="EI165" i="1"/>
  <c r="EM55" i="1"/>
  <c r="EN10" i="1"/>
  <c r="EG163" i="1"/>
  <c r="EQ16" i="1"/>
  <c r="EP69" i="1"/>
  <c r="EG107" i="1"/>
  <c r="ER126" i="1"/>
  <c r="EL61" i="1"/>
  <c r="EO47" i="1"/>
  <c r="EN148" i="1"/>
  <c r="EI52" i="1"/>
  <c r="EO58" i="1"/>
  <c r="ER149" i="1"/>
  <c r="EL136" i="1"/>
  <c r="EJ53" i="1"/>
  <c r="ER96" i="1"/>
  <c r="EH134" i="1"/>
  <c r="EQ146" i="1"/>
  <c r="EP28" i="1"/>
  <c r="EP132" i="1"/>
  <c r="EK55" i="1"/>
  <c r="EI38" i="1"/>
  <c r="EJ49" i="1"/>
  <c r="ER119" i="1"/>
  <c r="ER147" i="1"/>
  <c r="EI25" i="1"/>
  <c r="ER33" i="1"/>
  <c r="EO77" i="1"/>
  <c r="EQ96" i="1"/>
  <c r="EJ103" i="1"/>
  <c r="EG72" i="1"/>
  <c r="EJ118" i="1"/>
  <c r="EQ97" i="1"/>
  <c r="ER50" i="1"/>
  <c r="EJ57" i="1"/>
  <c r="EG166" i="1"/>
  <c r="EJ42" i="1"/>
  <c r="EH97" i="1"/>
  <c r="EM30" i="1"/>
  <c r="EK32" i="1"/>
  <c r="EK7" i="1"/>
  <c r="EO26" i="1"/>
  <c r="EL28" i="1"/>
  <c r="EM158" i="1"/>
  <c r="EO60" i="1"/>
  <c r="EP138" i="1"/>
  <c r="EM13" i="1"/>
  <c r="EO163" i="1"/>
  <c r="EP154" i="1"/>
  <c r="EN78" i="1"/>
  <c r="EK161" i="1"/>
  <c r="EI61" i="1"/>
  <c r="EG110" i="1"/>
  <c r="EP84" i="1"/>
  <c r="EL14" i="1"/>
  <c r="EP38" i="1"/>
  <c r="EK34" i="1"/>
  <c r="EP165" i="1"/>
  <c r="EG59" i="1"/>
  <c r="EP89" i="1"/>
  <c r="EM120" i="1"/>
  <c r="EN24" i="1"/>
  <c r="EP137" i="1"/>
  <c r="EG37" i="1"/>
  <c r="ER58" i="1"/>
  <c r="EH79" i="1"/>
  <c r="EP35" i="1"/>
  <c r="ER114" i="1"/>
  <c r="EJ36" i="1"/>
  <c r="EM110" i="1"/>
  <c r="EG159" i="1"/>
  <c r="EL142" i="1"/>
  <c r="EO51" i="1"/>
  <c r="EI72" i="1"/>
  <c r="EI30" i="1"/>
  <c r="EP64" i="1"/>
  <c r="DY17" i="1"/>
  <c r="DZ9" i="1"/>
  <c r="EI139" i="1"/>
  <c r="EK89" i="1"/>
  <c r="EG152" i="1"/>
  <c r="EP140" i="1"/>
  <c r="EK61" i="1"/>
  <c r="EG21" i="1"/>
  <c r="EM164" i="1"/>
  <c r="EQ110" i="1"/>
  <c r="EH61" i="1"/>
  <c r="EN157" i="1"/>
  <c r="EG121" i="1"/>
  <c r="EM94" i="1"/>
  <c r="EH108" i="1"/>
  <c r="EK84" i="1"/>
  <c r="EK154" i="1"/>
  <c r="EL7" i="1"/>
  <c r="EJ154" i="1"/>
  <c r="EP159" i="1"/>
  <c r="EN26" i="1"/>
  <c r="EQ56" i="1"/>
  <c r="EH140" i="1"/>
  <c r="EH86" i="1"/>
  <c r="ER80" i="1"/>
  <c r="EO48" i="1"/>
  <c r="EL24" i="1"/>
  <c r="EK23" i="1"/>
  <c r="ER85" i="1"/>
  <c r="EM67" i="1"/>
  <c r="EI79" i="1"/>
  <c r="EL8" i="1"/>
  <c r="EG145" i="1"/>
  <c r="EK66" i="1"/>
  <c r="EG87" i="1"/>
  <c r="EJ121" i="1"/>
  <c r="EJ87" i="1"/>
  <c r="EN129" i="1"/>
  <c r="ER83" i="1"/>
  <c r="EM105" i="1"/>
  <c r="EL129" i="1"/>
  <c r="EL56" i="1"/>
  <c r="EQ59" i="1"/>
  <c r="EH146" i="1"/>
  <c r="EI22" i="1"/>
  <c r="EQ165" i="1"/>
  <c r="EO166" i="1"/>
  <c r="EI91" i="1"/>
  <c r="EO142" i="1"/>
  <c r="EN40" i="1"/>
  <c r="EK36" i="1"/>
  <c r="EN125" i="1"/>
  <c r="EN109" i="1"/>
  <c r="EO127" i="1"/>
  <c r="EO128" i="1"/>
  <c r="EG102" i="1"/>
  <c r="EO61" i="1"/>
  <c r="EP46" i="1"/>
  <c r="EI143" i="1"/>
  <c r="EK54" i="1"/>
  <c r="EM147" i="1"/>
  <c r="EI73" i="1"/>
  <c r="EI80" i="1"/>
  <c r="EH28" i="1"/>
  <c r="EH75" i="1"/>
  <c r="EK5" i="1"/>
  <c r="EG19" i="1"/>
  <c r="EI127" i="1"/>
  <c r="EK119" i="1"/>
  <c r="EM87" i="1"/>
  <c r="EN57" i="1"/>
  <c r="EL138" i="1"/>
  <c r="EL99" i="1"/>
  <c r="EQ48" i="1"/>
  <c r="EQ85" i="1"/>
  <c r="EK60" i="1"/>
  <c r="EM92" i="1"/>
  <c r="EI150" i="1"/>
  <c r="EI106" i="1"/>
  <c r="EN134" i="1"/>
  <c r="EJ46" i="1"/>
  <c r="EO134" i="1"/>
  <c r="EL85" i="1"/>
  <c r="EP16" i="1"/>
  <c r="EL48" i="1"/>
  <c r="EG135" i="1"/>
  <c r="EH104" i="1"/>
  <c r="EI128" i="1"/>
  <c r="EH152" i="1"/>
  <c r="EP115" i="1"/>
  <c r="EG42" i="1"/>
  <c r="EM138" i="1"/>
  <c r="EN61" i="1"/>
  <c r="EH143" i="1"/>
  <c r="EN50" i="1"/>
  <c r="EO146" i="1"/>
  <c r="EM42" i="1"/>
  <c r="EP62" i="1"/>
  <c r="EO155" i="1"/>
  <c r="EJ58" i="1"/>
  <c r="EL102" i="1"/>
  <c r="EH62" i="1"/>
  <c r="EH125" i="1"/>
  <c r="EQ111" i="1"/>
  <c r="EK28" i="1"/>
  <c r="EQ94" i="1"/>
  <c r="EP135" i="1"/>
  <c r="EK12" i="1"/>
  <c r="EJ100" i="1"/>
  <c r="EL54" i="1"/>
  <c r="EQ73" i="1"/>
  <c r="EO50" i="1"/>
  <c r="EJ41" i="1"/>
  <c r="EQ39" i="1"/>
  <c r="EQ9" i="1"/>
  <c r="EI69" i="1"/>
  <c r="EJ160" i="1"/>
  <c r="EG73" i="1"/>
  <c r="EI153" i="1"/>
  <c r="EG28" i="1"/>
  <c r="EJ18" i="1"/>
  <c r="EQ109" i="1"/>
  <c r="EL47" i="1"/>
  <c r="EK132" i="1"/>
  <c r="EG36" i="1"/>
  <c r="EJ73" i="1"/>
  <c r="EJ130" i="1"/>
  <c r="ER146" i="1"/>
  <c r="EJ138" i="1"/>
  <c r="EO52" i="1"/>
  <c r="EH157" i="1"/>
  <c r="EN16" i="1"/>
  <c r="EH73" i="1"/>
  <c r="EM8" i="1"/>
  <c r="EI158" i="1"/>
  <c r="EH141" i="1"/>
  <c r="EH19" i="1"/>
  <c r="ER154" i="1"/>
  <c r="EP111" i="1"/>
  <c r="EL92" i="1"/>
  <c r="EO34" i="1"/>
  <c r="EG35" i="1"/>
  <c r="EL17" i="1"/>
  <c r="EM141" i="1"/>
  <c r="EH93" i="1"/>
  <c r="EH42" i="1"/>
  <c r="EH81" i="1"/>
  <c r="EL109" i="1"/>
  <c r="EL95" i="1"/>
  <c r="EP67" i="1"/>
  <c r="EM22" i="1"/>
  <c r="EN73" i="1"/>
  <c r="EN28" i="1"/>
  <c r="EJ166" i="1"/>
  <c r="EH112" i="1"/>
  <c r="EL84" i="1"/>
  <c r="EK63" i="1"/>
  <c r="ER6" i="1"/>
  <c r="EM34" i="1"/>
  <c r="EM85" i="1"/>
  <c r="EH16" i="1"/>
  <c r="EI161" i="1"/>
  <c r="EJ153" i="1"/>
  <c r="EQ24" i="1"/>
  <c r="EJ6" i="1"/>
  <c r="EK152" i="1"/>
  <c r="ER140" i="1"/>
  <c r="EI36" i="1"/>
  <c r="EL120" i="1"/>
  <c r="EH36" i="1"/>
  <c r="ER89" i="1"/>
  <c r="EJ95" i="1"/>
  <c r="EJ72" i="1"/>
  <c r="EK59" i="1"/>
  <c r="EH11" i="1"/>
  <c r="EQ70" i="1"/>
  <c r="EJ135" i="1"/>
  <c r="EJ63" i="1"/>
  <c r="EQ13" i="1"/>
  <c r="EI35" i="1"/>
  <c r="EO118" i="1"/>
  <c r="EK160" i="1"/>
  <c r="EK158" i="1"/>
  <c r="ER27" i="1"/>
  <c r="EO44" i="1"/>
  <c r="EG45" i="1"/>
  <c r="EP41" i="1"/>
  <c r="EO133" i="1"/>
  <c r="EP162" i="1"/>
  <c r="EM24" i="1"/>
  <c r="EP156" i="1"/>
  <c r="EN45" i="1"/>
  <c r="EM19" i="1"/>
  <c r="EK144" i="1"/>
  <c r="EM49" i="1"/>
  <c r="EL153" i="1"/>
  <c r="EG158" i="1"/>
  <c r="EG162" i="1"/>
  <c r="EI58" i="1"/>
  <c r="EI99" i="1"/>
  <c r="EI115" i="1"/>
  <c r="EP164" i="1"/>
  <c r="EJ99" i="1"/>
  <c r="EP76" i="1"/>
  <c r="EM145" i="1"/>
  <c r="EL115" i="1"/>
  <c r="EI85" i="1"/>
  <c r="EI87" i="1"/>
  <c r="EO30" i="1"/>
  <c r="EP148" i="1"/>
  <c r="EO63" i="1"/>
  <c r="EG129" i="1"/>
  <c r="ER53" i="1"/>
  <c r="EN41" i="1"/>
  <c r="EL167" i="1"/>
  <c r="EH89" i="1"/>
  <c r="EJ163" i="1"/>
  <c r="EN112" i="1"/>
  <c r="EO49" i="1"/>
  <c r="EN101" i="1"/>
  <c r="EJ115" i="1"/>
  <c r="EI63" i="1"/>
  <c r="EI154" i="1"/>
  <c r="EK104" i="1"/>
  <c r="EN22" i="1"/>
  <c r="EI121" i="1"/>
  <c r="EK93" i="1"/>
  <c r="ER100" i="1"/>
  <c r="EH149" i="1"/>
  <c r="EH71" i="1"/>
  <c r="EP34" i="1"/>
  <c r="EO54" i="1"/>
  <c r="EQ154" i="1"/>
  <c r="EI32" i="1"/>
  <c r="EQ166" i="1"/>
  <c r="EM21" i="1"/>
  <c r="EJ80" i="1"/>
  <c r="EO76" i="1"/>
  <c r="EQ136" i="1"/>
  <c r="ER134" i="1"/>
  <c r="EJ77" i="1"/>
  <c r="EM111" i="1"/>
  <c r="EJ47" i="1"/>
  <c r="EK99" i="1"/>
  <c r="EH24" i="1"/>
  <c r="EH88" i="1"/>
  <c r="EG13" i="1"/>
  <c r="EG150" i="1"/>
  <c r="EK146" i="1"/>
  <c r="EO125" i="1"/>
  <c r="EL151" i="1"/>
  <c r="ER41" i="1"/>
  <c r="EL73" i="1"/>
  <c r="EN59" i="1"/>
  <c r="ER101" i="1"/>
  <c r="EQ49" i="1"/>
  <c r="ER161" i="1"/>
  <c r="EJ93" i="1"/>
  <c r="EG104" i="1"/>
  <c r="EO121" i="1"/>
  <c r="EN96" i="1"/>
  <c r="EI95" i="1"/>
  <c r="EQ14" i="1"/>
  <c r="EP70" i="1"/>
  <c r="EO107" i="1"/>
  <c r="EQ46" i="1"/>
  <c r="EN70" i="1"/>
  <c r="EP153" i="1"/>
  <c r="EJ52" i="1"/>
  <c r="EP13" i="1"/>
  <c r="EI152" i="1"/>
  <c r="EP130" i="1"/>
  <c r="EK78" i="1"/>
  <c r="EK138" i="1"/>
  <c r="EL90" i="1"/>
  <c r="EP48" i="1"/>
  <c r="EL53" i="1"/>
  <c r="EK130" i="1"/>
  <c r="EI40" i="1"/>
  <c r="EQ130" i="1"/>
  <c r="EL143" i="1"/>
  <c r="EK98" i="1"/>
  <c r="EG149" i="1"/>
  <c r="EH56" i="1"/>
  <c r="EK73" i="1"/>
  <c r="EK124" i="1"/>
  <c r="EI82" i="1"/>
  <c r="EO119" i="1"/>
  <c r="EI140" i="1"/>
  <c r="EH9" i="1"/>
  <c r="EH91" i="1"/>
  <c r="EQ105" i="1"/>
  <c r="EM54" i="1"/>
  <c r="EQ104" i="1"/>
  <c r="EI157" i="1"/>
  <c r="EO117" i="1"/>
  <c r="EL10" i="1"/>
  <c r="EQ19" i="1"/>
  <c r="DQ12" i="1"/>
  <c r="EC12" i="1"/>
  <c r="DM17" i="1"/>
  <c r="DN9" i="1"/>
  <c r="DG3" i="1"/>
  <c r="EK17" i="1" l="1"/>
  <c r="EL9" i="1"/>
  <c r="EO12" i="1"/>
  <c r="DS3" i="1"/>
  <c r="EQ3" i="1" l="1"/>
</calcChain>
</file>

<file path=xl/sharedStrings.xml><?xml version="1.0" encoding="utf-8"?>
<sst xmlns="http://schemas.openxmlformats.org/spreadsheetml/2006/main" count="2030" uniqueCount="612">
  <si>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</si>
  <si>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</si>
  <si>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</si>
  <si>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</si>
  <si>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</si>
  <si>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</si>
  <si>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</si>
  <si>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</si>
  <si>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</si>
  <si>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</si>
  <si>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</si>
  <si>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</si>
  <si>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</si>
  <si>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</si>
  <si>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</si>
  <si>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</si>
  <si>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</si>
  <si>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</si>
  <si>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</si>
  <si>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</si>
  <si>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</si>
  <si>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</si>
  <si>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</si>
  <si>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</si>
  <si>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</si>
  <si>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</si>
  <si>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</si>
  <si>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</si>
  <si>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</si>
  <si>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</si>
  <si>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</si>
  <si>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</si>
  <si>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</si>
  <si>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</si>
  <si>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</si>
  <si>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</si>
  <si>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</si>
  <si>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</si>
  <si>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</si>
  <si>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</si>
  <si>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</si>
  <si>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</si>
  <si>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</si>
  <si>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</si>
  <si>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</si>
  <si>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</si>
  <si>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</si>
  <si>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</si>
  <si>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</si>
  <si>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</si>
  <si>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</si>
  <si>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</si>
  <si>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</si>
  <si>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</si>
  <si>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</si>
  <si>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</si>
  <si>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</si>
  <si>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</si>
  <si>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</si>
  <si>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</si>
  <si>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</si>
  <si>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</si>
  <si>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</si>
  <si>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</si>
  <si>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</si>
  <si>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</si>
  <si>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</si>
  <si>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</si>
  <si>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</si>
  <si>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</si>
  <si>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</si>
  <si>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</si>
  <si>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</si>
  <si>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</si>
  <si>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</si>
  <si>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</si>
  <si>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</si>
  <si>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</si>
  <si>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</si>
  <si>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</si>
  <si>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</si>
  <si>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</si>
  <si>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</si>
  <si>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</si>
  <si>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</si>
  <si>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</si>
  <si>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</si>
  <si>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</si>
  <si>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</si>
  <si>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</si>
  <si>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</si>
  <si>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</si>
  <si>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</si>
  <si>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</si>
  <si>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</si>
  <si>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</si>
  <si>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</si>
  <si>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</si>
  <si>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</si>
  <si>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</si>
  <si>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</si>
  <si>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</si>
  <si>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</si>
  <si>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</si>
  <si>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</si>
  <si>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</si>
  <si>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</si>
  <si>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</si>
  <si>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</si>
  <si>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</si>
  <si>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</si>
  <si>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</si>
  <si>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</si>
  <si>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</si>
  <si>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</si>
  <si>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</si>
  <si>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</si>
  <si>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</si>
  <si>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</si>
  <si>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</si>
  <si>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</si>
  <si>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</si>
  <si>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</si>
  <si>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</si>
  <si>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</si>
  <si>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</si>
  <si>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</si>
  <si>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</si>
  <si>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</si>
  <si>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</si>
  <si>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</si>
  <si>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</si>
  <si>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</si>
  <si>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</si>
  <si>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</si>
  <si>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</si>
  <si>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</si>
  <si>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</si>
  <si>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</si>
  <si>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</si>
  <si>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</si>
  <si>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</si>
  <si>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</si>
  <si>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</si>
  <si>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</si>
  <si>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</si>
  <si>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</si>
  <si>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</si>
  <si>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</si>
  <si>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</si>
  <si>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</si>
  <si>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</si>
  <si>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</si>
  <si>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</si>
  <si>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</si>
  <si>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</si>
  <si>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</si>
  <si>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</si>
  <si>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</si>
  <si>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</si>
  <si>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</si>
  <si>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</si>
  <si>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</si>
  <si>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</si>
  <si>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</si>
  <si>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</si>
  <si>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</si>
  <si>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</si>
  <si>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</si>
  <si>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</si>
  <si>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</si>
  <si>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</si>
  <si>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</si>
  <si>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</si>
  <si>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</si>
  <si>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</si>
  <si>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</si>
  <si>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</si>
  <si>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</si>
  <si>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</si>
  <si>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</si>
  <si>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</si>
  <si>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</si>
  <si>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</si>
  <si>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FortisAlberta Reversing POD - Hayter (277S)</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</si>
  <si>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</si>
  <si>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</si>
  <si>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</si>
  <si>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</si>
  <si>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</si>
  <si>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</si>
  <si>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</si>
  <si>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</si>
  <si>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</si>
  <si>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</si>
  <si>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</si>
  <si>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</si>
  <si>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</si>
  <si>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FortisAlberta Reversing POD - Suffield (895S)</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</si>
  <si>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</si>
  <si>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</si>
  <si>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</si>
  <si>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</si>
  <si>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</si>
  <si>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</si>
  <si>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</si>
  <si>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</si>
  <si>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</si>
  <si>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</si>
  <si>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</si>
  <si>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</si>
  <si>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</si>
  <si>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</si>
  <si>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</si>
  <si>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</si>
  <si>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</si>
  <si>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</si>
  <si>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</si>
  <si>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</si>
  <si>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</si>
  <si>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</si>
  <si>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</si>
  <si>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</si>
  <si>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Calgary Energy Centre</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</si>
  <si>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</si>
  <si>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</si>
  <si>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</si>
  <si>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</si>
  <si>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</si>
  <si>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</si>
  <si>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</si>
  <si>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</si>
  <si>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</si>
  <si>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</si>
  <si>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Whitecourt Power</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</si>
  <si>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</si>
  <si>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</si>
  <si>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</si>
  <si>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</si>
  <si>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</si>
  <si>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</si>
  <si>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</si>
  <si>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</si>
  <si>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</si>
  <si>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</si>
  <si>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</si>
  <si>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</si>
  <si>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</si>
  <si>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</si>
  <si>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Grande Prairie EcoPower</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</si>
  <si>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</si>
  <si>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</si>
  <si>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</si>
  <si>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</si>
  <si>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</si>
  <si>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</si>
  <si>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</si>
  <si>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</si>
  <si>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</si>
  <si>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</si>
  <si>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</si>
  <si>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</si>
  <si>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</si>
  <si>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</si>
  <si>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</si>
  <si>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</si>
  <si>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</si>
  <si>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</si>
  <si>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</si>
  <si>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</si>
  <si>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</si>
  <si>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</si>
  <si>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</si>
  <si>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</si>
  <si>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</si>
  <si>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</si>
  <si>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</si>
  <si>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</si>
  <si>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</si>
  <si>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</si>
  <si>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</si>
  <si>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</si>
  <si>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</si>
  <si>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</si>
  <si>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</si>
  <si>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</si>
  <si>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</si>
  <si>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</si>
  <si>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</si>
  <si>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</si>
  <si>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</si>
  <si>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</si>
  <si>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</si>
  <si>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</si>
  <si>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</si>
  <si>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</si>
  <si>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</si>
  <si>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</si>
  <si>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</si>
  <si>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</si>
  <si>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</si>
  <si>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</si>
  <si>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</si>
  <si>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</si>
  <si>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</si>
  <si>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</si>
  <si>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</si>
  <si>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</si>
  <si>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</si>
  <si>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</si>
  <si>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</si>
  <si>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</si>
  <si>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</si>
  <si>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</si>
  <si>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</si>
  <si>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</si>
  <si>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</si>
  <si>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</si>
  <si>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</si>
  <si>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</si>
  <si>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</si>
  <si>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</si>
  <si>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</si>
  <si>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</si>
  <si>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</si>
  <si>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</si>
  <si>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</si>
  <si>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</si>
  <si>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</si>
  <si>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</si>
  <si>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</si>
  <si>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</si>
  <si>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</si>
  <si>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</si>
  <si>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</si>
  <si>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</si>
  <si>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</si>
  <si>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</si>
  <si>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</si>
  <si>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</si>
  <si>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</si>
  <si>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</si>
  <si>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</si>
  <si>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</si>
  <si>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</si>
  <si>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</si>
  <si>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</si>
  <si>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</si>
  <si>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</si>
  <si>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</si>
  <si>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</si>
  <si>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</si>
  <si>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</si>
  <si>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</si>
  <si>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</si>
  <si>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</si>
  <si>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</si>
  <si>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</si>
  <si>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</si>
  <si>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</si>
  <si>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</si>
  <si>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</si>
  <si>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</si>
  <si>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</si>
  <si>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</si>
  <si>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</si>
  <si>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</si>
  <si>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</si>
  <si>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</si>
  <si>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</si>
  <si>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</si>
  <si>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</si>
  <si>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</si>
  <si>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</si>
  <si>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</si>
  <si>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</si>
  <si>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</si>
  <si>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</si>
  <si>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</si>
  <si>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</si>
  <si>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</si>
  <si>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</si>
  <si>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</si>
  <si>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</si>
  <si>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</si>
  <si>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</si>
  <si>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</si>
  <si>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</si>
  <si>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</si>
  <si>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</si>
  <si>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</si>
  <si>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</si>
  <si>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</si>
  <si>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</si>
  <si>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</si>
  <si>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</si>
  <si>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</si>
  <si>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</si>
  <si>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</si>
  <si>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</si>
  <si>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</si>
  <si>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</si>
  <si>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</si>
  <si>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</si>
  <si>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</si>
  <si>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</si>
  <si>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</si>
  <si>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</si>
  <si>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</si>
  <si>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</si>
  <si>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</si>
  <si>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</si>
  <si>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</si>
  <si>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</si>
  <si>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</si>
  <si>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</si>
  <si>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</si>
  <si>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</si>
  <si>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</si>
  <si>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</si>
  <si>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</si>
  <si>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</si>
  <si>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</si>
  <si>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</si>
  <si>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</si>
  <si>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</si>
  <si>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</si>
  <si>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</si>
  <si>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</si>
  <si>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</si>
  <si>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</si>
  <si>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</si>
  <si>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</si>
  <si>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</si>
  <si>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</si>
  <si>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</si>
  <si>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</si>
  <si>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</si>
  <si>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</si>
  <si>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</si>
  <si>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</si>
  <si>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</si>
  <si>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</si>
  <si>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</si>
  <si>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</si>
  <si>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</si>
  <si>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</si>
  <si>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</si>
  <si>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</si>
  <si>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</si>
  <si>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</si>
  <si>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</si>
  <si>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</si>
  <si>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</si>
  <si>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</si>
  <si>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</si>
  <si>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</si>
  <si>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</si>
  <si>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</si>
  <si>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</si>
  <si>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</si>
  <si>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APL</t>
  </si>
  <si>
    <t>APC</t>
  </si>
  <si>
    <t>APF</t>
  </si>
  <si>
    <t>EEC</t>
  </si>
  <si>
    <t>ANC</t>
  </si>
  <si>
    <t>VQW</t>
  </si>
  <si>
    <t>TAU</t>
  </si>
  <si>
    <t>TCN</t>
  </si>
  <si>
    <t>ALPL</t>
  </si>
  <si>
    <t>ENMP</t>
  </si>
  <si>
    <t>BSRW</t>
  </si>
  <si>
    <t>CAEC</t>
  </si>
  <si>
    <t>ICPL</t>
  </si>
  <si>
    <t>CMH</t>
  </si>
  <si>
    <t>CNRL</t>
  </si>
  <si>
    <t>CRR</t>
  </si>
  <si>
    <t>EGPI</t>
  </si>
  <si>
    <t>CWPI</t>
  </si>
  <si>
    <t>CAWP</t>
  </si>
  <si>
    <t>DAIS</t>
  </si>
  <si>
    <t>DOW</t>
  </si>
  <si>
    <t>BOWA</t>
  </si>
  <si>
    <t>ERPS</t>
  </si>
  <si>
    <t>ENCV</t>
  </si>
  <si>
    <t>ENCR</t>
  </si>
  <si>
    <t>EEMI</t>
  </si>
  <si>
    <t>EGCP</t>
  </si>
  <si>
    <t>ECLP</t>
  </si>
  <si>
    <t>TCES</t>
  </si>
  <si>
    <t>PWX</t>
  </si>
  <si>
    <t>CPW</t>
  </si>
  <si>
    <t>EPDG</t>
  </si>
  <si>
    <t>CFPL</t>
  </si>
  <si>
    <t>TAC3</t>
  </si>
  <si>
    <t>HWP</t>
  </si>
  <si>
    <t>MPLP</t>
  </si>
  <si>
    <t>ESSO</t>
  </si>
  <si>
    <t>IORV</t>
  </si>
  <si>
    <t>TAKH</t>
  </si>
  <si>
    <t>KHW</t>
  </si>
  <si>
    <t>MANH</t>
  </si>
  <si>
    <t>MEGE</t>
  </si>
  <si>
    <t>MAGE</t>
  </si>
  <si>
    <t>SCE</t>
  </si>
  <si>
    <t>MSCG</t>
  </si>
  <si>
    <t>GPWF</t>
  </si>
  <si>
    <t>APNC</t>
  </si>
  <si>
    <t>NPC</t>
  </si>
  <si>
    <t>GPI</t>
  </si>
  <si>
    <t>NRG</t>
  </si>
  <si>
    <t>NXI</t>
  </si>
  <si>
    <t>CUPC</t>
  </si>
  <si>
    <t>OWFL</t>
  </si>
  <si>
    <t>ACRL</t>
  </si>
  <si>
    <t>REMC</t>
  </si>
  <si>
    <t>SCL</t>
  </si>
  <si>
    <t>SCR</t>
  </si>
  <si>
    <t>SEPI</t>
  </si>
  <si>
    <t>TAC4</t>
  </si>
  <si>
    <t>SHEL</t>
  </si>
  <si>
    <t>ASTC</t>
  </si>
  <si>
    <t>EPPA</t>
  </si>
  <si>
    <t>NESI</t>
  </si>
  <si>
    <t>TAC2</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</si>
  <si>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</si>
  <si>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</si>
  <si>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</si>
  <si>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</si>
  <si>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</si>
  <si>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</si>
  <si>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</si>
  <si>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</si>
  <si>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</si>
  <si>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</si>
  <si>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</si>
  <si>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</si>
  <si>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</si>
  <si>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</si>
  <si>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</si>
  <si>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PPLE</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</si>
  <si>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</si>
  <si>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</si>
  <si>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</si>
  <si>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</si>
  <si>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</si>
  <si>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</si>
  <si>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</si>
  <si>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</si>
  <si>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</si>
  <si>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</si>
  <si>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</si>
  <si>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</si>
  <si>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</si>
  <si>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</si>
  <si>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</si>
  <si>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</si>
  <si>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</si>
  <si>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</si>
  <si>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</si>
  <si>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</si>
  <si>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</si>
  <si>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</si>
  <si>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</si>
  <si>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</si>
  <si>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</si>
  <si>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</si>
  <si>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</si>
  <si>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</si>
  <si>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</si>
  <si>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</si>
  <si>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</si>
  <si>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Note: Bank Rate for Oct 2020 to Dec 2020 based on Bank Rate for Sep 2020.</t>
  </si>
  <si>
    <t>[Recalculated Losses Charge + Recalculated Rider E Charge – Original Losses Charge – Original Rider E Charge]</t>
  </si>
  <si>
    <t>Estimate - October 19, 2020</t>
  </si>
  <si>
    <t>Note: Bank Rate for Sep 2021 to Dec 2021 based on Bank Rate for Aug 2021.</t>
  </si>
  <si>
    <t>Module C Corrected DOS Adjustments Detail - 2015</t>
  </si>
  <si>
    <t>Recalculated Loss Factor (Corrected), %</t>
  </si>
  <si>
    <t>Recalculated Losses Charge (Credit) (Corrected), $</t>
  </si>
  <si>
    <t>Recalculated Amount Billed for Rate DOS (Corrected), $</t>
  </si>
  <si>
    <t>Incremental Amount Billed for Rate DOS Adjustment Charge (Refund) (Corrected), $</t>
  </si>
  <si>
    <t>Amount Attributed to Rate DOS Recalculated Losses Charge (Credit) (Corrected), $</t>
  </si>
  <si>
    <t>Module C Initial Adjustments - 2015</t>
  </si>
  <si>
    <t>Module C Corrected Adjustments - 2015</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</si>
  <si>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</si>
  <si>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</si>
  <si>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</si>
  <si>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</si>
  <si>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</si>
  <si>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</si>
  <si>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</si>
  <si>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</si>
  <si>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</si>
  <si>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</si>
  <si>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Module C Correction Adjustments - 2015</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</si>
  <si>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</si>
  <si>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</si>
  <si>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</si>
  <si>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</si>
  <si>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</si>
  <si>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</si>
  <si>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Dec 2020,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</si>
  <si>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</si>
  <si>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</si>
  <si>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</si>
  <si>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Dec 2020]</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</si>
  <si>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</si>
  <si>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</si>
  <si>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</si>
  <si>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</si>
  <si>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</si>
  <si>
    <t>Estimate - September 13,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</si>
</sst>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6">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0" borderId="0" xfId="0" applyNumberFormat="1" applyFont="1" applyAlignment="1">
      <alignment horizontal="right"/>
    </xf>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70" fontId="1" fillId="2" borderId="2" xfId="0" applyNumberFormat="1" applyFont="1" applyFill="1" applyBorder="1" applyAlignment="1">
      <alignment horizontal="right"/>
    </xf>
    <xf numFmtId="170" fontId="1" fillId="0" borderId="2" xfId="0" applyNumberFormat="1" applyFont="1" applyFill="1" applyBorder="1" applyAlignment="1">
      <alignment horizontal="right"/>
    </xf>
    <xf numFmtId="168" fontId="1" fillId="2" borderId="0" xfId="0" applyNumberFormat="1" applyFont="1" applyFill="1" applyAlignment="1">
      <alignment horizontal="center"/>
    </xf>
    <xf numFmtId="167" fontId="1" fillId="2" borderId="0" xfId="0" applyNumberFormat="1" applyFont="1" applyFill="1" applyAlignment="1">
      <alignment horizontal="center"/>
    </xf>
    <xf numFmtId="172" fontId="1" fillId="2" borderId="0" xfId="0" applyNumberFormat="1" applyFont="1" applyFill="1" applyAlignment="1">
      <alignment horizontal="center"/>
    </xf>
    <xf numFmtId="0" fontId="1" fillId="2" borderId="0" xfId="0" applyFont="1" applyFill="1" applyAlignment="1">
      <alignment horizontal="center"/>
    </xf>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54BF-C3AA-41A1-B67C-02BD6E8D25BB}">
  <dimension ref="A1:BX175"/>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6"/>
    <col min="17" max="40" width="12.7109375" style="31"/>
    <col min="41" max="51" width="12.7109375" style="56"/>
    <col min="52" max="52" width="12.7109375" style="56" customWidth="1"/>
    <col min="53" max="64" width="12.7109375" style="31"/>
    <col min="65" max="76" width="12.7109375" style="56"/>
  </cols>
  <sheetData>
    <row r="1" spans="1:76" x14ac:dyDescent="0.25">
      <c r="A1" s="22" t="s">
        <v>594</v>
      </c>
    </row>
    <row r="2" spans="1:76" x14ac:dyDescent="0.25">
      <c r="A2" s="29" t="s">
        <v>611</v>
      </c>
      <c r="B2" s="22"/>
      <c r="E2" s="62" t="s">
        <v>595</v>
      </c>
      <c r="F2" s="62"/>
      <c r="G2" s="62"/>
      <c r="H2" s="62"/>
      <c r="I2" s="62"/>
      <c r="J2" s="62"/>
      <c r="K2" s="62"/>
      <c r="L2" s="62"/>
      <c r="M2" s="62"/>
      <c r="N2" s="62"/>
      <c r="O2" s="62"/>
      <c r="P2" s="23" t="s">
        <v>597</v>
      </c>
      <c r="Q2" s="57" t="s">
        <v>598</v>
      </c>
      <c r="R2" s="57"/>
      <c r="S2" s="57"/>
      <c r="T2" s="57"/>
      <c r="U2" s="57"/>
      <c r="V2" s="57"/>
      <c r="W2" s="57"/>
      <c r="X2" s="57"/>
      <c r="Y2" s="57"/>
      <c r="Z2" s="57"/>
      <c r="AA2" s="57"/>
      <c r="AB2" s="24" t="s">
        <v>600</v>
      </c>
      <c r="AC2" s="62" t="s">
        <v>601</v>
      </c>
      <c r="AD2" s="62"/>
      <c r="AE2" s="62"/>
      <c r="AF2" s="62"/>
      <c r="AG2" s="62"/>
      <c r="AH2" s="62"/>
      <c r="AI2" s="62"/>
      <c r="AJ2" s="62"/>
      <c r="AK2" s="62"/>
      <c r="AL2" s="62"/>
      <c r="AM2" s="62"/>
      <c r="AN2" s="44" t="s">
        <v>602</v>
      </c>
      <c r="AO2" s="57" t="s">
        <v>603</v>
      </c>
      <c r="AP2" s="32"/>
      <c r="AQ2" s="32"/>
      <c r="AR2" s="32"/>
      <c r="AS2" s="32"/>
      <c r="AT2" s="32"/>
      <c r="AU2" s="32"/>
      <c r="AV2" s="32"/>
      <c r="AW2" s="32"/>
      <c r="AX2" s="32"/>
      <c r="AY2" s="32"/>
      <c r="AZ2" s="24" t="s">
        <v>605</v>
      </c>
      <c r="BA2" s="62" t="s">
        <v>606</v>
      </c>
      <c r="BB2" s="62"/>
      <c r="BC2" s="62"/>
      <c r="BD2" s="62"/>
      <c r="BE2" s="62"/>
      <c r="BF2" s="62"/>
      <c r="BG2" s="62"/>
      <c r="BH2" s="62"/>
      <c r="BI2" s="62"/>
      <c r="BJ2" s="62"/>
      <c r="BK2" s="62"/>
      <c r="BL2" s="44" t="s">
        <v>607</v>
      </c>
      <c r="BM2" s="57" t="s">
        <v>608</v>
      </c>
      <c r="BN2" s="32"/>
      <c r="BO2" s="32"/>
      <c r="BP2" s="32"/>
      <c r="BQ2" s="32"/>
      <c r="BR2" s="32"/>
      <c r="BS2" s="32"/>
      <c r="BT2" s="32"/>
      <c r="BU2" s="32"/>
      <c r="BV2" s="32"/>
      <c r="BW2" s="32"/>
      <c r="BX2" s="24" t="s">
        <v>610</v>
      </c>
    </row>
    <row r="3" spans="1:76" x14ac:dyDescent="0.25">
      <c r="E3" s="60" t="s">
        <v>596</v>
      </c>
      <c r="F3" s="61"/>
      <c r="G3" s="61"/>
      <c r="H3" s="61"/>
      <c r="I3" s="61"/>
      <c r="J3" s="61"/>
      <c r="K3" s="61"/>
      <c r="L3" s="61"/>
      <c r="M3" s="61"/>
      <c r="N3" s="61"/>
      <c r="O3" s="79">
        <f ca="1">SUM(E5:P167)</f>
        <v>-35792.940000000061</v>
      </c>
      <c r="P3" s="80"/>
      <c r="Q3" s="58" t="s">
        <v>599</v>
      </c>
      <c r="R3" s="59"/>
      <c r="S3" s="59"/>
      <c r="T3" s="59"/>
      <c r="U3" s="59"/>
      <c r="V3" s="59"/>
      <c r="W3" s="59"/>
      <c r="X3" s="59"/>
      <c r="Y3" s="59"/>
      <c r="Z3" s="59"/>
      <c r="AA3" s="77">
        <f ca="1">SUM(Q5:AB167)</f>
        <v>-1789.8699999999769</v>
      </c>
      <c r="AB3" s="78"/>
      <c r="AC3" s="63">
        <f t="shared" ref="AC3:AN3" ca="1" si="0">VLOOKUP(AC4,CumulativeInterestRate,7,FALSE)</f>
        <v>0.15891455198742416</v>
      </c>
      <c r="AD3" s="63">
        <f t="shared" ca="1" si="0"/>
        <v>0.15679126431619128</v>
      </c>
      <c r="AE3" s="63">
        <f t="shared" ca="1" si="0"/>
        <v>0.1548734560970132</v>
      </c>
      <c r="AF3" s="63">
        <f t="shared" ca="1" si="0"/>
        <v>0.15275016842578032</v>
      </c>
      <c r="AG3" s="63">
        <f t="shared" ca="1" si="0"/>
        <v>0.15069537390523238</v>
      </c>
      <c r="AH3" s="63">
        <f t="shared" ca="1" si="0"/>
        <v>0.14857208623399951</v>
      </c>
      <c r="AI3" s="63">
        <f t="shared" ca="1" si="0"/>
        <v>0.14651729171345157</v>
      </c>
      <c r="AJ3" s="63">
        <f t="shared" ca="1" si="0"/>
        <v>0.14460633280934196</v>
      </c>
      <c r="AK3" s="63">
        <f t="shared" ca="1" si="0"/>
        <v>0.14269537390523238</v>
      </c>
      <c r="AL3" s="63">
        <f t="shared" ca="1" si="0"/>
        <v>0.14084605883673923</v>
      </c>
      <c r="AM3" s="63">
        <f t="shared" ca="1" si="0"/>
        <v>0.13893509993262962</v>
      </c>
      <c r="AN3" s="63">
        <f t="shared" ca="1" si="0"/>
        <v>0.13708578486413647</v>
      </c>
      <c r="AO3" s="58" t="s">
        <v>604</v>
      </c>
      <c r="AP3" s="59"/>
      <c r="AQ3" s="59"/>
      <c r="AR3" s="59"/>
      <c r="AS3" s="59"/>
      <c r="AT3" s="59"/>
      <c r="AU3" s="59"/>
      <c r="AV3" s="59"/>
      <c r="AW3" s="59"/>
      <c r="AX3" s="59"/>
      <c r="AY3" s="77">
        <f ca="1">SUM(AO5:AZ167)</f>
        <v>-43108.85000000002</v>
      </c>
      <c r="AZ3" s="78"/>
      <c r="BA3" s="63">
        <f t="shared" ref="BA3:BL3" ca="1" si="1">VLOOKUP(DATE(2020,12,1),AdjustmentsInterestRate,7,FALSE)</f>
        <v>1.9995358934051952E-2</v>
      </c>
      <c r="BB3" s="63">
        <f t="shared" ca="1" si="1"/>
        <v>1.9995358934051952E-2</v>
      </c>
      <c r="BC3" s="63">
        <f t="shared" ca="1" si="1"/>
        <v>1.9995358934051952E-2</v>
      </c>
      <c r="BD3" s="63">
        <f t="shared" ca="1" si="1"/>
        <v>1.9995358934051952E-2</v>
      </c>
      <c r="BE3" s="63">
        <f t="shared" ca="1" si="1"/>
        <v>1.9995358934051952E-2</v>
      </c>
      <c r="BF3" s="63">
        <f t="shared" ca="1" si="1"/>
        <v>1.9995358934051952E-2</v>
      </c>
      <c r="BG3" s="63">
        <f t="shared" ca="1" si="1"/>
        <v>1.9995358934051952E-2</v>
      </c>
      <c r="BH3" s="63">
        <f t="shared" ca="1" si="1"/>
        <v>1.9995358934051952E-2</v>
      </c>
      <c r="BI3" s="63">
        <f t="shared" ca="1" si="1"/>
        <v>1.9995358934051952E-2</v>
      </c>
      <c r="BJ3" s="63">
        <f t="shared" ca="1" si="1"/>
        <v>1.9995358934051952E-2</v>
      </c>
      <c r="BK3" s="63">
        <f t="shared" ca="1" si="1"/>
        <v>1.9995358934051952E-2</v>
      </c>
      <c r="BL3" s="63">
        <f t="shared" ca="1" si="1"/>
        <v>1.9995358934051952E-2</v>
      </c>
      <c r="BM3" s="58" t="s">
        <v>609</v>
      </c>
      <c r="BN3" s="59"/>
      <c r="BO3" s="59"/>
      <c r="BP3" s="59"/>
      <c r="BQ3" s="59"/>
      <c r="BR3" s="59"/>
      <c r="BS3" s="59"/>
      <c r="BT3" s="59"/>
      <c r="BU3" s="59"/>
      <c r="BV3" s="59"/>
      <c r="BW3" s="77">
        <f ca="1">SUM(BM5:BX167)</f>
        <v>-43824.420000000027</v>
      </c>
      <c r="BX3" s="78"/>
    </row>
    <row r="4" spans="1:76" s="7" customFormat="1" x14ac:dyDescent="0.25">
      <c r="A4" s="7" t="s">
        <v>8</v>
      </c>
      <c r="B4" s="1" t="s">
        <v>527</v>
      </c>
      <c r="C4" s="7" t="s">
        <v>9</v>
      </c>
      <c r="D4" s="7" t="s">
        <v>10</v>
      </c>
      <c r="E4" s="10">
        <v>42005</v>
      </c>
      <c r="F4" s="10">
        <v>42036</v>
      </c>
      <c r="G4" s="10">
        <v>42064</v>
      </c>
      <c r="H4" s="10">
        <v>42095</v>
      </c>
      <c r="I4" s="10">
        <v>42125</v>
      </c>
      <c r="J4" s="10">
        <v>42156</v>
      </c>
      <c r="K4" s="10">
        <v>42186</v>
      </c>
      <c r="L4" s="10">
        <v>42217</v>
      </c>
      <c r="M4" s="10">
        <v>42248</v>
      </c>
      <c r="N4" s="10">
        <v>42278</v>
      </c>
      <c r="O4" s="10">
        <v>42309</v>
      </c>
      <c r="P4" s="10">
        <v>42339</v>
      </c>
      <c r="Q4" s="9">
        <v>42005</v>
      </c>
      <c r="R4" s="9">
        <v>42036</v>
      </c>
      <c r="S4" s="9">
        <v>42064</v>
      </c>
      <c r="T4" s="9">
        <v>42095</v>
      </c>
      <c r="U4" s="9">
        <v>42125</v>
      </c>
      <c r="V4" s="9">
        <v>42156</v>
      </c>
      <c r="W4" s="9">
        <v>42186</v>
      </c>
      <c r="X4" s="9">
        <v>42217</v>
      </c>
      <c r="Y4" s="9">
        <v>42248</v>
      </c>
      <c r="Z4" s="9">
        <v>42278</v>
      </c>
      <c r="AA4" s="9">
        <v>42309</v>
      </c>
      <c r="AB4" s="9">
        <v>42339</v>
      </c>
      <c r="AC4" s="10">
        <v>42005</v>
      </c>
      <c r="AD4" s="10">
        <v>42036</v>
      </c>
      <c r="AE4" s="10">
        <v>42064</v>
      </c>
      <c r="AF4" s="10">
        <v>42095</v>
      </c>
      <c r="AG4" s="10">
        <v>42125</v>
      </c>
      <c r="AH4" s="10">
        <v>42156</v>
      </c>
      <c r="AI4" s="10">
        <v>42186</v>
      </c>
      <c r="AJ4" s="10">
        <v>42217</v>
      </c>
      <c r="AK4" s="10">
        <v>42248</v>
      </c>
      <c r="AL4" s="10">
        <v>42278</v>
      </c>
      <c r="AM4" s="10">
        <v>42309</v>
      </c>
      <c r="AN4" s="10">
        <v>42339</v>
      </c>
      <c r="AO4" s="9">
        <v>42005</v>
      </c>
      <c r="AP4" s="9">
        <v>42036</v>
      </c>
      <c r="AQ4" s="9">
        <v>42064</v>
      </c>
      <c r="AR4" s="9">
        <v>42095</v>
      </c>
      <c r="AS4" s="9">
        <v>42125</v>
      </c>
      <c r="AT4" s="9">
        <v>42156</v>
      </c>
      <c r="AU4" s="9">
        <v>42186</v>
      </c>
      <c r="AV4" s="9">
        <v>42217</v>
      </c>
      <c r="AW4" s="9">
        <v>42248</v>
      </c>
      <c r="AX4" s="9">
        <v>42278</v>
      </c>
      <c r="AY4" s="9">
        <v>42309</v>
      </c>
      <c r="AZ4" s="9">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row>
    <row r="5" spans="1:76" x14ac:dyDescent="0.25">
      <c r="A5" t="s">
        <v>460</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-0.18999999999999995</v>
      </c>
      <c r="F5" s="31">
        <f ca="1">'Module C Corrected'!CX5-'Module C Initial'!CX5</f>
        <v>-8.9999999999999858E-2</v>
      </c>
      <c r="G5" s="31">
        <f ca="1">'Module C Corrected'!CY5-'Module C Initial'!CY5</f>
        <v>-0.10000000000000009</v>
      </c>
      <c r="H5" s="31">
        <f ca="1">'Module C Corrected'!CZ5-'Module C Initial'!CZ5</f>
        <v>-1.8500000000000014</v>
      </c>
      <c r="I5" s="31">
        <f ca="1">'Module C Corrected'!DA5-'Module C Initial'!DA5</f>
        <v>-0.29000000000000004</v>
      </c>
      <c r="J5" s="31">
        <f ca="1">'Module C Corrected'!DB5-'Module C Initial'!DB5</f>
        <v>0</v>
      </c>
      <c r="K5" s="31">
        <f ca="1">'Module C Corrected'!DC5-'Module C Initial'!DC5</f>
        <v>0</v>
      </c>
      <c r="L5" s="31">
        <f ca="1">'Module C Corrected'!DD5-'Module C Initial'!DD5</f>
        <v>0</v>
      </c>
      <c r="M5" s="31">
        <f ca="1">'Module C Corrected'!DE5-'Module C Initial'!DE5</f>
        <v>-0.20999999999999996</v>
      </c>
      <c r="N5" s="31">
        <f ca="1">'Module C Corrected'!DF5-'Module C Initial'!DF5</f>
        <v>-2.8000000000000043</v>
      </c>
      <c r="O5" s="31">
        <f ca="1">'Module C Corrected'!DG5-'Module C Initial'!DG5</f>
        <v>-0.61999999999999922</v>
      </c>
      <c r="P5" s="31">
        <f ca="1">'Module C Corrected'!DH5-'Module C Initial'!DH5</f>
        <v>-0.6899999999999995</v>
      </c>
      <c r="Q5" s="32">
        <f ca="1">'Module C Corrected'!DI5-'Module C Initial'!DI5</f>
        <v>-1.0000000000000009E-2</v>
      </c>
      <c r="R5" s="32">
        <f ca="1">'Module C Corrected'!DJ5-'Module C Initial'!DJ5</f>
        <v>-9.9999999999999985E-3</v>
      </c>
      <c r="S5" s="32">
        <f ca="1">'Module C Corrected'!DK5-'Module C Initial'!DK5</f>
        <v>0</v>
      </c>
      <c r="T5" s="32">
        <f ca="1">'Module C Corrected'!DL5-'Module C Initial'!DL5</f>
        <v>-8.9999999999999969E-2</v>
      </c>
      <c r="U5" s="32">
        <f ca="1">'Module C Corrected'!DM5-'Module C Initial'!DM5</f>
        <v>-1.0000000000000009E-2</v>
      </c>
      <c r="V5" s="32">
        <f ca="1">'Module C Corrected'!DN5-'Module C Initial'!DN5</f>
        <v>0</v>
      </c>
      <c r="W5" s="32">
        <f ca="1">'Module C Corrected'!DO5-'Module C Initial'!DO5</f>
        <v>0</v>
      </c>
      <c r="X5" s="32">
        <f ca="1">'Module C Corrected'!DP5-'Module C Initial'!DP5</f>
        <v>0</v>
      </c>
      <c r="Y5" s="32">
        <f ca="1">'Module C Corrected'!DQ5-'Module C Initial'!DQ5</f>
        <v>-1.0000000000000009E-2</v>
      </c>
      <c r="Z5" s="32">
        <f ca="1">'Module C Corrected'!DR5-'Module C Initial'!DR5</f>
        <v>-0.14000000000000001</v>
      </c>
      <c r="AA5" s="32">
        <f ca="1">'Module C Corrected'!DS5-'Module C Initial'!DS5</f>
        <v>-4.0000000000000008E-2</v>
      </c>
      <c r="AB5" s="32">
        <f ca="1">'Module C Corrected'!DT5-'Module C Initial'!DT5</f>
        <v>-4.0000000000000008E-2</v>
      </c>
      <c r="AC5" s="31">
        <f ca="1">'Module C Corrected'!DU5-'Module C Initial'!DU5</f>
        <v>-0.03</v>
      </c>
      <c r="AD5" s="31">
        <f ca="1">'Module C Corrected'!DV5-'Module C Initial'!DV5</f>
        <v>-9.999999999999995E-3</v>
      </c>
      <c r="AE5" s="31">
        <f ca="1">'Module C Corrected'!DW5-'Module C Initial'!DW5</f>
        <v>-2.0000000000000004E-2</v>
      </c>
      <c r="AF5" s="31">
        <f ca="1">'Module C Corrected'!DX5-'Module C Initial'!DX5</f>
        <v>-0.28000000000000003</v>
      </c>
      <c r="AG5" s="31">
        <f ca="1">'Module C Corrected'!DY5-'Module C Initial'!DY5</f>
        <v>-3.999999999999998E-2</v>
      </c>
      <c r="AH5" s="31">
        <f ca="1">'Module C Corrected'!DZ5-'Module C Initial'!DZ5</f>
        <v>0</v>
      </c>
      <c r="AI5" s="31">
        <f ca="1">'Module C Corrected'!EA5-'Module C Initial'!EA5</f>
        <v>0</v>
      </c>
      <c r="AJ5" s="31">
        <f ca="1">'Module C Corrected'!EB5-'Module C Initial'!EB5</f>
        <v>0</v>
      </c>
      <c r="AK5" s="31">
        <f ca="1">'Module C Corrected'!EC5-'Module C Initial'!EC5</f>
        <v>-0.03</v>
      </c>
      <c r="AL5" s="31">
        <f ca="1">'Module C Corrected'!ED5-'Module C Initial'!ED5</f>
        <v>-0.39999999999999991</v>
      </c>
      <c r="AM5" s="31">
        <f ca="1">'Module C Corrected'!EE5-'Module C Initial'!EE5</f>
        <v>-8.9999999999999969E-2</v>
      </c>
      <c r="AN5" s="31">
        <f ca="1">'Module C Corrected'!EF5-'Module C Initial'!EF5</f>
        <v>-9.000000000000008E-2</v>
      </c>
      <c r="AO5" s="32">
        <f ca="1">E5+Q5+AC5</f>
        <v>-0.22999999999999995</v>
      </c>
      <c r="AP5" s="32">
        <f t="shared" ref="AP5:AZ20" ca="1" si="4">F5+R5+AD5</f>
        <v>-0.10999999999999985</v>
      </c>
      <c r="AQ5" s="32">
        <f t="shared" ca="1" si="4"/>
        <v>-0.12000000000000009</v>
      </c>
      <c r="AR5" s="32">
        <f t="shared" ca="1" si="4"/>
        <v>-2.2200000000000015</v>
      </c>
      <c r="AS5" s="32">
        <f t="shared" ca="1" si="4"/>
        <v>-0.34</v>
      </c>
      <c r="AT5" s="32">
        <f t="shared" ca="1" si="4"/>
        <v>0</v>
      </c>
      <c r="AU5" s="32">
        <f t="shared" ca="1" si="4"/>
        <v>0</v>
      </c>
      <c r="AV5" s="32">
        <f t="shared" ca="1" si="4"/>
        <v>0</v>
      </c>
      <c r="AW5" s="32">
        <f t="shared" ca="1" si="4"/>
        <v>-0.24999999999999997</v>
      </c>
      <c r="AX5" s="32">
        <f t="shared" ca="1" si="4"/>
        <v>-3.3400000000000043</v>
      </c>
      <c r="AY5" s="32">
        <f t="shared" ca="1" si="4"/>
        <v>-0.74999999999999922</v>
      </c>
      <c r="AZ5" s="32">
        <f t="shared" ca="1" si="4"/>
        <v>-0.81999999999999962</v>
      </c>
      <c r="BA5" s="31">
        <f ca="1">ROUND(E5*BA$3,2)</f>
        <v>0</v>
      </c>
      <c r="BB5" s="31">
        <f t="shared" ref="BB5:BB68" ca="1" si="5">ROUND(F5*BB$3,2)</f>
        <v>0</v>
      </c>
      <c r="BC5" s="31">
        <f t="shared" ref="BC5:BC68" ca="1" si="6">ROUND(G5*BC$3,2)</f>
        <v>0</v>
      </c>
      <c r="BD5" s="31">
        <f t="shared" ref="BD5:BD68" ca="1" si="7">ROUND(H5*BD$3,2)</f>
        <v>-0.04</v>
      </c>
      <c r="BE5" s="31">
        <f t="shared" ref="BE5:BE68" ca="1" si="8">ROUND(I5*BE$3,2)</f>
        <v>-0.01</v>
      </c>
      <c r="BF5" s="31">
        <f t="shared" ref="BF5:BF68" ca="1" si="9">ROUND(J5*BF$3,2)</f>
        <v>0</v>
      </c>
      <c r="BG5" s="31">
        <f t="shared" ref="BG5:BG68" ca="1" si="10">ROUND(K5*BG$3,2)</f>
        <v>0</v>
      </c>
      <c r="BH5" s="31">
        <f t="shared" ref="BH5:BH68" ca="1" si="11">ROUND(L5*BH$3,2)</f>
        <v>0</v>
      </c>
      <c r="BI5" s="31">
        <f t="shared" ref="BI5:BI68" ca="1" si="12">ROUND(M5*BI$3,2)</f>
        <v>0</v>
      </c>
      <c r="BJ5" s="31">
        <f t="shared" ref="BJ5:BJ68" ca="1" si="13">ROUND(N5*BJ$3,2)</f>
        <v>-0.06</v>
      </c>
      <c r="BK5" s="31">
        <f t="shared" ref="BK5:BK68" ca="1" si="14">ROUND(O5*BK$3,2)</f>
        <v>-0.01</v>
      </c>
      <c r="BL5" s="31">
        <f t="shared" ref="BL5:BL68" ca="1" si="15">ROUND(P5*BL$3,2)</f>
        <v>-0.01</v>
      </c>
      <c r="BM5" s="32">
        <f ca="1">AO5+BA5</f>
        <v>-0.22999999999999995</v>
      </c>
      <c r="BN5" s="32">
        <f t="shared" ref="BN5:BN68" ca="1" si="16">AP5+BB5</f>
        <v>-0.10999999999999985</v>
      </c>
      <c r="BO5" s="32">
        <f t="shared" ref="BO5:BO68" ca="1" si="17">AQ5+BC5</f>
        <v>-0.12000000000000009</v>
      </c>
      <c r="BP5" s="32">
        <f t="shared" ref="BP5:BP68" ca="1" si="18">AR5+BD5</f>
        <v>-2.2600000000000016</v>
      </c>
      <c r="BQ5" s="32">
        <f t="shared" ref="BQ5:BQ68" ca="1" si="19">AS5+BE5</f>
        <v>-0.35000000000000003</v>
      </c>
      <c r="BR5" s="32">
        <f t="shared" ref="BR5:BR68" ca="1" si="20">AT5+BF5</f>
        <v>0</v>
      </c>
      <c r="BS5" s="32">
        <f t="shared" ref="BS5:BS68" ca="1" si="21">AU5+BG5</f>
        <v>0</v>
      </c>
      <c r="BT5" s="32">
        <f t="shared" ref="BT5:BT68" ca="1" si="22">AV5+BH5</f>
        <v>0</v>
      </c>
      <c r="BU5" s="32">
        <f t="shared" ref="BU5:BU68" ca="1" si="23">AW5+BI5</f>
        <v>-0.24999999999999997</v>
      </c>
      <c r="BV5" s="32">
        <f t="shared" ref="BV5:BV68" ca="1" si="24">AX5+BJ5</f>
        <v>-3.4000000000000044</v>
      </c>
      <c r="BW5" s="32">
        <f t="shared" ref="BW5:BW68" ca="1" si="25">AY5+BK5</f>
        <v>-0.75999999999999923</v>
      </c>
      <c r="BX5" s="32">
        <f t="shared" ref="BX5:BX68" ca="1" si="26">AZ5+BL5</f>
        <v>-0.82999999999999963</v>
      </c>
    </row>
    <row r="6" spans="1:76" x14ac:dyDescent="0.25">
      <c r="A6" t="s">
        <v>460</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1.2800000000000002</v>
      </c>
      <c r="I6" s="31">
        <f ca="1">'Module C Corrected'!DA6-'Module C Initial'!DA6</f>
        <v>84.859999999999957</v>
      </c>
      <c r="J6" s="31">
        <f ca="1">'Module C Corrected'!DB6-'Module C Initial'!DB6</f>
        <v>76.180000000000007</v>
      </c>
      <c r="K6" s="31">
        <f ca="1">'Module C Corrected'!DC6-'Module C Initial'!DC6</f>
        <v>41.640000000000015</v>
      </c>
      <c r="L6" s="31">
        <f ca="1">'Module C Corrected'!DD6-'Module C Initial'!DD6</f>
        <v>27.169999999999987</v>
      </c>
      <c r="M6" s="31">
        <f ca="1">'Module C Corrected'!DE6-'Module C Initial'!DE6</f>
        <v>60.480000000000018</v>
      </c>
      <c r="N6" s="31">
        <f ca="1">'Module C Corrected'!DF6-'Module C Initial'!DF6</f>
        <v>1.2400000000000002</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0.06</v>
      </c>
      <c r="U6" s="32">
        <f ca="1">'Module C Corrected'!DM6-'Module C Initial'!DM6</f>
        <v>4.2399999999999984</v>
      </c>
      <c r="V6" s="32">
        <f ca="1">'Module C Corrected'!DN6-'Module C Initial'!DN6</f>
        <v>3.8100000000000023</v>
      </c>
      <c r="W6" s="32">
        <f ca="1">'Module C Corrected'!DO6-'Module C Initial'!DO6</f>
        <v>2.0799999999999983</v>
      </c>
      <c r="X6" s="32">
        <f ca="1">'Module C Corrected'!DP6-'Module C Initial'!DP6</f>
        <v>1.3600000000000003</v>
      </c>
      <c r="Y6" s="32">
        <f ca="1">'Module C Corrected'!DQ6-'Module C Initial'!DQ6</f>
        <v>3.0199999999999996</v>
      </c>
      <c r="Z6" s="32">
        <f ca="1">'Module C Corrected'!DR6-'Module C Initial'!DR6</f>
        <v>7.0000000000000007E-2</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0.19999999999999996</v>
      </c>
      <c r="AG6" s="31">
        <f ca="1">'Module C Corrected'!DY6-'Module C Initial'!DY6</f>
        <v>12.790000000000006</v>
      </c>
      <c r="AH6" s="31">
        <f ca="1">'Module C Corrected'!DZ6-'Module C Initial'!DZ6</f>
        <v>11.32</v>
      </c>
      <c r="AI6" s="31">
        <f ca="1">'Module C Corrected'!EA6-'Module C Initial'!EA6</f>
        <v>6.0999999999999943</v>
      </c>
      <c r="AJ6" s="31">
        <f ca="1">'Module C Corrected'!EB6-'Module C Initial'!EB6</f>
        <v>3.9299999999999997</v>
      </c>
      <c r="AK6" s="31">
        <f ca="1">'Module C Corrected'!EC6-'Module C Initial'!EC6</f>
        <v>8.6299999999999955</v>
      </c>
      <c r="AL6" s="31">
        <f ca="1">'Module C Corrected'!ED6-'Module C Initial'!ED6</f>
        <v>0.17000000000000004</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1.5400000000000003</v>
      </c>
      <c r="AS6" s="32">
        <f t="shared" ca="1" si="4"/>
        <v>101.88999999999996</v>
      </c>
      <c r="AT6" s="32">
        <f t="shared" ca="1" si="4"/>
        <v>91.31</v>
      </c>
      <c r="AU6" s="32">
        <f t="shared" ca="1" si="4"/>
        <v>49.820000000000007</v>
      </c>
      <c r="AV6" s="32">
        <f t="shared" ca="1" si="4"/>
        <v>32.459999999999987</v>
      </c>
      <c r="AW6" s="32">
        <f t="shared" ca="1" si="4"/>
        <v>72.13000000000001</v>
      </c>
      <c r="AX6" s="32">
        <f t="shared" ca="1" si="4"/>
        <v>1.4800000000000004</v>
      </c>
      <c r="AY6" s="32">
        <f t="shared" ca="1" si="4"/>
        <v>0</v>
      </c>
      <c r="AZ6" s="32">
        <f t="shared" ca="1" si="4"/>
        <v>0</v>
      </c>
      <c r="BA6" s="31">
        <f t="shared" ref="BA6:BA69" ca="1" si="28">ROUND(E6*BA$3,2)</f>
        <v>0</v>
      </c>
      <c r="BB6" s="31">
        <f t="shared" ca="1" si="5"/>
        <v>0</v>
      </c>
      <c r="BC6" s="31">
        <f t="shared" ca="1" si="6"/>
        <v>0</v>
      </c>
      <c r="BD6" s="31">
        <f t="shared" ca="1" si="7"/>
        <v>0.03</v>
      </c>
      <c r="BE6" s="31">
        <f t="shared" ca="1" si="8"/>
        <v>1.7</v>
      </c>
      <c r="BF6" s="31">
        <f t="shared" ca="1" si="9"/>
        <v>1.52</v>
      </c>
      <c r="BG6" s="31">
        <f t="shared" ca="1" si="10"/>
        <v>0.83</v>
      </c>
      <c r="BH6" s="31">
        <f t="shared" ca="1" si="11"/>
        <v>0.54</v>
      </c>
      <c r="BI6" s="31">
        <f t="shared" ca="1" si="12"/>
        <v>1.21</v>
      </c>
      <c r="BJ6" s="31">
        <f t="shared" ca="1" si="13"/>
        <v>0.02</v>
      </c>
      <c r="BK6" s="31">
        <f t="shared" ca="1" si="14"/>
        <v>0</v>
      </c>
      <c r="BL6" s="31">
        <f t="shared" ca="1" si="15"/>
        <v>0</v>
      </c>
      <c r="BM6" s="32">
        <f t="shared" ref="BM6:BM69" ca="1" si="29">AO6+BA6</f>
        <v>0</v>
      </c>
      <c r="BN6" s="32">
        <f t="shared" ca="1" si="16"/>
        <v>0</v>
      </c>
      <c r="BO6" s="32">
        <f t="shared" ca="1" si="17"/>
        <v>0</v>
      </c>
      <c r="BP6" s="32">
        <f t="shared" ca="1" si="18"/>
        <v>1.5700000000000003</v>
      </c>
      <c r="BQ6" s="32">
        <f t="shared" ca="1" si="19"/>
        <v>103.58999999999996</v>
      </c>
      <c r="BR6" s="32">
        <f t="shared" ca="1" si="20"/>
        <v>92.83</v>
      </c>
      <c r="BS6" s="32">
        <f t="shared" ca="1" si="21"/>
        <v>50.650000000000006</v>
      </c>
      <c r="BT6" s="32">
        <f t="shared" ca="1" si="22"/>
        <v>32.999999999999986</v>
      </c>
      <c r="BU6" s="32">
        <f t="shared" ca="1" si="23"/>
        <v>73.34</v>
      </c>
      <c r="BV6" s="32">
        <f t="shared" ca="1" si="24"/>
        <v>1.5000000000000004</v>
      </c>
      <c r="BW6" s="32">
        <f t="shared" ca="1" si="25"/>
        <v>0</v>
      </c>
      <c r="BX6" s="32">
        <f t="shared" ca="1" si="26"/>
        <v>0</v>
      </c>
    </row>
    <row r="7" spans="1:76" x14ac:dyDescent="0.25">
      <c r="A7" t="s">
        <v>460</v>
      </c>
      <c r="B7" s="1" t="s">
        <v>149</v>
      </c>
      <c r="C7" t="str">
        <f t="shared" ca="1" si="2"/>
        <v>0000022911</v>
      </c>
      <c r="D7" t="str">
        <f t="shared" ca="1" si="3"/>
        <v>FortisAlberta Reversing POD - Glenwood (229S)</v>
      </c>
      <c r="E7" s="31">
        <f ca="1">'Module C Corrected'!CW7-'Module C Initial'!CW7</f>
        <v>-1.009999999999998</v>
      </c>
      <c r="F7" s="31">
        <f ca="1">'Module C Corrected'!CX7-'Module C Initial'!CX7</f>
        <v>-0.39000000000000057</v>
      </c>
      <c r="G7" s="31">
        <f ca="1">'Module C Corrected'!CY7-'Module C Initial'!CY7</f>
        <v>-0.22999999999999954</v>
      </c>
      <c r="H7" s="31">
        <f ca="1">'Module C Corrected'!CZ7-'Module C Initial'!CZ7</f>
        <v>-4.980000000000004</v>
      </c>
      <c r="I7" s="31">
        <f ca="1">'Module C Corrected'!DA7-'Module C Initial'!DA7</f>
        <v>-7.1899999999999977</v>
      </c>
      <c r="J7" s="31">
        <f ca="1">'Module C Corrected'!DB7-'Module C Initial'!DB7</f>
        <v>-8.9300000000000068</v>
      </c>
      <c r="K7" s="31">
        <f ca="1">'Module C Corrected'!DC7-'Module C Initial'!DC7</f>
        <v>-2.5</v>
      </c>
      <c r="L7" s="31">
        <f ca="1">'Module C Corrected'!DD7-'Module C Initial'!DD7</f>
        <v>-4.0600000000000023</v>
      </c>
      <c r="M7" s="31">
        <f ca="1">'Module C Corrected'!DE7-'Module C Initial'!DE7</f>
        <v>-15.839999999999975</v>
      </c>
      <c r="N7" s="31">
        <f ca="1">'Module C Corrected'!DF7-'Module C Initial'!DF7</f>
        <v>-0.45000000000000107</v>
      </c>
      <c r="O7" s="31">
        <f ca="1">'Module C Corrected'!DG7-'Module C Initial'!DG7</f>
        <v>-0.21999999999999975</v>
      </c>
      <c r="P7" s="31">
        <f ca="1">'Module C Corrected'!DH7-'Module C Initial'!DH7</f>
        <v>-0.1599999999999997</v>
      </c>
      <c r="Q7" s="32">
        <f ca="1">'Module C Corrected'!DI7-'Module C Initial'!DI7</f>
        <v>-5.0000000000000044E-2</v>
      </c>
      <c r="R7" s="32">
        <f ca="1">'Module C Corrected'!DJ7-'Module C Initial'!DJ7</f>
        <v>-1.9999999999999962E-2</v>
      </c>
      <c r="S7" s="32">
        <f ca="1">'Module C Corrected'!DK7-'Module C Initial'!DK7</f>
        <v>-1.0000000000000009E-2</v>
      </c>
      <c r="T7" s="32">
        <f ca="1">'Module C Corrected'!DL7-'Module C Initial'!DL7</f>
        <v>-0.23999999999999977</v>
      </c>
      <c r="U7" s="32">
        <f ca="1">'Module C Corrected'!DM7-'Module C Initial'!DM7</f>
        <v>-0.36000000000000032</v>
      </c>
      <c r="V7" s="32">
        <f ca="1">'Module C Corrected'!DN7-'Module C Initial'!DN7</f>
        <v>-0.44999999999999929</v>
      </c>
      <c r="W7" s="32">
        <f ca="1">'Module C Corrected'!DO7-'Module C Initial'!DO7</f>
        <v>-0.12999999999999989</v>
      </c>
      <c r="X7" s="32">
        <f ca="1">'Module C Corrected'!DP7-'Module C Initial'!DP7</f>
        <v>-0.19999999999999973</v>
      </c>
      <c r="Y7" s="32">
        <f ca="1">'Module C Corrected'!DQ7-'Module C Initial'!DQ7</f>
        <v>-0.78999999999999915</v>
      </c>
      <c r="Z7" s="32">
        <f ca="1">'Module C Corrected'!DR7-'Module C Initial'!DR7</f>
        <v>-2.0000000000000018E-2</v>
      </c>
      <c r="AA7" s="32">
        <f ca="1">'Module C Corrected'!DS7-'Module C Initial'!DS7</f>
        <v>-1.0000000000000009E-2</v>
      </c>
      <c r="AB7" s="32">
        <f ca="1">'Module C Corrected'!DT7-'Module C Initial'!DT7</f>
        <v>-9.999999999999995E-3</v>
      </c>
      <c r="AC7" s="31">
        <f ca="1">'Module C Corrected'!DU7-'Module C Initial'!DU7</f>
        <v>-0.16000000000000014</v>
      </c>
      <c r="AD7" s="31">
        <f ca="1">'Module C Corrected'!DV7-'Module C Initial'!DV7</f>
        <v>-6.0000000000000053E-2</v>
      </c>
      <c r="AE7" s="31">
        <f ca="1">'Module C Corrected'!DW7-'Module C Initial'!DW7</f>
        <v>-4.0000000000000036E-2</v>
      </c>
      <c r="AF7" s="31">
        <f ca="1">'Module C Corrected'!DX7-'Module C Initial'!DX7</f>
        <v>-0.75999999999999979</v>
      </c>
      <c r="AG7" s="31">
        <f ca="1">'Module C Corrected'!DY7-'Module C Initial'!DY7</f>
        <v>-1.0899999999999999</v>
      </c>
      <c r="AH7" s="31">
        <f ca="1">'Module C Corrected'!DZ7-'Module C Initial'!DZ7</f>
        <v>-1.3299999999999983</v>
      </c>
      <c r="AI7" s="31">
        <f ca="1">'Module C Corrected'!EA7-'Module C Initial'!EA7</f>
        <v>-0.36999999999999922</v>
      </c>
      <c r="AJ7" s="31">
        <f ca="1">'Module C Corrected'!EB7-'Module C Initial'!EB7</f>
        <v>-0.58999999999999986</v>
      </c>
      <c r="AK7" s="31">
        <f ca="1">'Module C Corrected'!EC7-'Module C Initial'!EC7</f>
        <v>-2.2600000000000016</v>
      </c>
      <c r="AL7" s="31">
        <f ca="1">'Module C Corrected'!ED7-'Module C Initial'!ED7</f>
        <v>-7.0000000000000062E-2</v>
      </c>
      <c r="AM7" s="31">
        <f ca="1">'Module C Corrected'!EE7-'Module C Initial'!EE7</f>
        <v>-2.9999999999999971E-2</v>
      </c>
      <c r="AN7" s="31">
        <f ca="1">'Module C Corrected'!EF7-'Module C Initial'!EF7</f>
        <v>-2.0000000000000018E-2</v>
      </c>
      <c r="AO7" s="32">
        <f t="shared" ca="1" si="27"/>
        <v>-1.2199999999999982</v>
      </c>
      <c r="AP7" s="32">
        <f t="shared" ca="1" si="4"/>
        <v>-0.47000000000000058</v>
      </c>
      <c r="AQ7" s="32">
        <f t="shared" ca="1" si="4"/>
        <v>-0.27999999999999958</v>
      </c>
      <c r="AR7" s="32">
        <f t="shared" ca="1" si="4"/>
        <v>-5.980000000000004</v>
      </c>
      <c r="AS7" s="32">
        <f t="shared" ca="1" si="4"/>
        <v>-8.639999999999997</v>
      </c>
      <c r="AT7" s="32">
        <f t="shared" ca="1" si="4"/>
        <v>-10.710000000000004</v>
      </c>
      <c r="AU7" s="32">
        <f t="shared" ca="1" si="4"/>
        <v>-2.9999999999999991</v>
      </c>
      <c r="AV7" s="32">
        <f t="shared" ca="1" si="4"/>
        <v>-4.8500000000000014</v>
      </c>
      <c r="AW7" s="32">
        <f t="shared" ca="1" si="4"/>
        <v>-18.889999999999976</v>
      </c>
      <c r="AX7" s="32">
        <f t="shared" ca="1" si="4"/>
        <v>-0.54000000000000115</v>
      </c>
      <c r="AY7" s="32">
        <f t="shared" ca="1" si="4"/>
        <v>-0.25999999999999973</v>
      </c>
      <c r="AZ7" s="32">
        <f t="shared" ca="1" si="4"/>
        <v>-0.18999999999999972</v>
      </c>
      <c r="BA7" s="31">
        <f t="shared" ca="1" si="28"/>
        <v>-0.02</v>
      </c>
      <c r="BB7" s="31">
        <f t="shared" ca="1" si="5"/>
        <v>-0.01</v>
      </c>
      <c r="BC7" s="31">
        <f t="shared" ca="1" si="6"/>
        <v>0</v>
      </c>
      <c r="BD7" s="31">
        <f t="shared" ca="1" si="7"/>
        <v>-0.1</v>
      </c>
      <c r="BE7" s="31">
        <f t="shared" ca="1" si="8"/>
        <v>-0.14000000000000001</v>
      </c>
      <c r="BF7" s="31">
        <f t="shared" ca="1" si="9"/>
        <v>-0.18</v>
      </c>
      <c r="BG7" s="31">
        <f t="shared" ca="1" si="10"/>
        <v>-0.05</v>
      </c>
      <c r="BH7" s="31">
        <f t="shared" ca="1" si="11"/>
        <v>-0.08</v>
      </c>
      <c r="BI7" s="31">
        <f t="shared" ca="1" si="12"/>
        <v>-0.32</v>
      </c>
      <c r="BJ7" s="31">
        <f t="shared" ca="1" si="13"/>
        <v>-0.01</v>
      </c>
      <c r="BK7" s="31">
        <f t="shared" ca="1" si="14"/>
        <v>0</v>
      </c>
      <c r="BL7" s="31">
        <f t="shared" ca="1" si="15"/>
        <v>0</v>
      </c>
      <c r="BM7" s="32">
        <f t="shared" ca="1" si="29"/>
        <v>-1.2399999999999982</v>
      </c>
      <c r="BN7" s="32">
        <f t="shared" ca="1" si="16"/>
        <v>-0.48000000000000059</v>
      </c>
      <c r="BO7" s="32">
        <f t="shared" ca="1" si="17"/>
        <v>-0.27999999999999958</v>
      </c>
      <c r="BP7" s="32">
        <f t="shared" ca="1" si="18"/>
        <v>-6.0800000000000036</v>
      </c>
      <c r="BQ7" s="32">
        <f t="shared" ca="1" si="19"/>
        <v>-8.7799999999999976</v>
      </c>
      <c r="BR7" s="32">
        <f t="shared" ca="1" si="20"/>
        <v>-10.890000000000004</v>
      </c>
      <c r="BS7" s="32">
        <f t="shared" ca="1" si="21"/>
        <v>-3.0499999999999989</v>
      </c>
      <c r="BT7" s="32">
        <f t="shared" ca="1" si="22"/>
        <v>-4.9300000000000015</v>
      </c>
      <c r="BU7" s="32">
        <f t="shared" ca="1" si="23"/>
        <v>-19.209999999999976</v>
      </c>
      <c r="BV7" s="32">
        <f t="shared" ca="1" si="24"/>
        <v>-0.55000000000000115</v>
      </c>
      <c r="BW7" s="32">
        <f t="shared" ca="1" si="25"/>
        <v>-0.25999999999999973</v>
      </c>
      <c r="BX7" s="32">
        <f t="shared" ca="1" si="26"/>
        <v>-0.18999999999999972</v>
      </c>
    </row>
    <row r="8" spans="1:76" x14ac:dyDescent="0.25">
      <c r="A8" t="s">
        <v>460</v>
      </c>
      <c r="B8" s="1" t="s">
        <v>150</v>
      </c>
      <c r="C8" t="str">
        <f t="shared" ca="1" si="2"/>
        <v>0000025611</v>
      </c>
      <c r="D8" t="str">
        <f t="shared" ca="1" si="3"/>
        <v>FortisAlberta Reversing POD - Harmattan (256S)</v>
      </c>
      <c r="E8" s="31">
        <f ca="1">'Module C Corrected'!CW8-'Module C Initial'!CW8</f>
        <v>18.6400000000001</v>
      </c>
      <c r="F8" s="31">
        <f ca="1">'Module C Corrected'!CX8-'Module C Initial'!CX8</f>
        <v>28.350000000000364</v>
      </c>
      <c r="G8" s="31">
        <f ca="1">'Module C Corrected'!CY8-'Module C Initial'!CY8</f>
        <v>13.100000000000136</v>
      </c>
      <c r="H8" s="31">
        <f ca="1">'Module C Corrected'!CZ8-'Module C Initial'!CZ8</f>
        <v>26.369999999999891</v>
      </c>
      <c r="I8" s="31">
        <f ca="1">'Module C Corrected'!DA8-'Module C Initial'!DA8</f>
        <v>5.7499999999999432</v>
      </c>
      <c r="J8" s="31">
        <f ca="1">'Module C Corrected'!DB8-'Module C Initial'!DB8</f>
        <v>106.65999999999985</v>
      </c>
      <c r="K8" s="31">
        <f ca="1">'Module C Corrected'!DC8-'Module C Initial'!DC8</f>
        <v>23.700000000000273</v>
      </c>
      <c r="L8" s="31">
        <f ca="1">'Module C Corrected'!DD8-'Module C Initial'!DD8</f>
        <v>29.550000000000182</v>
      </c>
      <c r="M8" s="31">
        <f ca="1">'Module C Corrected'!DE8-'Module C Initial'!DE8</f>
        <v>0.64000000000000057</v>
      </c>
      <c r="N8" s="31">
        <f ca="1">'Module C Corrected'!DF8-'Module C Initial'!DF8</f>
        <v>3.9700000000000273</v>
      </c>
      <c r="O8" s="31">
        <f ca="1">'Module C Corrected'!DG8-'Module C Initial'!DG8</f>
        <v>9.3399999999999181</v>
      </c>
      <c r="P8" s="31">
        <f ca="1">'Module C Corrected'!DH8-'Module C Initial'!DH8</f>
        <v>2.3599999999999852</v>
      </c>
      <c r="Q8" s="32">
        <f ca="1">'Module C Corrected'!DI8-'Module C Initial'!DI8</f>
        <v>0.92999999999999261</v>
      </c>
      <c r="R8" s="32">
        <f ca="1">'Module C Corrected'!DJ8-'Module C Initial'!DJ8</f>
        <v>1.4199999999999875</v>
      </c>
      <c r="S8" s="32">
        <f ca="1">'Module C Corrected'!DK8-'Module C Initial'!DK8</f>
        <v>0.64999999999999858</v>
      </c>
      <c r="T8" s="32">
        <f ca="1">'Module C Corrected'!DL8-'Module C Initial'!DL8</f>
        <v>1.3200000000000074</v>
      </c>
      <c r="U8" s="32">
        <f ca="1">'Module C Corrected'!DM8-'Module C Initial'!DM8</f>
        <v>0.28999999999999915</v>
      </c>
      <c r="V8" s="32">
        <f ca="1">'Module C Corrected'!DN8-'Module C Initial'!DN8</f>
        <v>5.3299999999999841</v>
      </c>
      <c r="W8" s="32">
        <f ca="1">'Module C Corrected'!DO8-'Module C Initial'!DO8</f>
        <v>1.1800000000000068</v>
      </c>
      <c r="X8" s="32">
        <f ca="1">'Module C Corrected'!DP8-'Module C Initial'!DP8</f>
        <v>1.4800000000000182</v>
      </c>
      <c r="Y8" s="32">
        <f ca="1">'Module C Corrected'!DQ8-'Module C Initial'!DQ8</f>
        <v>4.0000000000000036E-2</v>
      </c>
      <c r="Z8" s="32">
        <f ca="1">'Module C Corrected'!DR8-'Module C Initial'!DR8</f>
        <v>0.19999999999999929</v>
      </c>
      <c r="AA8" s="32">
        <f ca="1">'Module C Corrected'!DS8-'Module C Initial'!DS8</f>
        <v>0.47000000000000597</v>
      </c>
      <c r="AB8" s="32">
        <f ca="1">'Module C Corrected'!DT8-'Module C Initial'!DT8</f>
        <v>0.11999999999999922</v>
      </c>
      <c r="AC8" s="31">
        <f ca="1">'Module C Corrected'!DU8-'Module C Initial'!DU8</f>
        <v>2.9599999999999795</v>
      </c>
      <c r="AD8" s="31">
        <f ca="1">'Module C Corrected'!DV8-'Module C Initial'!DV8</f>
        <v>4.4399999999999977</v>
      </c>
      <c r="AE8" s="31">
        <f ca="1">'Module C Corrected'!DW8-'Module C Initial'!DW8</f>
        <v>2.0300000000000011</v>
      </c>
      <c r="AF8" s="31">
        <f ca="1">'Module C Corrected'!DX8-'Module C Initial'!DX8</f>
        <v>4.0199999999999818</v>
      </c>
      <c r="AG8" s="31">
        <f ca="1">'Module C Corrected'!DY8-'Module C Initial'!DY8</f>
        <v>0.87000000000000455</v>
      </c>
      <c r="AH8" s="31">
        <f ca="1">'Module C Corrected'!DZ8-'Module C Initial'!DZ8</f>
        <v>15.839999999999918</v>
      </c>
      <c r="AI8" s="31">
        <f ca="1">'Module C Corrected'!EA8-'Module C Initial'!EA8</f>
        <v>3.4699999999999704</v>
      </c>
      <c r="AJ8" s="31">
        <f ca="1">'Module C Corrected'!EB8-'Module C Initial'!EB8</f>
        <v>4.2699999999999818</v>
      </c>
      <c r="AK8" s="31">
        <f ca="1">'Module C Corrected'!EC8-'Module C Initial'!EC8</f>
        <v>8.9999999999999858E-2</v>
      </c>
      <c r="AL8" s="31">
        <f ca="1">'Module C Corrected'!ED8-'Module C Initial'!ED8</f>
        <v>0.56000000000000227</v>
      </c>
      <c r="AM8" s="31">
        <f ca="1">'Module C Corrected'!EE8-'Module C Initial'!EE8</f>
        <v>1.289999999999992</v>
      </c>
      <c r="AN8" s="31">
        <f ca="1">'Module C Corrected'!EF8-'Module C Initial'!EF8</f>
        <v>0.32000000000000028</v>
      </c>
      <c r="AO8" s="32">
        <f t="shared" ca="1" si="27"/>
        <v>22.530000000000072</v>
      </c>
      <c r="AP8" s="32">
        <f t="shared" ca="1" si="4"/>
        <v>34.210000000000349</v>
      </c>
      <c r="AQ8" s="32">
        <f t="shared" ca="1" si="4"/>
        <v>15.780000000000136</v>
      </c>
      <c r="AR8" s="32">
        <f t="shared" ca="1" si="4"/>
        <v>31.70999999999988</v>
      </c>
      <c r="AS8" s="32">
        <f t="shared" ca="1" si="4"/>
        <v>6.9099999999999469</v>
      </c>
      <c r="AT8" s="32">
        <f t="shared" ca="1" si="4"/>
        <v>127.82999999999976</v>
      </c>
      <c r="AU8" s="32">
        <f t="shared" ca="1" si="4"/>
        <v>28.35000000000025</v>
      </c>
      <c r="AV8" s="32">
        <f t="shared" ca="1" si="4"/>
        <v>35.300000000000182</v>
      </c>
      <c r="AW8" s="32">
        <f t="shared" ca="1" si="4"/>
        <v>0.77000000000000046</v>
      </c>
      <c r="AX8" s="32">
        <f t="shared" ca="1" si="4"/>
        <v>4.7300000000000288</v>
      </c>
      <c r="AY8" s="32">
        <f t="shared" ca="1" si="4"/>
        <v>11.099999999999916</v>
      </c>
      <c r="AZ8" s="32">
        <f t="shared" ca="1" si="4"/>
        <v>2.7999999999999847</v>
      </c>
      <c r="BA8" s="31">
        <f t="shared" ca="1" si="28"/>
        <v>0.37</v>
      </c>
      <c r="BB8" s="31">
        <f t="shared" ca="1" si="5"/>
        <v>0.56999999999999995</v>
      </c>
      <c r="BC8" s="31">
        <f t="shared" ca="1" si="6"/>
        <v>0.26</v>
      </c>
      <c r="BD8" s="31">
        <f t="shared" ca="1" si="7"/>
        <v>0.53</v>
      </c>
      <c r="BE8" s="31">
        <f t="shared" ca="1" si="8"/>
        <v>0.11</v>
      </c>
      <c r="BF8" s="31">
        <f t="shared" ca="1" si="9"/>
        <v>2.13</v>
      </c>
      <c r="BG8" s="31">
        <f t="shared" ca="1" si="10"/>
        <v>0.47</v>
      </c>
      <c r="BH8" s="31">
        <f t="shared" ca="1" si="11"/>
        <v>0.59</v>
      </c>
      <c r="BI8" s="31">
        <f t="shared" ca="1" si="12"/>
        <v>0.01</v>
      </c>
      <c r="BJ8" s="31">
        <f t="shared" ca="1" si="13"/>
        <v>0.08</v>
      </c>
      <c r="BK8" s="31">
        <f t="shared" ca="1" si="14"/>
        <v>0.19</v>
      </c>
      <c r="BL8" s="31">
        <f t="shared" ca="1" si="15"/>
        <v>0.05</v>
      </c>
      <c r="BM8" s="32">
        <f t="shared" ca="1" si="29"/>
        <v>22.900000000000073</v>
      </c>
      <c r="BN8" s="32">
        <f t="shared" ca="1" si="16"/>
        <v>34.780000000000349</v>
      </c>
      <c r="BO8" s="32">
        <f t="shared" ca="1" si="17"/>
        <v>16.040000000000138</v>
      </c>
      <c r="BP8" s="32">
        <f t="shared" ca="1" si="18"/>
        <v>32.239999999999881</v>
      </c>
      <c r="BQ8" s="32">
        <f t="shared" ca="1" si="19"/>
        <v>7.0199999999999472</v>
      </c>
      <c r="BR8" s="32">
        <f t="shared" ca="1" si="20"/>
        <v>129.95999999999975</v>
      </c>
      <c r="BS8" s="32">
        <f t="shared" ca="1" si="21"/>
        <v>28.820000000000249</v>
      </c>
      <c r="BT8" s="32">
        <f t="shared" ca="1" si="22"/>
        <v>35.890000000000185</v>
      </c>
      <c r="BU8" s="32">
        <f t="shared" ca="1" si="23"/>
        <v>0.78000000000000047</v>
      </c>
      <c r="BV8" s="32">
        <f t="shared" ca="1" si="24"/>
        <v>4.8100000000000289</v>
      </c>
      <c r="BW8" s="32">
        <f t="shared" ca="1" si="25"/>
        <v>11.289999999999916</v>
      </c>
      <c r="BX8" s="32">
        <f t="shared" ca="1" si="26"/>
        <v>2.8499999999999845</v>
      </c>
    </row>
    <row r="9" spans="1:76" x14ac:dyDescent="0.25">
      <c r="A9" t="s">
        <v>460</v>
      </c>
      <c r="B9" s="1" t="s">
        <v>151</v>
      </c>
      <c r="C9" t="str">
        <f t="shared" ca="1" si="2"/>
        <v>0000027711</v>
      </c>
      <c r="D9" t="str">
        <f t="shared" ca="1" si="3"/>
        <v>FortisAlberta Reversing POD - Hayter (277S)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7.8199999999999932</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0.38999999999999879</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1.0700000000000003</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9.2799999999999923</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0.16</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0</v>
      </c>
      <c r="BX9" s="32">
        <f t="shared" ca="1" si="26"/>
        <v>9.4399999999999924</v>
      </c>
    </row>
    <row r="10" spans="1:76" x14ac:dyDescent="0.25">
      <c r="A10" t="s">
        <v>460</v>
      </c>
      <c r="B10" s="1" t="s">
        <v>152</v>
      </c>
      <c r="C10" t="str">
        <f t="shared" ca="1" si="2"/>
        <v>0000034911</v>
      </c>
      <c r="D10" t="str">
        <f t="shared" ca="1" si="3"/>
        <v>FortisAlberta Reversing POD - Stavely (349S)</v>
      </c>
      <c r="E10" s="31">
        <f ca="1">'Module C Corrected'!CW10-'Module C Initial'!CW10</f>
        <v>0</v>
      </c>
      <c r="F10" s="31">
        <f ca="1">'Module C Corrected'!CX10-'Module C Initial'!CX10</f>
        <v>0</v>
      </c>
      <c r="G10" s="31">
        <f ca="1">'Module C Corrected'!CY10-'Module C Initial'!CY10</f>
        <v>0</v>
      </c>
      <c r="H10" s="31">
        <f ca="1">'Module C Corrected'!CZ10-'Module C Initial'!CZ10</f>
        <v>2.9999999999999971E-2</v>
      </c>
      <c r="I10" s="31">
        <f ca="1">'Module C Corrected'!DA10-'Module C Initial'!DA10</f>
        <v>3.2100000000000009</v>
      </c>
      <c r="J10" s="31">
        <f ca="1">'Module C Corrected'!DB10-'Module C Initial'!DB10</f>
        <v>1.0100000000000007</v>
      </c>
      <c r="K10" s="31">
        <f ca="1">'Module C Corrected'!DC10-'Module C Initial'!DC10</f>
        <v>0.20999999999999996</v>
      </c>
      <c r="L10" s="31">
        <f ca="1">'Module C Corrected'!DD10-'Module C Initial'!DD10</f>
        <v>0.56999999999999984</v>
      </c>
      <c r="M10" s="31">
        <f ca="1">'Module C Corrected'!DE10-'Module C Initial'!DE10</f>
        <v>4.0000000000000036E-2</v>
      </c>
      <c r="N10" s="31">
        <f ca="1">'Module C Corrected'!DF10-'Module C Initial'!DF10</f>
        <v>32.829999999999984</v>
      </c>
      <c r="O10" s="31">
        <f ca="1">'Module C Corrected'!DG10-'Module C Initial'!DG10</f>
        <v>0</v>
      </c>
      <c r="P10" s="31">
        <f ca="1">'Module C Corrected'!DH10-'Module C Initial'!DH10</f>
        <v>0.41000000000000014</v>
      </c>
      <c r="Q10" s="32">
        <f ca="1">'Module C Corrected'!DI10-'Module C Initial'!DI10</f>
        <v>0</v>
      </c>
      <c r="R10" s="32">
        <f ca="1">'Module C Corrected'!DJ10-'Module C Initial'!DJ10</f>
        <v>0</v>
      </c>
      <c r="S10" s="32">
        <f ca="1">'Module C Corrected'!DK10-'Module C Initial'!DK10</f>
        <v>0</v>
      </c>
      <c r="T10" s="32">
        <f ca="1">'Module C Corrected'!DL10-'Module C Initial'!DL10</f>
        <v>0</v>
      </c>
      <c r="U10" s="32">
        <f ca="1">'Module C Corrected'!DM10-'Module C Initial'!DM10</f>
        <v>0.15999999999999992</v>
      </c>
      <c r="V10" s="32">
        <f ca="1">'Module C Corrected'!DN10-'Module C Initial'!DN10</f>
        <v>5.0000000000000017E-2</v>
      </c>
      <c r="W10" s="32">
        <f ca="1">'Module C Corrected'!DO10-'Module C Initial'!DO10</f>
        <v>9.999999999999995E-3</v>
      </c>
      <c r="X10" s="32">
        <f ca="1">'Module C Corrected'!DP10-'Module C Initial'!DP10</f>
        <v>0.03</v>
      </c>
      <c r="Y10" s="32">
        <f ca="1">'Module C Corrected'!DQ10-'Module C Initial'!DQ10</f>
        <v>0</v>
      </c>
      <c r="Z10" s="32">
        <f ca="1">'Module C Corrected'!DR10-'Module C Initial'!DR10</f>
        <v>1.6399999999999997</v>
      </c>
      <c r="AA10" s="32">
        <f ca="1">'Module C Corrected'!DS10-'Module C Initial'!DS10</f>
        <v>0</v>
      </c>
      <c r="AB10" s="32">
        <f ca="1">'Module C Corrected'!DT10-'Module C Initial'!DT10</f>
        <v>2.0000000000000004E-2</v>
      </c>
      <c r="AC10" s="31">
        <f ca="1">'Module C Corrected'!DU10-'Module C Initial'!DU10</f>
        <v>0</v>
      </c>
      <c r="AD10" s="31">
        <f ca="1">'Module C Corrected'!DV10-'Module C Initial'!DV10</f>
        <v>0</v>
      </c>
      <c r="AE10" s="31">
        <f ca="1">'Module C Corrected'!DW10-'Module C Initial'!DW10</f>
        <v>0</v>
      </c>
      <c r="AF10" s="31">
        <f ca="1">'Module C Corrected'!DX10-'Module C Initial'!DX10</f>
        <v>9.9999999999999985E-3</v>
      </c>
      <c r="AG10" s="31">
        <f ca="1">'Module C Corrected'!DY10-'Module C Initial'!DY10</f>
        <v>0.48</v>
      </c>
      <c r="AH10" s="31">
        <f ca="1">'Module C Corrected'!DZ10-'Module C Initial'!DZ10</f>
        <v>0.15000000000000002</v>
      </c>
      <c r="AI10" s="31">
        <f ca="1">'Module C Corrected'!EA10-'Module C Initial'!EA10</f>
        <v>0.03</v>
      </c>
      <c r="AJ10" s="31">
        <f ca="1">'Module C Corrected'!EB10-'Module C Initial'!EB10</f>
        <v>8.0000000000000016E-2</v>
      </c>
      <c r="AK10" s="31">
        <f ca="1">'Module C Corrected'!EC10-'Module C Initial'!EC10</f>
        <v>9.9999999999999985E-3</v>
      </c>
      <c r="AL10" s="31">
        <f ca="1">'Module C Corrected'!ED10-'Module C Initial'!ED10</f>
        <v>4.620000000000001</v>
      </c>
      <c r="AM10" s="31">
        <f ca="1">'Module C Corrected'!EE10-'Module C Initial'!EE10</f>
        <v>0</v>
      </c>
      <c r="AN10" s="31">
        <f ca="1">'Module C Corrected'!EF10-'Module C Initial'!EF10</f>
        <v>5.0000000000000017E-2</v>
      </c>
      <c r="AO10" s="32">
        <f t="shared" ca="1" si="27"/>
        <v>0</v>
      </c>
      <c r="AP10" s="32">
        <f t="shared" ca="1" si="4"/>
        <v>0</v>
      </c>
      <c r="AQ10" s="32">
        <f t="shared" ca="1" si="4"/>
        <v>0</v>
      </c>
      <c r="AR10" s="32">
        <f t="shared" ca="1" si="4"/>
        <v>3.9999999999999966E-2</v>
      </c>
      <c r="AS10" s="32">
        <f t="shared" ca="1" si="4"/>
        <v>3.850000000000001</v>
      </c>
      <c r="AT10" s="32">
        <f t="shared" ca="1" si="4"/>
        <v>1.2100000000000009</v>
      </c>
      <c r="AU10" s="32">
        <f t="shared" ca="1" si="4"/>
        <v>0.24999999999999997</v>
      </c>
      <c r="AV10" s="32">
        <f t="shared" ca="1" si="4"/>
        <v>0.67999999999999994</v>
      </c>
      <c r="AW10" s="32">
        <f t="shared" ca="1" si="4"/>
        <v>5.0000000000000031E-2</v>
      </c>
      <c r="AX10" s="32">
        <f t="shared" ca="1" si="4"/>
        <v>39.089999999999989</v>
      </c>
      <c r="AY10" s="32">
        <f t="shared" ca="1" si="4"/>
        <v>0</v>
      </c>
      <c r="AZ10" s="32">
        <f t="shared" ca="1" si="4"/>
        <v>0.4800000000000002</v>
      </c>
      <c r="BA10" s="31">
        <f t="shared" ca="1" si="28"/>
        <v>0</v>
      </c>
      <c r="BB10" s="31">
        <f t="shared" ca="1" si="5"/>
        <v>0</v>
      </c>
      <c r="BC10" s="31">
        <f t="shared" ca="1" si="6"/>
        <v>0</v>
      </c>
      <c r="BD10" s="31">
        <f t="shared" ca="1" si="7"/>
        <v>0</v>
      </c>
      <c r="BE10" s="31">
        <f t="shared" ca="1" si="8"/>
        <v>0.06</v>
      </c>
      <c r="BF10" s="31">
        <f t="shared" ca="1" si="9"/>
        <v>0.02</v>
      </c>
      <c r="BG10" s="31">
        <f t="shared" ca="1" si="10"/>
        <v>0</v>
      </c>
      <c r="BH10" s="31">
        <f t="shared" ca="1" si="11"/>
        <v>0.01</v>
      </c>
      <c r="BI10" s="31">
        <f t="shared" ca="1" si="12"/>
        <v>0</v>
      </c>
      <c r="BJ10" s="31">
        <f t="shared" ca="1" si="13"/>
        <v>0.66</v>
      </c>
      <c r="BK10" s="31">
        <f t="shared" ca="1" si="14"/>
        <v>0</v>
      </c>
      <c r="BL10" s="31">
        <f t="shared" ca="1" si="15"/>
        <v>0.01</v>
      </c>
      <c r="BM10" s="32">
        <f t="shared" ca="1" si="29"/>
        <v>0</v>
      </c>
      <c r="BN10" s="32">
        <f t="shared" ca="1" si="16"/>
        <v>0</v>
      </c>
      <c r="BO10" s="32">
        <f t="shared" ca="1" si="17"/>
        <v>0</v>
      </c>
      <c r="BP10" s="32">
        <f t="shared" ca="1" si="18"/>
        <v>3.9999999999999966E-2</v>
      </c>
      <c r="BQ10" s="32">
        <f t="shared" ca="1" si="19"/>
        <v>3.910000000000001</v>
      </c>
      <c r="BR10" s="32">
        <f t="shared" ca="1" si="20"/>
        <v>1.2300000000000009</v>
      </c>
      <c r="BS10" s="32">
        <f t="shared" ca="1" si="21"/>
        <v>0.24999999999999997</v>
      </c>
      <c r="BT10" s="32">
        <f t="shared" ca="1" si="22"/>
        <v>0.69</v>
      </c>
      <c r="BU10" s="32">
        <f t="shared" ca="1" si="23"/>
        <v>5.0000000000000031E-2</v>
      </c>
      <c r="BV10" s="32">
        <f t="shared" ca="1" si="24"/>
        <v>39.749999999999986</v>
      </c>
      <c r="BW10" s="32">
        <f t="shared" ca="1" si="25"/>
        <v>0</v>
      </c>
      <c r="BX10" s="32">
        <f t="shared" ca="1" si="26"/>
        <v>0.49000000000000021</v>
      </c>
    </row>
    <row r="11" spans="1:76" x14ac:dyDescent="0.25">
      <c r="A11" t="s">
        <v>460</v>
      </c>
      <c r="B11" s="1" t="s">
        <v>153</v>
      </c>
      <c r="C11" t="str">
        <f t="shared" ca="1" si="2"/>
        <v>0000038511</v>
      </c>
      <c r="D11" t="str">
        <f t="shared" ca="1" si="3"/>
        <v>FortisAlberta Reversing POD - Spring Coulee (385S)</v>
      </c>
      <c r="E11" s="31">
        <f ca="1">'Module C Corrected'!CW11-'Module C Initial'!CW11</f>
        <v>0</v>
      </c>
      <c r="F11" s="31">
        <f ca="1">'Module C Corrected'!CX11-'Module C Initial'!CX11</f>
        <v>0</v>
      </c>
      <c r="G11" s="31">
        <f ca="1">'Module C Corrected'!CY11-'Module C Initial'!CY11</f>
        <v>0</v>
      </c>
      <c r="H11" s="31">
        <f ca="1">'Module C Corrected'!CZ11-'Module C Initial'!CZ11</f>
        <v>0</v>
      </c>
      <c r="I11" s="31">
        <f ca="1">'Module C Corrected'!DA11-'Module C Initial'!DA11</f>
        <v>0</v>
      </c>
      <c r="J11" s="31">
        <f ca="1">'Module C Corrected'!DB11-'Module C Initial'!DB11</f>
        <v>0</v>
      </c>
      <c r="K11" s="31">
        <f ca="1">'Module C Corrected'!DC11-'Module C Initial'!DC11</f>
        <v>0</v>
      </c>
      <c r="L11" s="31">
        <f ca="1">'Module C Corrected'!DD11-'Module C Initial'!DD11</f>
        <v>0</v>
      </c>
      <c r="M11" s="31">
        <f ca="1">'Module C Corrected'!DE11-'Module C Initial'!DE11</f>
        <v>0</v>
      </c>
      <c r="N11" s="31">
        <f ca="1">'Module C Corrected'!DF11-'Module C Initial'!DF11</f>
        <v>0</v>
      </c>
      <c r="O11" s="31">
        <f ca="1">'Module C Corrected'!DG11-'Module C Initial'!DG11</f>
        <v>0</v>
      </c>
      <c r="P11" s="31">
        <f ca="1">'Module C Corrected'!DH11-'Module C Initial'!DH11</f>
        <v>0</v>
      </c>
      <c r="Q11" s="32">
        <f ca="1">'Module C Corrected'!DI11-'Module C Initial'!DI11</f>
        <v>0</v>
      </c>
      <c r="R11" s="32">
        <f ca="1">'Module C Corrected'!DJ11-'Module C Initial'!DJ11</f>
        <v>0</v>
      </c>
      <c r="S11" s="32">
        <f ca="1">'Module C Corrected'!DK11-'Module C Initial'!DK11</f>
        <v>0</v>
      </c>
      <c r="T11" s="32">
        <f ca="1">'Module C Corrected'!DL11-'Module C Initial'!DL11</f>
        <v>0</v>
      </c>
      <c r="U11" s="32">
        <f ca="1">'Module C Corrected'!DM11-'Module C Initial'!DM11</f>
        <v>0</v>
      </c>
      <c r="V11" s="32">
        <f ca="1">'Module C Corrected'!DN11-'Module C Initial'!DN11</f>
        <v>0</v>
      </c>
      <c r="W11" s="32">
        <f ca="1">'Module C Corrected'!DO11-'Module C Initial'!DO11</f>
        <v>0</v>
      </c>
      <c r="X11" s="32">
        <f ca="1">'Module C Corrected'!DP11-'Module C Initial'!DP11</f>
        <v>0</v>
      </c>
      <c r="Y11" s="32">
        <f ca="1">'Module C Corrected'!DQ11-'Module C Initial'!DQ11</f>
        <v>0</v>
      </c>
      <c r="Z11" s="32">
        <f ca="1">'Module C Corrected'!DR11-'Module C Initial'!DR11</f>
        <v>0</v>
      </c>
      <c r="AA11" s="32">
        <f ca="1">'Module C Corrected'!DS11-'Module C Initial'!DS11</f>
        <v>0</v>
      </c>
      <c r="AB11" s="32">
        <f ca="1">'Module C Corrected'!DT11-'Module C Initial'!DT11</f>
        <v>0</v>
      </c>
      <c r="AC11" s="31">
        <f ca="1">'Module C Corrected'!DU11-'Module C Initial'!DU11</f>
        <v>0</v>
      </c>
      <c r="AD11" s="31">
        <f ca="1">'Module C Corrected'!DV11-'Module C Initial'!DV11</f>
        <v>0</v>
      </c>
      <c r="AE11" s="31">
        <f ca="1">'Module C Corrected'!DW11-'Module C Initial'!DW11</f>
        <v>0</v>
      </c>
      <c r="AF11" s="31">
        <f ca="1">'Module C Corrected'!DX11-'Module C Initial'!DX11</f>
        <v>0</v>
      </c>
      <c r="AG11" s="31">
        <f ca="1">'Module C Corrected'!DY11-'Module C Initial'!DY11</f>
        <v>0</v>
      </c>
      <c r="AH11" s="31">
        <f ca="1">'Module C Corrected'!DZ11-'Module C Initial'!DZ11</f>
        <v>0</v>
      </c>
      <c r="AI11" s="31">
        <f ca="1">'Module C Corrected'!EA11-'Module C Initial'!EA11</f>
        <v>0</v>
      </c>
      <c r="AJ11" s="31">
        <f ca="1">'Module C Corrected'!EB11-'Module C Initial'!EB11</f>
        <v>0</v>
      </c>
      <c r="AK11" s="31">
        <f ca="1">'Module C Corrected'!EC11-'Module C Initial'!EC11</f>
        <v>0</v>
      </c>
      <c r="AL11" s="31">
        <f ca="1">'Module C Corrected'!ED11-'Module C Initial'!ED11</f>
        <v>0</v>
      </c>
      <c r="AM11" s="31">
        <f ca="1">'Module C Corrected'!EE11-'Module C Initial'!EE11</f>
        <v>0</v>
      </c>
      <c r="AN11" s="31">
        <f ca="1">'Module C Corrected'!EF11-'Module C Initial'!EF11</f>
        <v>0</v>
      </c>
      <c r="AO11" s="32">
        <f t="shared" ca="1" si="27"/>
        <v>0</v>
      </c>
      <c r="AP11" s="32">
        <f t="shared" ca="1" si="4"/>
        <v>0</v>
      </c>
      <c r="AQ11" s="32">
        <f t="shared" ca="1" si="4"/>
        <v>0</v>
      </c>
      <c r="AR11" s="32">
        <f t="shared" ca="1" si="4"/>
        <v>0</v>
      </c>
      <c r="AS11" s="32">
        <f t="shared" ca="1" si="4"/>
        <v>0</v>
      </c>
      <c r="AT11" s="32">
        <f t="shared" ca="1" si="4"/>
        <v>0</v>
      </c>
      <c r="AU11" s="32">
        <f t="shared" ca="1" si="4"/>
        <v>0</v>
      </c>
      <c r="AV11" s="32">
        <f t="shared" ca="1" si="4"/>
        <v>0</v>
      </c>
      <c r="AW11" s="32">
        <f t="shared" ca="1" si="4"/>
        <v>0</v>
      </c>
      <c r="AX11" s="32">
        <f t="shared" ca="1" si="4"/>
        <v>0</v>
      </c>
      <c r="AY11" s="32">
        <f t="shared" ca="1" si="4"/>
        <v>0</v>
      </c>
      <c r="AZ11" s="32">
        <f t="shared" ca="1" si="4"/>
        <v>0</v>
      </c>
      <c r="BA11" s="31">
        <f t="shared" ca="1" si="28"/>
        <v>0</v>
      </c>
      <c r="BB11" s="31">
        <f t="shared" ca="1" si="5"/>
        <v>0</v>
      </c>
      <c r="BC11" s="31">
        <f t="shared" ca="1" si="6"/>
        <v>0</v>
      </c>
      <c r="BD11" s="31">
        <f t="shared" ca="1" si="7"/>
        <v>0</v>
      </c>
      <c r="BE11" s="31">
        <f t="shared" ca="1" si="8"/>
        <v>0</v>
      </c>
      <c r="BF11" s="31">
        <f t="shared" ca="1" si="9"/>
        <v>0</v>
      </c>
      <c r="BG11" s="31">
        <f t="shared" ca="1" si="10"/>
        <v>0</v>
      </c>
      <c r="BH11" s="31">
        <f t="shared" ca="1" si="11"/>
        <v>0</v>
      </c>
      <c r="BI11" s="31">
        <f t="shared" ca="1" si="12"/>
        <v>0</v>
      </c>
      <c r="BJ11" s="31">
        <f t="shared" ca="1" si="13"/>
        <v>0</v>
      </c>
      <c r="BK11" s="31">
        <f t="shared" ca="1" si="14"/>
        <v>0</v>
      </c>
      <c r="BL11" s="31">
        <f t="shared" ca="1" si="15"/>
        <v>0</v>
      </c>
      <c r="BM11" s="32">
        <f t="shared" ca="1" si="29"/>
        <v>0</v>
      </c>
      <c r="BN11" s="32">
        <f t="shared" ca="1" si="16"/>
        <v>0</v>
      </c>
      <c r="BO11" s="32">
        <f t="shared" ca="1" si="17"/>
        <v>0</v>
      </c>
      <c r="BP11" s="32">
        <f t="shared" ca="1" si="18"/>
        <v>0</v>
      </c>
      <c r="BQ11" s="32">
        <f t="shared" ca="1" si="19"/>
        <v>0</v>
      </c>
      <c r="BR11" s="32">
        <f t="shared" ca="1" si="20"/>
        <v>0</v>
      </c>
      <c r="BS11" s="32">
        <f t="shared" ca="1" si="21"/>
        <v>0</v>
      </c>
      <c r="BT11" s="32">
        <f t="shared" ca="1" si="22"/>
        <v>0</v>
      </c>
      <c r="BU11" s="32">
        <f t="shared" ca="1" si="23"/>
        <v>0</v>
      </c>
      <c r="BV11" s="32">
        <f t="shared" ca="1" si="24"/>
        <v>0</v>
      </c>
      <c r="BW11" s="32">
        <f t="shared" ca="1" si="25"/>
        <v>0</v>
      </c>
      <c r="BX11" s="32">
        <f t="shared" ca="1" si="26"/>
        <v>0</v>
      </c>
    </row>
    <row r="12" spans="1:76" x14ac:dyDescent="0.25">
      <c r="A12" t="s">
        <v>460</v>
      </c>
      <c r="B12" s="1" t="s">
        <v>154</v>
      </c>
      <c r="C12" t="str">
        <f t="shared" ca="1" si="2"/>
        <v>0000039611</v>
      </c>
      <c r="D12" t="str">
        <f t="shared" ca="1" si="3"/>
        <v>FortisAlberta Reversing POD - Pincher Creek (396S)</v>
      </c>
      <c r="E12" s="31">
        <f ca="1">'Module C Corrected'!CW12-'Module C Initial'!CW12</f>
        <v>-7.3900000000001</v>
      </c>
      <c r="F12" s="31">
        <f ca="1">'Module C Corrected'!CX12-'Module C Initial'!CX12</f>
        <v>-3.4899999999998954</v>
      </c>
      <c r="G12" s="31">
        <f ca="1">'Module C Corrected'!CY12-'Module C Initial'!CY12</f>
        <v>-5.1699999999998454</v>
      </c>
      <c r="H12" s="31">
        <f ca="1">'Module C Corrected'!CZ12-'Module C Initial'!CZ12</f>
        <v>-2.1699999999999591</v>
      </c>
      <c r="I12" s="31">
        <f ca="1">'Module C Corrected'!DA12-'Module C Initial'!DA12</f>
        <v>-0.75</v>
      </c>
      <c r="J12" s="31">
        <f ca="1">'Module C Corrected'!DB12-'Module C Initial'!DB12</f>
        <v>-0.65000000000000568</v>
      </c>
      <c r="K12" s="31">
        <f ca="1">'Module C Corrected'!DC12-'Module C Initial'!DC12</f>
        <v>-0.71000000000000796</v>
      </c>
      <c r="L12" s="31">
        <f ca="1">'Module C Corrected'!DD12-'Module C Initial'!DD12</f>
        <v>-1.0600000000000023</v>
      </c>
      <c r="M12" s="31">
        <f ca="1">'Module C Corrected'!DE12-'Module C Initial'!DE12</f>
        <v>-2.1100000000000136</v>
      </c>
      <c r="N12" s="31">
        <f ca="1">'Module C Corrected'!DF12-'Module C Initial'!DF12</f>
        <v>-3.0400000000000773</v>
      </c>
      <c r="O12" s="31">
        <f ca="1">'Module C Corrected'!DG12-'Module C Initial'!DG12</f>
        <v>-3.6100000000000136</v>
      </c>
      <c r="P12" s="31">
        <f ca="1">'Module C Corrected'!DH12-'Module C Initial'!DH12</f>
        <v>-3.2999999999999545</v>
      </c>
      <c r="Q12" s="32">
        <f ca="1">'Module C Corrected'!DI12-'Module C Initial'!DI12</f>
        <v>-0.36999999999999744</v>
      </c>
      <c r="R12" s="32">
        <f ca="1">'Module C Corrected'!DJ12-'Module C Initial'!DJ12</f>
        <v>-0.16999999999999815</v>
      </c>
      <c r="S12" s="32">
        <f ca="1">'Module C Corrected'!DK12-'Module C Initial'!DK12</f>
        <v>-0.25999999999999801</v>
      </c>
      <c r="T12" s="32">
        <f ca="1">'Module C Corrected'!DL12-'Module C Initial'!DL12</f>
        <v>-0.11000000000000121</v>
      </c>
      <c r="U12" s="32">
        <f ca="1">'Module C Corrected'!DM12-'Module C Initial'!DM12</f>
        <v>-4.0000000000000036E-2</v>
      </c>
      <c r="V12" s="32">
        <f ca="1">'Module C Corrected'!DN12-'Module C Initial'!DN12</f>
        <v>-3.0000000000000249E-2</v>
      </c>
      <c r="W12" s="32">
        <f ca="1">'Module C Corrected'!DO12-'Module C Initial'!DO12</f>
        <v>-4.0000000000000036E-2</v>
      </c>
      <c r="X12" s="32">
        <f ca="1">'Module C Corrected'!DP12-'Module C Initial'!DP12</f>
        <v>-4.9999999999999822E-2</v>
      </c>
      <c r="Y12" s="32">
        <f ca="1">'Module C Corrected'!DQ12-'Module C Initial'!DQ12</f>
        <v>-0.11000000000000121</v>
      </c>
      <c r="Z12" s="32">
        <f ca="1">'Module C Corrected'!DR12-'Module C Initial'!DR12</f>
        <v>-0.14999999999999858</v>
      </c>
      <c r="AA12" s="32">
        <f ca="1">'Module C Corrected'!DS12-'Module C Initial'!DS12</f>
        <v>-0.17999999999999972</v>
      </c>
      <c r="AB12" s="32">
        <f ca="1">'Module C Corrected'!DT12-'Module C Initial'!DT12</f>
        <v>-0.16999999999999815</v>
      </c>
      <c r="AC12" s="31">
        <f ca="1">'Module C Corrected'!DU12-'Module C Initial'!DU12</f>
        <v>-1.1700000000000017</v>
      </c>
      <c r="AD12" s="31">
        <f ca="1">'Module C Corrected'!DV12-'Module C Initial'!DV12</f>
        <v>-0.54999999999999716</v>
      </c>
      <c r="AE12" s="31">
        <f ca="1">'Module C Corrected'!DW12-'Module C Initial'!DW12</f>
        <v>-0.81000000000000227</v>
      </c>
      <c r="AF12" s="31">
        <f ca="1">'Module C Corrected'!DX12-'Module C Initial'!DX12</f>
        <v>-0.32999999999999829</v>
      </c>
      <c r="AG12" s="31">
        <f ca="1">'Module C Corrected'!DY12-'Module C Initial'!DY12</f>
        <v>-0.12000000000000099</v>
      </c>
      <c r="AH12" s="31">
        <f ca="1">'Module C Corrected'!DZ12-'Module C Initial'!DZ12</f>
        <v>-9.9999999999999645E-2</v>
      </c>
      <c r="AI12" s="31">
        <f ca="1">'Module C Corrected'!EA12-'Module C Initial'!EA12</f>
        <v>-0.10999999999999943</v>
      </c>
      <c r="AJ12" s="31">
        <f ca="1">'Module C Corrected'!EB12-'Module C Initial'!EB12</f>
        <v>-0.15000000000000036</v>
      </c>
      <c r="AK12" s="31">
        <f ca="1">'Module C Corrected'!EC12-'Module C Initial'!EC12</f>
        <v>-0.30000000000000071</v>
      </c>
      <c r="AL12" s="31">
        <f ca="1">'Module C Corrected'!ED12-'Module C Initial'!ED12</f>
        <v>-0.4199999999999946</v>
      </c>
      <c r="AM12" s="31">
        <f ca="1">'Module C Corrected'!EE12-'Module C Initial'!EE12</f>
        <v>-0.5</v>
      </c>
      <c r="AN12" s="31">
        <f ca="1">'Module C Corrected'!EF12-'Module C Initial'!EF12</f>
        <v>-0.44999999999999574</v>
      </c>
      <c r="AO12" s="32">
        <f t="shared" ca="1" si="27"/>
        <v>-8.9300000000000992</v>
      </c>
      <c r="AP12" s="32">
        <f t="shared" ca="1" si="4"/>
        <v>-4.2099999999998907</v>
      </c>
      <c r="AQ12" s="32">
        <f t="shared" ca="1" si="4"/>
        <v>-6.2399999999998457</v>
      </c>
      <c r="AR12" s="32">
        <f t="shared" ca="1" si="4"/>
        <v>-2.6099999999999586</v>
      </c>
      <c r="AS12" s="32">
        <f t="shared" ca="1" si="4"/>
        <v>-0.91000000000000103</v>
      </c>
      <c r="AT12" s="32">
        <f t="shared" ca="1" si="4"/>
        <v>-0.78000000000000558</v>
      </c>
      <c r="AU12" s="32">
        <f t="shared" ca="1" si="4"/>
        <v>-0.86000000000000743</v>
      </c>
      <c r="AV12" s="32">
        <f t="shared" ca="1" si="4"/>
        <v>-1.2600000000000025</v>
      </c>
      <c r="AW12" s="32">
        <f t="shared" ca="1" si="4"/>
        <v>-2.5200000000000156</v>
      </c>
      <c r="AX12" s="32">
        <f t="shared" ca="1" si="4"/>
        <v>-3.6100000000000705</v>
      </c>
      <c r="AY12" s="32">
        <f t="shared" ca="1" si="4"/>
        <v>-4.2900000000000134</v>
      </c>
      <c r="AZ12" s="32">
        <f t="shared" ca="1" si="4"/>
        <v>-3.9199999999999484</v>
      </c>
      <c r="BA12" s="31">
        <f t="shared" ca="1" si="28"/>
        <v>-0.15</v>
      </c>
      <c r="BB12" s="31">
        <f t="shared" ca="1" si="5"/>
        <v>-7.0000000000000007E-2</v>
      </c>
      <c r="BC12" s="31">
        <f t="shared" ca="1" si="6"/>
        <v>-0.1</v>
      </c>
      <c r="BD12" s="31">
        <f t="shared" ca="1" si="7"/>
        <v>-0.04</v>
      </c>
      <c r="BE12" s="31">
        <f t="shared" ca="1" si="8"/>
        <v>-0.01</v>
      </c>
      <c r="BF12" s="31">
        <f t="shared" ca="1" si="9"/>
        <v>-0.01</v>
      </c>
      <c r="BG12" s="31">
        <f t="shared" ca="1" si="10"/>
        <v>-0.01</v>
      </c>
      <c r="BH12" s="31">
        <f t="shared" ca="1" si="11"/>
        <v>-0.02</v>
      </c>
      <c r="BI12" s="31">
        <f t="shared" ca="1" si="12"/>
        <v>-0.04</v>
      </c>
      <c r="BJ12" s="31">
        <f t="shared" ca="1" si="13"/>
        <v>-0.06</v>
      </c>
      <c r="BK12" s="31">
        <f t="shared" ca="1" si="14"/>
        <v>-7.0000000000000007E-2</v>
      </c>
      <c r="BL12" s="31">
        <f t="shared" ca="1" si="15"/>
        <v>-7.0000000000000007E-2</v>
      </c>
      <c r="BM12" s="32">
        <f t="shared" ca="1" si="29"/>
        <v>-9.0800000000000995</v>
      </c>
      <c r="BN12" s="32">
        <f t="shared" ca="1" si="16"/>
        <v>-4.279999999999891</v>
      </c>
      <c r="BO12" s="32">
        <f t="shared" ca="1" si="17"/>
        <v>-6.3399999999998453</v>
      </c>
      <c r="BP12" s="32">
        <f t="shared" ca="1" si="18"/>
        <v>-2.6499999999999586</v>
      </c>
      <c r="BQ12" s="32">
        <f t="shared" ca="1" si="19"/>
        <v>-0.92000000000000104</v>
      </c>
      <c r="BR12" s="32">
        <f t="shared" ca="1" si="20"/>
        <v>-0.79000000000000559</v>
      </c>
      <c r="BS12" s="32">
        <f t="shared" ca="1" si="21"/>
        <v>-0.87000000000000743</v>
      </c>
      <c r="BT12" s="32">
        <f t="shared" ca="1" si="22"/>
        <v>-1.2800000000000025</v>
      </c>
      <c r="BU12" s="32">
        <f t="shared" ca="1" si="23"/>
        <v>-2.5600000000000156</v>
      </c>
      <c r="BV12" s="32">
        <f t="shared" ca="1" si="24"/>
        <v>-3.6700000000000705</v>
      </c>
      <c r="BW12" s="32">
        <f t="shared" ca="1" si="25"/>
        <v>-4.3600000000000136</v>
      </c>
      <c r="BX12" s="32">
        <f t="shared" ca="1" si="26"/>
        <v>-3.9899999999999483</v>
      </c>
    </row>
    <row r="13" spans="1:76" x14ac:dyDescent="0.25">
      <c r="A13" t="s">
        <v>460</v>
      </c>
      <c r="B13" s="1" t="s">
        <v>191</v>
      </c>
      <c r="C13" t="str">
        <f t="shared" ca="1" si="2"/>
        <v>0000045411</v>
      </c>
      <c r="D13" t="str">
        <f t="shared" ca="1" si="3"/>
        <v>FortisAlberta Reversing POD - Buck Lake (454S)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0</v>
      </c>
      <c r="L13" s="31">
        <f ca="1">'Module C Corrected'!DD13-'Module C Initial'!DD13</f>
        <v>0</v>
      </c>
      <c r="M13" s="31">
        <f ca="1">'Module C Corrected'!DE13-'Module C Initial'!DE13</f>
        <v>0</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v>
      </c>
      <c r="X13" s="32">
        <f ca="1">'Module C Corrected'!DP13-'Module C Initial'!DP13</f>
        <v>0</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v>
      </c>
      <c r="AJ13" s="31">
        <f ca="1">'Module C Corrected'!EB13-'Module C Initial'!EB13</f>
        <v>0</v>
      </c>
      <c r="AK13" s="31">
        <f ca="1">'Module C Corrected'!EC13-'Module C Initial'!EC13</f>
        <v>0</v>
      </c>
      <c r="AL13" s="31">
        <f ca="1">'Module C Corrected'!ED13-'Module C Initial'!ED13</f>
        <v>0</v>
      </c>
      <c r="AM13" s="31">
        <f ca="1">'Module C Corrected'!EE13-'Module C Initial'!EE13</f>
        <v>0</v>
      </c>
      <c r="AN13" s="31">
        <f ca="1">'Module C Corrected'!EF13-'Module C Initial'!EF13</f>
        <v>0</v>
      </c>
      <c r="AO13" s="32">
        <f t="shared" ca="1" si="27"/>
        <v>0</v>
      </c>
      <c r="AP13" s="32">
        <f t="shared" ca="1" si="4"/>
        <v>0</v>
      </c>
      <c r="AQ13" s="32">
        <f t="shared" ca="1" si="4"/>
        <v>0</v>
      </c>
      <c r="AR13" s="32">
        <f t="shared" ca="1" si="4"/>
        <v>0</v>
      </c>
      <c r="AS13" s="32">
        <f t="shared" ca="1" si="4"/>
        <v>0</v>
      </c>
      <c r="AT13" s="32">
        <f t="shared" ca="1" si="4"/>
        <v>0</v>
      </c>
      <c r="AU13" s="32">
        <f t="shared" ca="1" si="4"/>
        <v>0</v>
      </c>
      <c r="AV13" s="32">
        <f t="shared" ca="1" si="4"/>
        <v>0</v>
      </c>
      <c r="AW13" s="32">
        <f t="shared" ca="1" si="4"/>
        <v>0</v>
      </c>
      <c r="AX13" s="32">
        <f t="shared" ca="1" si="4"/>
        <v>0</v>
      </c>
      <c r="AY13" s="32">
        <f t="shared" ca="1" si="4"/>
        <v>0</v>
      </c>
      <c r="AZ13" s="32">
        <f t="shared" ca="1" si="4"/>
        <v>0</v>
      </c>
      <c r="BA13" s="31">
        <f t="shared" ca="1" si="28"/>
        <v>0</v>
      </c>
      <c r="BB13" s="31">
        <f t="shared" ca="1" si="5"/>
        <v>0</v>
      </c>
      <c r="BC13" s="31">
        <f t="shared" ca="1" si="6"/>
        <v>0</v>
      </c>
      <c r="BD13" s="31">
        <f t="shared" ca="1" si="7"/>
        <v>0</v>
      </c>
      <c r="BE13" s="31">
        <f t="shared" ca="1" si="8"/>
        <v>0</v>
      </c>
      <c r="BF13" s="31">
        <f t="shared" ca="1" si="9"/>
        <v>0</v>
      </c>
      <c r="BG13" s="31">
        <f t="shared" ca="1" si="10"/>
        <v>0</v>
      </c>
      <c r="BH13" s="31">
        <f t="shared" ca="1" si="11"/>
        <v>0</v>
      </c>
      <c r="BI13" s="31">
        <f t="shared" ca="1" si="12"/>
        <v>0</v>
      </c>
      <c r="BJ13" s="31">
        <f t="shared" ca="1" si="13"/>
        <v>0</v>
      </c>
      <c r="BK13" s="31">
        <f t="shared" ca="1" si="14"/>
        <v>0</v>
      </c>
      <c r="BL13" s="31">
        <f t="shared" ca="1" si="15"/>
        <v>0</v>
      </c>
      <c r="BM13" s="32">
        <f t="shared" ca="1" si="29"/>
        <v>0</v>
      </c>
      <c r="BN13" s="32">
        <f t="shared" ca="1" si="16"/>
        <v>0</v>
      </c>
      <c r="BO13" s="32">
        <f t="shared" ca="1" si="17"/>
        <v>0</v>
      </c>
      <c r="BP13" s="32">
        <f t="shared" ca="1" si="18"/>
        <v>0</v>
      </c>
      <c r="BQ13" s="32">
        <f t="shared" ca="1" si="19"/>
        <v>0</v>
      </c>
      <c r="BR13" s="32">
        <f t="shared" ca="1" si="20"/>
        <v>0</v>
      </c>
      <c r="BS13" s="32">
        <f t="shared" ca="1" si="21"/>
        <v>0</v>
      </c>
      <c r="BT13" s="32">
        <f t="shared" ca="1" si="22"/>
        <v>0</v>
      </c>
      <c r="BU13" s="32">
        <f t="shared" ca="1" si="23"/>
        <v>0</v>
      </c>
      <c r="BV13" s="32">
        <f t="shared" ca="1" si="24"/>
        <v>0</v>
      </c>
      <c r="BW13" s="32">
        <f t="shared" ca="1" si="25"/>
        <v>0</v>
      </c>
      <c r="BX13" s="32">
        <f t="shared" ca="1" si="26"/>
        <v>0</v>
      </c>
    </row>
    <row r="14" spans="1:76" x14ac:dyDescent="0.25">
      <c r="A14" t="s">
        <v>460</v>
      </c>
      <c r="B14" s="1" t="s">
        <v>155</v>
      </c>
      <c r="C14" t="str">
        <f t="shared" ca="1" si="2"/>
        <v>0000065911</v>
      </c>
      <c r="D14" t="str">
        <f t="shared" ca="1" si="3"/>
        <v>FortisAlberta Reversing POD - Pegasus (659S)</v>
      </c>
      <c r="E14" s="31">
        <f ca="1">'Module C Corrected'!CW14-'Module C Initial'!CW14</f>
        <v>37.389999999999986</v>
      </c>
      <c r="F14" s="31">
        <f ca="1">'Module C Corrected'!CX14-'Module C Initial'!CX14</f>
        <v>59.889999999999873</v>
      </c>
      <c r="G14" s="31">
        <f ca="1">'Module C Corrected'!CY14-'Module C Initial'!CY14</f>
        <v>1.7699999999999996</v>
      </c>
      <c r="H14" s="31">
        <f ca="1">'Module C Corrected'!CZ14-'Module C Initial'!CZ14</f>
        <v>8.6999999999999886</v>
      </c>
      <c r="I14" s="31">
        <f ca="1">'Module C Corrected'!DA14-'Module C Initial'!DA14</f>
        <v>218.40000000000009</v>
      </c>
      <c r="J14" s="31">
        <f ca="1">'Module C Corrected'!DB14-'Module C Initial'!DB14</f>
        <v>295.71000000000004</v>
      </c>
      <c r="K14" s="31">
        <f ca="1">'Module C Corrected'!DC14-'Module C Initial'!DC14</f>
        <v>28.360000000000014</v>
      </c>
      <c r="L14" s="31">
        <f ca="1">'Module C Corrected'!DD14-'Module C Initial'!DD14</f>
        <v>87.910000000000082</v>
      </c>
      <c r="M14" s="31">
        <f ca="1">'Module C Corrected'!DE14-'Module C Initial'!DE14</f>
        <v>4.2000000000000028</v>
      </c>
      <c r="N14" s="31">
        <f ca="1">'Module C Corrected'!DF14-'Module C Initial'!DF14</f>
        <v>15.25</v>
      </c>
      <c r="O14" s="31">
        <f ca="1">'Module C Corrected'!DG14-'Module C Initial'!DG14</f>
        <v>13.850000000000023</v>
      </c>
      <c r="P14" s="31">
        <f ca="1">'Module C Corrected'!DH14-'Module C Initial'!DH14</f>
        <v>10.670000000000016</v>
      </c>
      <c r="Q14" s="32">
        <f ca="1">'Module C Corrected'!DI14-'Module C Initial'!DI14</f>
        <v>1.870000000000001</v>
      </c>
      <c r="R14" s="32">
        <f ca="1">'Module C Corrected'!DJ14-'Module C Initial'!DJ14</f>
        <v>3</v>
      </c>
      <c r="S14" s="32">
        <f ca="1">'Module C Corrected'!DK14-'Module C Initial'!DK14</f>
        <v>8.9999999999999969E-2</v>
      </c>
      <c r="T14" s="32">
        <f ca="1">'Module C Corrected'!DL14-'Module C Initial'!DL14</f>
        <v>0.43000000000000016</v>
      </c>
      <c r="U14" s="32">
        <f ca="1">'Module C Corrected'!DM14-'Module C Initial'!DM14</f>
        <v>10.920000000000002</v>
      </c>
      <c r="V14" s="32">
        <f ca="1">'Module C Corrected'!DN14-'Module C Initial'!DN14</f>
        <v>14.789999999999992</v>
      </c>
      <c r="W14" s="32">
        <f ca="1">'Module C Corrected'!DO14-'Module C Initial'!DO14</f>
        <v>1.42</v>
      </c>
      <c r="X14" s="32">
        <f ca="1">'Module C Corrected'!DP14-'Module C Initial'!DP14</f>
        <v>4.389999999999997</v>
      </c>
      <c r="Y14" s="32">
        <f ca="1">'Module C Corrected'!DQ14-'Module C Initial'!DQ14</f>
        <v>0.20999999999999996</v>
      </c>
      <c r="Z14" s="32">
        <f ca="1">'Module C Corrected'!DR14-'Module C Initial'!DR14</f>
        <v>0.75999999999999979</v>
      </c>
      <c r="AA14" s="32">
        <f ca="1">'Module C Corrected'!DS14-'Module C Initial'!DS14</f>
        <v>0.69000000000000039</v>
      </c>
      <c r="AB14" s="32">
        <f ca="1">'Module C Corrected'!DT14-'Module C Initial'!DT14</f>
        <v>0.53000000000000025</v>
      </c>
      <c r="AC14" s="31">
        <f ca="1">'Module C Corrected'!DU14-'Module C Initial'!DU14</f>
        <v>5.9499999999999957</v>
      </c>
      <c r="AD14" s="31">
        <f ca="1">'Module C Corrected'!DV14-'Module C Initial'!DV14</f>
        <v>9.39</v>
      </c>
      <c r="AE14" s="31">
        <f ca="1">'Module C Corrected'!DW14-'Module C Initial'!DW14</f>
        <v>0.2699999999999998</v>
      </c>
      <c r="AF14" s="31">
        <f ca="1">'Module C Corrected'!DX14-'Module C Initial'!DX14</f>
        <v>1.33</v>
      </c>
      <c r="AG14" s="31">
        <f ca="1">'Module C Corrected'!DY14-'Module C Initial'!DY14</f>
        <v>32.909999999999968</v>
      </c>
      <c r="AH14" s="31">
        <f ca="1">'Module C Corrected'!DZ14-'Module C Initial'!DZ14</f>
        <v>43.930000000000007</v>
      </c>
      <c r="AI14" s="31">
        <f ca="1">'Module C Corrected'!EA14-'Module C Initial'!EA14</f>
        <v>4.16</v>
      </c>
      <c r="AJ14" s="31">
        <f ca="1">'Module C Corrected'!EB14-'Module C Initial'!EB14</f>
        <v>12.719999999999999</v>
      </c>
      <c r="AK14" s="31">
        <f ca="1">'Module C Corrected'!EC14-'Module C Initial'!EC14</f>
        <v>0.60000000000000053</v>
      </c>
      <c r="AL14" s="31">
        <f ca="1">'Module C Corrected'!ED14-'Module C Initial'!ED14</f>
        <v>2.1500000000000021</v>
      </c>
      <c r="AM14" s="31">
        <f ca="1">'Module C Corrected'!EE14-'Module C Initial'!EE14</f>
        <v>1.9299999999999997</v>
      </c>
      <c r="AN14" s="31">
        <f ca="1">'Module C Corrected'!EF14-'Module C Initial'!EF14</f>
        <v>1.4599999999999991</v>
      </c>
      <c r="AO14" s="32">
        <f t="shared" ca="1" si="27"/>
        <v>45.209999999999987</v>
      </c>
      <c r="AP14" s="32">
        <f t="shared" ca="1" si="4"/>
        <v>72.279999999999873</v>
      </c>
      <c r="AQ14" s="32">
        <f t="shared" ca="1" si="4"/>
        <v>2.129999999999999</v>
      </c>
      <c r="AR14" s="32">
        <f t="shared" ca="1" si="4"/>
        <v>10.459999999999988</v>
      </c>
      <c r="AS14" s="32">
        <f t="shared" ca="1" si="4"/>
        <v>262.23000000000008</v>
      </c>
      <c r="AT14" s="32">
        <f t="shared" ca="1" si="4"/>
        <v>354.43</v>
      </c>
      <c r="AU14" s="32">
        <f t="shared" ca="1" si="4"/>
        <v>33.940000000000012</v>
      </c>
      <c r="AV14" s="32">
        <f t="shared" ca="1" si="4"/>
        <v>105.02000000000008</v>
      </c>
      <c r="AW14" s="32">
        <f t="shared" ca="1" si="4"/>
        <v>5.0100000000000033</v>
      </c>
      <c r="AX14" s="32">
        <f t="shared" ca="1" si="4"/>
        <v>18.16</v>
      </c>
      <c r="AY14" s="32">
        <f t="shared" ca="1" si="4"/>
        <v>16.470000000000024</v>
      </c>
      <c r="AZ14" s="32">
        <f t="shared" ca="1" si="4"/>
        <v>12.660000000000016</v>
      </c>
      <c r="BA14" s="31">
        <f t="shared" ca="1" si="28"/>
        <v>0.75</v>
      </c>
      <c r="BB14" s="31">
        <f t="shared" ca="1" si="5"/>
        <v>1.2</v>
      </c>
      <c r="BC14" s="31">
        <f t="shared" ca="1" si="6"/>
        <v>0.04</v>
      </c>
      <c r="BD14" s="31">
        <f t="shared" ca="1" si="7"/>
        <v>0.17</v>
      </c>
      <c r="BE14" s="31">
        <f t="shared" ca="1" si="8"/>
        <v>4.37</v>
      </c>
      <c r="BF14" s="31">
        <f t="shared" ca="1" si="9"/>
        <v>5.91</v>
      </c>
      <c r="BG14" s="31">
        <f t="shared" ca="1" si="10"/>
        <v>0.56999999999999995</v>
      </c>
      <c r="BH14" s="31">
        <f t="shared" ca="1" si="11"/>
        <v>1.76</v>
      </c>
      <c r="BI14" s="31">
        <f t="shared" ca="1" si="12"/>
        <v>0.08</v>
      </c>
      <c r="BJ14" s="31">
        <f t="shared" ca="1" si="13"/>
        <v>0.3</v>
      </c>
      <c r="BK14" s="31">
        <f t="shared" ca="1" si="14"/>
        <v>0.28000000000000003</v>
      </c>
      <c r="BL14" s="31">
        <f t="shared" ca="1" si="15"/>
        <v>0.21</v>
      </c>
      <c r="BM14" s="32">
        <f t="shared" ca="1" si="29"/>
        <v>45.959999999999987</v>
      </c>
      <c r="BN14" s="32">
        <f t="shared" ca="1" si="16"/>
        <v>73.479999999999876</v>
      </c>
      <c r="BO14" s="32">
        <f t="shared" ca="1" si="17"/>
        <v>2.169999999999999</v>
      </c>
      <c r="BP14" s="32">
        <f t="shared" ca="1" si="18"/>
        <v>10.629999999999988</v>
      </c>
      <c r="BQ14" s="32">
        <f t="shared" ca="1" si="19"/>
        <v>266.60000000000008</v>
      </c>
      <c r="BR14" s="32">
        <f t="shared" ca="1" si="20"/>
        <v>360.34000000000003</v>
      </c>
      <c r="BS14" s="32">
        <f t="shared" ca="1" si="21"/>
        <v>34.510000000000012</v>
      </c>
      <c r="BT14" s="32">
        <f t="shared" ca="1" si="22"/>
        <v>106.78000000000009</v>
      </c>
      <c r="BU14" s="32">
        <f t="shared" ca="1" si="23"/>
        <v>5.0900000000000034</v>
      </c>
      <c r="BV14" s="32">
        <f t="shared" ca="1" si="24"/>
        <v>18.46</v>
      </c>
      <c r="BW14" s="32">
        <f t="shared" ca="1" si="25"/>
        <v>16.750000000000025</v>
      </c>
      <c r="BX14" s="32">
        <f t="shared" ca="1" si="26"/>
        <v>12.870000000000017</v>
      </c>
    </row>
    <row r="15" spans="1:76" x14ac:dyDescent="0.25">
      <c r="A15" t="s">
        <v>460</v>
      </c>
      <c r="B15" s="1" t="s">
        <v>195</v>
      </c>
      <c r="C15" t="str">
        <f t="shared" ca="1" si="2"/>
        <v>0000079301</v>
      </c>
      <c r="D15" t="str">
        <f t="shared" ca="1" si="3"/>
        <v>FortisAlberta DOS - Cochrane EV Partnership (793S)</v>
      </c>
      <c r="E15" s="31">
        <f ca="1">'Module C Corrected'!CW15-'Module C Initial'!CW15</f>
        <v>0</v>
      </c>
      <c r="F15" s="31">
        <f ca="1">'Module C Corrected'!CX15-'Module C Initial'!CX15</f>
        <v>0</v>
      </c>
      <c r="G15" s="31">
        <f ca="1">'Module C Corrected'!CY15-'Module C Initial'!CY15</f>
        <v>0</v>
      </c>
      <c r="H15" s="31">
        <f ca="1">'Module C Corrected'!CZ15-'Module C Initial'!CZ15</f>
        <v>0</v>
      </c>
      <c r="I15" s="31">
        <f ca="1">'Module C Corrected'!DA15-'Module C Initial'!DA15</f>
        <v>0</v>
      </c>
      <c r="J15" s="31">
        <f ca="1">'Module C Corrected'!DB15-'Module C Initial'!DB15</f>
        <v>350.67999999998574</v>
      </c>
      <c r="K15" s="31">
        <f ca="1">'Module C Corrected'!DC15-'Module C Initial'!DC15</f>
        <v>0</v>
      </c>
      <c r="L15" s="31">
        <f ca="1">'Module C Corrected'!DD15-'Module C Initial'!DD15</f>
        <v>0</v>
      </c>
      <c r="M15" s="31">
        <f ca="1">'Module C Corrected'!DE15-'Module C Initial'!DE15</f>
        <v>0</v>
      </c>
      <c r="N15" s="31">
        <f ca="1">'Module C Corrected'!DF15-'Module C Initial'!DF15</f>
        <v>0</v>
      </c>
      <c r="O15" s="31">
        <f ca="1">'Module C Corrected'!DG15-'Module C Initial'!DG15</f>
        <v>0</v>
      </c>
      <c r="P15" s="31">
        <f ca="1">'Module C Corrected'!DH15-'Module C Initial'!DH15</f>
        <v>0</v>
      </c>
      <c r="Q15" s="32">
        <f ca="1">'Module C Corrected'!DI15-'Module C Initial'!DI15</f>
        <v>0</v>
      </c>
      <c r="R15" s="32">
        <f ca="1">'Module C Corrected'!DJ15-'Module C Initial'!DJ15</f>
        <v>0</v>
      </c>
      <c r="S15" s="32">
        <f ca="1">'Module C Corrected'!DK15-'Module C Initial'!DK15</f>
        <v>0</v>
      </c>
      <c r="T15" s="32">
        <f ca="1">'Module C Corrected'!DL15-'Module C Initial'!DL15</f>
        <v>0</v>
      </c>
      <c r="U15" s="32">
        <f ca="1">'Module C Corrected'!DM15-'Module C Initial'!DM15</f>
        <v>0</v>
      </c>
      <c r="V15" s="32">
        <f ca="1">'Module C Corrected'!DN15-'Module C Initial'!DN15</f>
        <v>17.5300000000002</v>
      </c>
      <c r="W15" s="32">
        <f ca="1">'Module C Corrected'!DO15-'Module C Initial'!DO15</f>
        <v>0</v>
      </c>
      <c r="X15" s="32">
        <f ca="1">'Module C Corrected'!DP15-'Module C Initial'!DP15</f>
        <v>0</v>
      </c>
      <c r="Y15" s="32">
        <f ca="1">'Module C Corrected'!DQ15-'Module C Initial'!DQ15</f>
        <v>0</v>
      </c>
      <c r="Z15" s="32">
        <f ca="1">'Module C Corrected'!DR15-'Module C Initial'!DR15</f>
        <v>0</v>
      </c>
      <c r="AA15" s="32">
        <f ca="1">'Module C Corrected'!DS15-'Module C Initial'!DS15</f>
        <v>0</v>
      </c>
      <c r="AB15" s="32">
        <f ca="1">'Module C Corrected'!DT15-'Module C Initial'!DT15</f>
        <v>0</v>
      </c>
      <c r="AC15" s="31">
        <f ca="1">'Module C Corrected'!DU15-'Module C Initial'!DU15</f>
        <v>0</v>
      </c>
      <c r="AD15" s="31">
        <f ca="1">'Module C Corrected'!DV15-'Module C Initial'!DV15</f>
        <v>0</v>
      </c>
      <c r="AE15" s="31">
        <f ca="1">'Module C Corrected'!DW15-'Module C Initial'!DW15</f>
        <v>0</v>
      </c>
      <c r="AF15" s="31">
        <f ca="1">'Module C Corrected'!DX15-'Module C Initial'!DX15</f>
        <v>0</v>
      </c>
      <c r="AG15" s="31">
        <f ca="1">'Module C Corrected'!DY15-'Module C Initial'!DY15</f>
        <v>0</v>
      </c>
      <c r="AH15" s="31">
        <f ca="1">'Module C Corrected'!DZ15-'Module C Initial'!DZ15</f>
        <v>52.100000000000364</v>
      </c>
      <c r="AI15" s="31">
        <f ca="1">'Module C Corrected'!EA15-'Module C Initial'!EA15</f>
        <v>0</v>
      </c>
      <c r="AJ15" s="31">
        <f ca="1">'Module C Corrected'!EB15-'Module C Initial'!EB15</f>
        <v>0</v>
      </c>
      <c r="AK15" s="31">
        <f ca="1">'Module C Corrected'!EC15-'Module C Initial'!EC15</f>
        <v>0</v>
      </c>
      <c r="AL15" s="31">
        <f ca="1">'Module C Corrected'!ED15-'Module C Initial'!ED15</f>
        <v>0</v>
      </c>
      <c r="AM15" s="31">
        <f ca="1">'Module C Corrected'!EE15-'Module C Initial'!EE15</f>
        <v>0</v>
      </c>
      <c r="AN15" s="31">
        <f ca="1">'Module C Corrected'!EF15-'Module C Initial'!EF15</f>
        <v>0</v>
      </c>
      <c r="AO15" s="32">
        <f t="shared" ca="1" si="27"/>
        <v>0</v>
      </c>
      <c r="AP15" s="32">
        <f t="shared" ca="1" si="4"/>
        <v>0</v>
      </c>
      <c r="AQ15" s="32">
        <f t="shared" ca="1" si="4"/>
        <v>0</v>
      </c>
      <c r="AR15" s="32">
        <f t="shared" ca="1" si="4"/>
        <v>0</v>
      </c>
      <c r="AS15" s="32">
        <f t="shared" ca="1" si="4"/>
        <v>0</v>
      </c>
      <c r="AT15" s="32">
        <f t="shared" ca="1" si="4"/>
        <v>420.3099999999863</v>
      </c>
      <c r="AU15" s="32">
        <f t="shared" ca="1" si="4"/>
        <v>0</v>
      </c>
      <c r="AV15" s="32">
        <f t="shared" ca="1" si="4"/>
        <v>0</v>
      </c>
      <c r="AW15" s="32">
        <f t="shared" ca="1" si="4"/>
        <v>0</v>
      </c>
      <c r="AX15" s="32">
        <f t="shared" ca="1" si="4"/>
        <v>0</v>
      </c>
      <c r="AY15" s="32">
        <f t="shared" ca="1" si="4"/>
        <v>0</v>
      </c>
      <c r="AZ15" s="32">
        <f t="shared" ca="1" si="4"/>
        <v>0</v>
      </c>
      <c r="BA15" s="31">
        <f t="shared" ca="1" si="28"/>
        <v>0</v>
      </c>
      <c r="BB15" s="31">
        <f t="shared" ca="1" si="5"/>
        <v>0</v>
      </c>
      <c r="BC15" s="31">
        <f t="shared" ca="1" si="6"/>
        <v>0</v>
      </c>
      <c r="BD15" s="31">
        <f t="shared" ca="1" si="7"/>
        <v>0</v>
      </c>
      <c r="BE15" s="31">
        <f t="shared" ca="1" si="8"/>
        <v>0</v>
      </c>
      <c r="BF15" s="31">
        <f t="shared" ca="1" si="9"/>
        <v>7.01</v>
      </c>
      <c r="BG15" s="31">
        <f t="shared" ca="1" si="10"/>
        <v>0</v>
      </c>
      <c r="BH15" s="31">
        <f t="shared" ca="1" si="11"/>
        <v>0</v>
      </c>
      <c r="BI15" s="31">
        <f t="shared" ca="1" si="12"/>
        <v>0</v>
      </c>
      <c r="BJ15" s="31">
        <f t="shared" ca="1" si="13"/>
        <v>0</v>
      </c>
      <c r="BK15" s="31">
        <f t="shared" ca="1" si="14"/>
        <v>0</v>
      </c>
      <c r="BL15" s="31">
        <f t="shared" ca="1" si="15"/>
        <v>0</v>
      </c>
      <c r="BM15" s="32">
        <f t="shared" ca="1" si="29"/>
        <v>0</v>
      </c>
      <c r="BN15" s="32">
        <f t="shared" ca="1" si="16"/>
        <v>0</v>
      </c>
      <c r="BO15" s="32">
        <f t="shared" ca="1" si="17"/>
        <v>0</v>
      </c>
      <c r="BP15" s="32">
        <f t="shared" ca="1" si="18"/>
        <v>0</v>
      </c>
      <c r="BQ15" s="32">
        <f t="shared" ca="1" si="19"/>
        <v>0</v>
      </c>
      <c r="BR15" s="32">
        <f t="shared" ca="1" si="20"/>
        <v>427.31999999998629</v>
      </c>
      <c r="BS15" s="32">
        <f t="shared" ca="1" si="21"/>
        <v>0</v>
      </c>
      <c r="BT15" s="32">
        <f t="shared" ca="1" si="22"/>
        <v>0</v>
      </c>
      <c r="BU15" s="32">
        <f t="shared" ca="1" si="23"/>
        <v>0</v>
      </c>
      <c r="BV15" s="32">
        <f t="shared" ca="1" si="24"/>
        <v>0</v>
      </c>
      <c r="BW15" s="32">
        <f t="shared" ca="1" si="25"/>
        <v>0</v>
      </c>
      <c r="BX15" s="32">
        <f t="shared" ca="1" si="26"/>
        <v>0</v>
      </c>
    </row>
    <row r="16" spans="1:76" x14ac:dyDescent="0.25">
      <c r="A16" t="s">
        <v>460</v>
      </c>
      <c r="B16" s="1" t="s">
        <v>197</v>
      </c>
      <c r="C16" t="str">
        <f t="shared" ca="1" si="2"/>
        <v>0000089511</v>
      </c>
      <c r="D16" t="str">
        <f t="shared" ca="1" si="3"/>
        <v>FortisAlberta Reversing POD - Suffield (895S)</v>
      </c>
      <c r="E16" s="31">
        <f ca="1">'Module C Corrected'!CW16-'Module C Initial'!CW16</f>
        <v>0</v>
      </c>
      <c r="F16" s="31">
        <f ca="1">'Module C Corrected'!CX16-'Module C Initial'!CX16</f>
        <v>0</v>
      </c>
      <c r="G16" s="31">
        <f ca="1">'Module C Corrected'!CY16-'Module C Initial'!CY16</f>
        <v>0</v>
      </c>
      <c r="H16" s="31">
        <f ca="1">'Module C Corrected'!CZ16-'Module C Initial'!CZ16</f>
        <v>0</v>
      </c>
      <c r="I16" s="31">
        <f ca="1">'Module C Corrected'!DA16-'Module C Initial'!DA16</f>
        <v>0</v>
      </c>
      <c r="J16" s="31">
        <f ca="1">'Module C Corrected'!DB16-'Module C Initial'!DB16</f>
        <v>0</v>
      </c>
      <c r="K16" s="31">
        <f ca="1">'Module C Corrected'!DC16-'Module C Initial'!DC16</f>
        <v>0</v>
      </c>
      <c r="L16" s="31">
        <f ca="1">'Module C Corrected'!DD16-'Module C Initial'!DD16</f>
        <v>0</v>
      </c>
      <c r="M16" s="31">
        <f ca="1">'Module C Corrected'!DE16-'Module C Initial'!DE16</f>
        <v>0</v>
      </c>
      <c r="N16" s="31">
        <f ca="1">'Module C Corrected'!DF16-'Module C Initial'!DF16</f>
        <v>0</v>
      </c>
      <c r="O16" s="31">
        <f ca="1">'Module C Corrected'!DG16-'Module C Initial'!DG16</f>
        <v>0</v>
      </c>
      <c r="P16" s="31">
        <f ca="1">'Module C Corrected'!DH16-'Module C Initial'!DH16</f>
        <v>0</v>
      </c>
      <c r="Q16" s="32">
        <f ca="1">'Module C Corrected'!DI16-'Module C Initial'!DI16</f>
        <v>0</v>
      </c>
      <c r="R16" s="32">
        <f ca="1">'Module C Corrected'!DJ16-'Module C Initial'!DJ16</f>
        <v>0</v>
      </c>
      <c r="S16" s="32">
        <f ca="1">'Module C Corrected'!DK16-'Module C Initial'!DK16</f>
        <v>0</v>
      </c>
      <c r="T16" s="32">
        <f ca="1">'Module C Corrected'!DL16-'Module C Initial'!DL16</f>
        <v>0</v>
      </c>
      <c r="U16" s="32">
        <f ca="1">'Module C Corrected'!DM16-'Module C Initial'!DM16</f>
        <v>0</v>
      </c>
      <c r="V16" s="32">
        <f ca="1">'Module C Corrected'!DN16-'Module C Initial'!DN16</f>
        <v>0</v>
      </c>
      <c r="W16" s="32">
        <f ca="1">'Module C Corrected'!DO16-'Module C Initial'!DO16</f>
        <v>0</v>
      </c>
      <c r="X16" s="32">
        <f ca="1">'Module C Corrected'!DP16-'Module C Initial'!DP16</f>
        <v>0</v>
      </c>
      <c r="Y16" s="32">
        <f ca="1">'Module C Corrected'!DQ16-'Module C Initial'!DQ16</f>
        <v>0</v>
      </c>
      <c r="Z16" s="32">
        <f ca="1">'Module C Corrected'!DR16-'Module C Initial'!DR16</f>
        <v>0</v>
      </c>
      <c r="AA16" s="32">
        <f ca="1">'Module C Corrected'!DS16-'Module C Initial'!DS16</f>
        <v>0</v>
      </c>
      <c r="AB16" s="32">
        <f ca="1">'Module C Corrected'!DT16-'Module C Initial'!DT16</f>
        <v>0</v>
      </c>
      <c r="AC16" s="31">
        <f ca="1">'Module C Corrected'!DU16-'Module C Initial'!DU16</f>
        <v>0</v>
      </c>
      <c r="AD16" s="31">
        <f ca="1">'Module C Corrected'!DV16-'Module C Initial'!DV16</f>
        <v>0</v>
      </c>
      <c r="AE16" s="31">
        <f ca="1">'Module C Corrected'!DW16-'Module C Initial'!DW16</f>
        <v>0</v>
      </c>
      <c r="AF16" s="31">
        <f ca="1">'Module C Corrected'!DX16-'Module C Initial'!DX16</f>
        <v>0</v>
      </c>
      <c r="AG16" s="31">
        <f ca="1">'Module C Corrected'!DY16-'Module C Initial'!DY16</f>
        <v>0</v>
      </c>
      <c r="AH16" s="31">
        <f ca="1">'Module C Corrected'!DZ16-'Module C Initial'!DZ16</f>
        <v>0</v>
      </c>
      <c r="AI16" s="31">
        <f ca="1">'Module C Corrected'!EA16-'Module C Initial'!EA16</f>
        <v>0</v>
      </c>
      <c r="AJ16" s="31">
        <f ca="1">'Module C Corrected'!EB16-'Module C Initial'!EB16</f>
        <v>0</v>
      </c>
      <c r="AK16" s="31">
        <f ca="1">'Module C Corrected'!EC16-'Module C Initial'!EC16</f>
        <v>0</v>
      </c>
      <c r="AL16" s="31">
        <f ca="1">'Module C Corrected'!ED16-'Module C Initial'!ED16</f>
        <v>0</v>
      </c>
      <c r="AM16" s="31">
        <f ca="1">'Module C Corrected'!EE16-'Module C Initial'!EE16</f>
        <v>0</v>
      </c>
      <c r="AN16" s="31">
        <f ca="1">'Module C Corrected'!EF16-'Module C Initial'!EF16</f>
        <v>0</v>
      </c>
      <c r="AO16" s="32">
        <f t="shared" ca="1" si="27"/>
        <v>0</v>
      </c>
      <c r="AP16" s="32">
        <f t="shared" ca="1" si="4"/>
        <v>0</v>
      </c>
      <c r="AQ16" s="32">
        <f t="shared" ca="1" si="4"/>
        <v>0</v>
      </c>
      <c r="AR16" s="32">
        <f t="shared" ca="1" si="4"/>
        <v>0</v>
      </c>
      <c r="AS16" s="32">
        <f t="shared" ca="1" si="4"/>
        <v>0</v>
      </c>
      <c r="AT16" s="32">
        <f t="shared" ca="1" si="4"/>
        <v>0</v>
      </c>
      <c r="AU16" s="32">
        <f t="shared" ca="1" si="4"/>
        <v>0</v>
      </c>
      <c r="AV16" s="32">
        <f t="shared" ca="1" si="4"/>
        <v>0</v>
      </c>
      <c r="AW16" s="32">
        <f t="shared" ca="1" si="4"/>
        <v>0</v>
      </c>
      <c r="AX16" s="32">
        <f t="shared" ca="1" si="4"/>
        <v>0</v>
      </c>
      <c r="AY16" s="32">
        <f t="shared" ca="1" si="4"/>
        <v>0</v>
      </c>
      <c r="AZ16" s="32">
        <f t="shared" ca="1" si="4"/>
        <v>0</v>
      </c>
      <c r="BA16" s="31">
        <f t="shared" ca="1" si="28"/>
        <v>0</v>
      </c>
      <c r="BB16" s="31">
        <f t="shared" ca="1" si="5"/>
        <v>0</v>
      </c>
      <c r="BC16" s="31">
        <f t="shared" ca="1" si="6"/>
        <v>0</v>
      </c>
      <c r="BD16" s="31">
        <f t="shared" ca="1" si="7"/>
        <v>0</v>
      </c>
      <c r="BE16" s="31">
        <f t="shared" ca="1" si="8"/>
        <v>0</v>
      </c>
      <c r="BF16" s="31">
        <f t="shared" ca="1" si="9"/>
        <v>0</v>
      </c>
      <c r="BG16" s="31">
        <f t="shared" ca="1" si="10"/>
        <v>0</v>
      </c>
      <c r="BH16" s="31">
        <f t="shared" ca="1" si="11"/>
        <v>0</v>
      </c>
      <c r="BI16" s="31">
        <f t="shared" ca="1" si="12"/>
        <v>0</v>
      </c>
      <c r="BJ16" s="31">
        <f t="shared" ca="1" si="13"/>
        <v>0</v>
      </c>
      <c r="BK16" s="31">
        <f t="shared" ca="1" si="14"/>
        <v>0</v>
      </c>
      <c r="BL16" s="31">
        <f t="shared" ca="1" si="15"/>
        <v>0</v>
      </c>
      <c r="BM16" s="32">
        <f t="shared" ca="1" si="29"/>
        <v>0</v>
      </c>
      <c r="BN16" s="32">
        <f t="shared" ca="1" si="16"/>
        <v>0</v>
      </c>
      <c r="BO16" s="32">
        <f t="shared" ca="1" si="17"/>
        <v>0</v>
      </c>
      <c r="BP16" s="32">
        <f t="shared" ca="1" si="18"/>
        <v>0</v>
      </c>
      <c r="BQ16" s="32">
        <f t="shared" ca="1" si="19"/>
        <v>0</v>
      </c>
      <c r="BR16" s="32">
        <f t="shared" ca="1" si="20"/>
        <v>0</v>
      </c>
      <c r="BS16" s="32">
        <f t="shared" ca="1" si="21"/>
        <v>0</v>
      </c>
      <c r="BT16" s="32">
        <f t="shared" ca="1" si="22"/>
        <v>0</v>
      </c>
      <c r="BU16" s="32">
        <f t="shared" ca="1" si="23"/>
        <v>0</v>
      </c>
      <c r="BV16" s="32">
        <f t="shared" ca="1" si="24"/>
        <v>0</v>
      </c>
      <c r="BW16" s="32">
        <f t="shared" ca="1" si="25"/>
        <v>0</v>
      </c>
      <c r="BX16" s="32">
        <f t="shared" ca="1" si="26"/>
        <v>0</v>
      </c>
    </row>
    <row r="17" spans="1:76" x14ac:dyDescent="0.25">
      <c r="A17" t="s">
        <v>461</v>
      </c>
      <c r="B17" s="1" t="s">
        <v>19</v>
      </c>
      <c r="C17" t="str">
        <f t="shared" ca="1" si="2"/>
        <v>321S009N</v>
      </c>
      <c r="D17" t="str">
        <f t="shared" ca="1" si="3"/>
        <v>ATCO Electric Reversing POD - Carmon (830S)</v>
      </c>
      <c r="E17" s="31">
        <f ca="1">'Module C Corrected'!CW17-'Module C Initial'!CW17</f>
        <v>0</v>
      </c>
      <c r="F17" s="31">
        <f ca="1">'Module C Corrected'!CX17-'Module C Initial'!CX17</f>
        <v>0</v>
      </c>
      <c r="G17" s="31">
        <f ca="1">'Module C Corrected'!CY17-'Module C Initial'!CY17</f>
        <v>-3</v>
      </c>
      <c r="H17" s="31">
        <f ca="1">'Module C Corrected'!CZ17-'Module C Initial'!CZ17</f>
        <v>-4.3999999999999915</v>
      </c>
      <c r="I17" s="31">
        <f ca="1">'Module C Corrected'!DA17-'Module C Initial'!DA17</f>
        <v>-18.839999999999918</v>
      </c>
      <c r="J17" s="31">
        <f ca="1">'Module C Corrected'!DB17-'Module C Initial'!DB17</f>
        <v>-259.52000000000044</v>
      </c>
      <c r="K17" s="31">
        <f ca="1">'Module C Corrected'!DC17-'Module C Initial'!DC17</f>
        <v>-74.079999999999927</v>
      </c>
      <c r="L17" s="31">
        <f ca="1">'Module C Corrected'!DD17-'Module C Initial'!DD17</f>
        <v>-127.28999999999974</v>
      </c>
      <c r="M17" s="31">
        <f ca="1">'Module C Corrected'!DE17-'Module C Initial'!DE17</f>
        <v>-104.2800000000002</v>
      </c>
      <c r="N17" s="31">
        <f ca="1">'Module C Corrected'!DF17-'Module C Initial'!DF17</f>
        <v>-114.4699999999998</v>
      </c>
      <c r="O17" s="31">
        <f ca="1">'Module C Corrected'!DG17-'Module C Initial'!DG17</f>
        <v>-159.14999999999964</v>
      </c>
      <c r="P17" s="31">
        <f ca="1">'Module C Corrected'!DH17-'Module C Initial'!DH17</f>
        <v>-109.5</v>
      </c>
      <c r="Q17" s="32">
        <f ca="1">'Module C Corrected'!DI17-'Module C Initial'!DI17</f>
        <v>0</v>
      </c>
      <c r="R17" s="32">
        <f ca="1">'Module C Corrected'!DJ17-'Module C Initial'!DJ17</f>
        <v>0</v>
      </c>
      <c r="S17" s="32">
        <f ca="1">'Module C Corrected'!DK17-'Module C Initial'!DK17</f>
        <v>-0.14999999999999991</v>
      </c>
      <c r="T17" s="32">
        <f ca="1">'Module C Corrected'!DL17-'Module C Initial'!DL17</f>
        <v>-0.21999999999999975</v>
      </c>
      <c r="U17" s="32">
        <f ca="1">'Module C Corrected'!DM17-'Module C Initial'!DM17</f>
        <v>-0.93999999999999773</v>
      </c>
      <c r="V17" s="32">
        <f ca="1">'Module C Corrected'!DN17-'Module C Initial'!DN17</f>
        <v>-12.969999999999999</v>
      </c>
      <c r="W17" s="32">
        <f ca="1">'Module C Corrected'!DO17-'Module C Initial'!DO17</f>
        <v>-3.7100000000000009</v>
      </c>
      <c r="X17" s="32">
        <f ca="1">'Module C Corrected'!DP17-'Module C Initial'!DP17</f>
        <v>-6.3700000000000045</v>
      </c>
      <c r="Y17" s="32">
        <f ca="1">'Module C Corrected'!DQ17-'Module C Initial'!DQ17</f>
        <v>-5.210000000000008</v>
      </c>
      <c r="Z17" s="32">
        <f ca="1">'Module C Corrected'!DR17-'Module C Initial'!DR17</f>
        <v>-5.7299999999999898</v>
      </c>
      <c r="AA17" s="32">
        <f ca="1">'Module C Corrected'!DS17-'Module C Initial'!DS17</f>
        <v>-7.960000000000008</v>
      </c>
      <c r="AB17" s="32">
        <f ca="1">'Module C Corrected'!DT17-'Module C Initial'!DT17</f>
        <v>-5.4699999999999989</v>
      </c>
      <c r="AC17" s="31">
        <f ca="1">'Module C Corrected'!DU17-'Module C Initial'!DU17</f>
        <v>0</v>
      </c>
      <c r="AD17" s="31">
        <f ca="1">'Module C Corrected'!DV17-'Module C Initial'!DV17</f>
        <v>0</v>
      </c>
      <c r="AE17" s="31">
        <f ca="1">'Module C Corrected'!DW17-'Module C Initial'!DW17</f>
        <v>-0.46000000000000085</v>
      </c>
      <c r="AF17" s="31">
        <f ca="1">'Module C Corrected'!DX17-'Module C Initial'!DX17</f>
        <v>-0.67999999999999972</v>
      </c>
      <c r="AG17" s="31">
        <f ca="1">'Module C Corrected'!DY17-'Module C Initial'!DY17</f>
        <v>-2.8299999999999983</v>
      </c>
      <c r="AH17" s="31">
        <f ca="1">'Module C Corrected'!DZ17-'Module C Initial'!DZ17</f>
        <v>-38.560000000000059</v>
      </c>
      <c r="AI17" s="31">
        <f ca="1">'Module C Corrected'!EA17-'Module C Initial'!EA17</f>
        <v>-10.860000000000014</v>
      </c>
      <c r="AJ17" s="31">
        <f ca="1">'Module C Corrected'!EB17-'Module C Initial'!EB17</f>
        <v>-18.399999999999977</v>
      </c>
      <c r="AK17" s="31">
        <f ca="1">'Module C Corrected'!EC17-'Module C Initial'!EC17</f>
        <v>-14.890000000000015</v>
      </c>
      <c r="AL17" s="31">
        <f ca="1">'Module C Corrected'!ED17-'Module C Initial'!ED17</f>
        <v>-16.130000000000024</v>
      </c>
      <c r="AM17" s="31">
        <f ca="1">'Module C Corrected'!EE17-'Module C Initial'!EE17</f>
        <v>-22.110000000000014</v>
      </c>
      <c r="AN17" s="31">
        <f ca="1">'Module C Corrected'!EF17-'Module C Initial'!EF17</f>
        <v>-15.010000000000019</v>
      </c>
      <c r="AO17" s="32">
        <f t="shared" ca="1" si="27"/>
        <v>0</v>
      </c>
      <c r="AP17" s="32">
        <f t="shared" ca="1" si="4"/>
        <v>0</v>
      </c>
      <c r="AQ17" s="32">
        <f t="shared" ca="1" si="4"/>
        <v>-3.6100000000000008</v>
      </c>
      <c r="AR17" s="32">
        <f t="shared" ca="1" si="4"/>
        <v>-5.2999999999999909</v>
      </c>
      <c r="AS17" s="32">
        <f t="shared" ca="1" si="4"/>
        <v>-22.609999999999914</v>
      </c>
      <c r="AT17" s="32">
        <f t="shared" ca="1" si="4"/>
        <v>-311.05000000000052</v>
      </c>
      <c r="AU17" s="32">
        <f t="shared" ca="1" si="4"/>
        <v>-88.649999999999949</v>
      </c>
      <c r="AV17" s="32">
        <f t="shared" ca="1" si="4"/>
        <v>-152.05999999999972</v>
      </c>
      <c r="AW17" s="32">
        <f t="shared" ca="1" si="4"/>
        <v>-124.38000000000022</v>
      </c>
      <c r="AX17" s="32">
        <f t="shared" ca="1" si="4"/>
        <v>-136.32999999999981</v>
      </c>
      <c r="AY17" s="32">
        <f t="shared" ca="1" si="4"/>
        <v>-189.21999999999966</v>
      </c>
      <c r="AZ17" s="32">
        <f t="shared" ca="1" si="4"/>
        <v>-129.98000000000002</v>
      </c>
      <c r="BA17" s="31">
        <f t="shared" ca="1" si="28"/>
        <v>0</v>
      </c>
      <c r="BB17" s="31">
        <f t="shared" ca="1" si="5"/>
        <v>0</v>
      </c>
      <c r="BC17" s="31">
        <f t="shared" ca="1" si="6"/>
        <v>-0.06</v>
      </c>
      <c r="BD17" s="31">
        <f t="shared" ca="1" si="7"/>
        <v>-0.09</v>
      </c>
      <c r="BE17" s="31">
        <f t="shared" ca="1" si="8"/>
        <v>-0.38</v>
      </c>
      <c r="BF17" s="31">
        <f t="shared" ca="1" si="9"/>
        <v>-5.19</v>
      </c>
      <c r="BG17" s="31">
        <f t="shared" ca="1" si="10"/>
        <v>-1.48</v>
      </c>
      <c r="BH17" s="31">
        <f t="shared" ca="1" si="11"/>
        <v>-2.5499999999999998</v>
      </c>
      <c r="BI17" s="31">
        <f t="shared" ca="1" si="12"/>
        <v>-2.09</v>
      </c>
      <c r="BJ17" s="31">
        <f t="shared" ca="1" si="13"/>
        <v>-2.29</v>
      </c>
      <c r="BK17" s="31">
        <f t="shared" ca="1" si="14"/>
        <v>-3.18</v>
      </c>
      <c r="BL17" s="31">
        <f t="shared" ca="1" si="15"/>
        <v>-2.19</v>
      </c>
      <c r="BM17" s="32">
        <f t="shared" ca="1" si="29"/>
        <v>0</v>
      </c>
      <c r="BN17" s="32">
        <f t="shared" ca="1" si="16"/>
        <v>0</v>
      </c>
      <c r="BO17" s="32">
        <f t="shared" ca="1" si="17"/>
        <v>-3.6700000000000008</v>
      </c>
      <c r="BP17" s="32">
        <f t="shared" ca="1" si="18"/>
        <v>-5.3899999999999908</v>
      </c>
      <c r="BQ17" s="32">
        <f t="shared" ca="1" si="19"/>
        <v>-22.989999999999913</v>
      </c>
      <c r="BR17" s="32">
        <f t="shared" ca="1" si="20"/>
        <v>-316.24000000000052</v>
      </c>
      <c r="BS17" s="32">
        <f t="shared" ca="1" si="21"/>
        <v>-90.129999999999953</v>
      </c>
      <c r="BT17" s="32">
        <f t="shared" ca="1" si="22"/>
        <v>-154.60999999999973</v>
      </c>
      <c r="BU17" s="32">
        <f t="shared" ca="1" si="23"/>
        <v>-126.47000000000023</v>
      </c>
      <c r="BV17" s="32">
        <f t="shared" ca="1" si="24"/>
        <v>-138.61999999999981</v>
      </c>
      <c r="BW17" s="32">
        <f t="shared" ca="1" si="25"/>
        <v>-192.39999999999966</v>
      </c>
      <c r="BX17" s="32">
        <f t="shared" ca="1" si="26"/>
        <v>-132.17000000000002</v>
      </c>
    </row>
    <row r="18" spans="1:76" x14ac:dyDescent="0.25">
      <c r="A18" t="s">
        <v>461</v>
      </c>
      <c r="B18" s="1" t="s">
        <v>21</v>
      </c>
      <c r="C18" t="str">
        <f t="shared" ca="1" si="2"/>
        <v>372S025N</v>
      </c>
      <c r="D18" t="str">
        <f t="shared" ca="1" si="3"/>
        <v>ATCO Electric Reversing POD - Lindbergh (969S)</v>
      </c>
      <c r="E18" s="31">
        <f ca="1">'Module C Corrected'!CW18-'Module C Initial'!CW18</f>
        <v>7.07</v>
      </c>
      <c r="F18" s="31">
        <f ca="1">'Module C Corrected'!CX18-'Module C Initial'!CX18</f>
        <v>34.25</v>
      </c>
      <c r="G18" s="31">
        <f ca="1">'Module C Corrected'!CY18-'Module C Initial'!CY18</f>
        <v>0</v>
      </c>
      <c r="H18" s="31">
        <f ca="1">'Module C Corrected'!CZ18-'Module C Initial'!CZ18</f>
        <v>31.140000000000015</v>
      </c>
      <c r="I18" s="31">
        <f ca="1">'Module C Corrected'!DA18-'Module C Initial'!DA18</f>
        <v>445.59000000000015</v>
      </c>
      <c r="J18" s="31">
        <f ca="1">'Module C Corrected'!DB18-'Module C Initial'!DB18</f>
        <v>221.93000000000004</v>
      </c>
      <c r="K18" s="31">
        <f ca="1">'Module C Corrected'!DC18-'Module C Initial'!DC18</f>
        <v>37.180000000000007</v>
      </c>
      <c r="L18" s="31">
        <f ca="1">'Module C Corrected'!DD18-'Module C Initial'!DD18</f>
        <v>52.909999999999982</v>
      </c>
      <c r="M18" s="31">
        <f ca="1">'Module C Corrected'!DE18-'Module C Initial'!DE18</f>
        <v>11.569999999999997</v>
      </c>
      <c r="N18" s="31">
        <f ca="1">'Module C Corrected'!DF18-'Module C Initial'!DF18</f>
        <v>42.45</v>
      </c>
      <c r="O18" s="31">
        <f ca="1">'Module C Corrected'!DG18-'Module C Initial'!DG18</f>
        <v>45.970000000000013</v>
      </c>
      <c r="P18" s="31">
        <f ca="1">'Module C Corrected'!DH18-'Module C Initial'!DH18</f>
        <v>78.72</v>
      </c>
      <c r="Q18" s="32">
        <f ca="1">'Module C Corrected'!DI18-'Module C Initial'!DI18</f>
        <v>0.36</v>
      </c>
      <c r="R18" s="32">
        <f ca="1">'Module C Corrected'!DJ18-'Module C Initial'!DJ18</f>
        <v>1.7199999999999998</v>
      </c>
      <c r="S18" s="32">
        <f ca="1">'Module C Corrected'!DK18-'Module C Initial'!DK18</f>
        <v>0</v>
      </c>
      <c r="T18" s="32">
        <f ca="1">'Module C Corrected'!DL18-'Module C Initial'!DL18</f>
        <v>1.56</v>
      </c>
      <c r="U18" s="32">
        <f ca="1">'Module C Corrected'!DM18-'Module C Initial'!DM18</f>
        <v>22.28</v>
      </c>
      <c r="V18" s="32">
        <f ca="1">'Module C Corrected'!DN18-'Module C Initial'!DN18</f>
        <v>11.1</v>
      </c>
      <c r="W18" s="32">
        <f ca="1">'Module C Corrected'!DO18-'Module C Initial'!DO18</f>
        <v>1.8599999999999999</v>
      </c>
      <c r="X18" s="32">
        <f ca="1">'Module C Corrected'!DP18-'Module C Initial'!DP18</f>
        <v>2.6500000000000004</v>
      </c>
      <c r="Y18" s="32">
        <f ca="1">'Module C Corrected'!DQ18-'Module C Initial'!DQ18</f>
        <v>0.57999999999999996</v>
      </c>
      <c r="Z18" s="32">
        <f ca="1">'Module C Corrected'!DR18-'Module C Initial'!DR18</f>
        <v>2.12</v>
      </c>
      <c r="AA18" s="32">
        <f ca="1">'Module C Corrected'!DS18-'Module C Initial'!DS18</f>
        <v>2.3000000000000003</v>
      </c>
      <c r="AB18" s="32">
        <f ca="1">'Module C Corrected'!DT18-'Module C Initial'!DT18</f>
        <v>3.9299999999999997</v>
      </c>
      <c r="AC18" s="31">
        <f ca="1">'Module C Corrected'!DU18-'Module C Initial'!DU18</f>
        <v>1.1199999999999999</v>
      </c>
      <c r="AD18" s="31">
        <f ca="1">'Module C Corrected'!DV18-'Module C Initial'!DV18</f>
        <v>5.37</v>
      </c>
      <c r="AE18" s="31">
        <f ca="1">'Module C Corrected'!DW18-'Module C Initial'!DW18</f>
        <v>0</v>
      </c>
      <c r="AF18" s="31">
        <f ca="1">'Module C Corrected'!DX18-'Module C Initial'!DX18</f>
        <v>4.76</v>
      </c>
      <c r="AG18" s="31">
        <f ca="1">'Module C Corrected'!DY18-'Module C Initial'!DY18</f>
        <v>67.140000000000015</v>
      </c>
      <c r="AH18" s="31">
        <f ca="1">'Module C Corrected'!DZ18-'Module C Initial'!DZ18</f>
        <v>32.979999999999997</v>
      </c>
      <c r="AI18" s="31">
        <f ca="1">'Module C Corrected'!EA18-'Module C Initial'!EA18</f>
        <v>5.4499999999999993</v>
      </c>
      <c r="AJ18" s="31">
        <f ca="1">'Module C Corrected'!EB18-'Module C Initial'!EB18</f>
        <v>7.65</v>
      </c>
      <c r="AK18" s="31">
        <f ca="1">'Module C Corrected'!EC18-'Module C Initial'!EC18</f>
        <v>1.65</v>
      </c>
      <c r="AL18" s="31">
        <f ca="1">'Module C Corrected'!ED18-'Module C Initial'!ED18</f>
        <v>5.9799999999999986</v>
      </c>
      <c r="AM18" s="31">
        <f ca="1">'Module C Corrected'!EE18-'Module C Initial'!EE18</f>
        <v>6.3900000000000006</v>
      </c>
      <c r="AN18" s="31">
        <f ca="1">'Module C Corrected'!EF18-'Module C Initial'!EF18</f>
        <v>10.8</v>
      </c>
      <c r="AO18" s="32">
        <f t="shared" ca="1" si="27"/>
        <v>8.5500000000000007</v>
      </c>
      <c r="AP18" s="32">
        <f t="shared" ca="1" si="4"/>
        <v>41.339999999999996</v>
      </c>
      <c r="AQ18" s="32">
        <f t="shared" ca="1" si="4"/>
        <v>0</v>
      </c>
      <c r="AR18" s="32">
        <f t="shared" ca="1" si="4"/>
        <v>37.460000000000015</v>
      </c>
      <c r="AS18" s="32">
        <f t="shared" ca="1" si="4"/>
        <v>535.0100000000001</v>
      </c>
      <c r="AT18" s="32">
        <f t="shared" ca="1" si="4"/>
        <v>266.01000000000005</v>
      </c>
      <c r="AU18" s="32">
        <f t="shared" ca="1" si="4"/>
        <v>44.490000000000009</v>
      </c>
      <c r="AV18" s="32">
        <f t="shared" ca="1" si="4"/>
        <v>63.20999999999998</v>
      </c>
      <c r="AW18" s="32">
        <f t="shared" ca="1" si="4"/>
        <v>13.799999999999997</v>
      </c>
      <c r="AX18" s="32">
        <f t="shared" ca="1" si="4"/>
        <v>50.55</v>
      </c>
      <c r="AY18" s="32">
        <f t="shared" ca="1" si="4"/>
        <v>54.660000000000011</v>
      </c>
      <c r="AZ18" s="32">
        <f t="shared" ca="1" si="4"/>
        <v>93.45</v>
      </c>
      <c r="BA18" s="31">
        <f t="shared" ca="1" si="28"/>
        <v>0.14000000000000001</v>
      </c>
      <c r="BB18" s="31">
        <f t="shared" ca="1" si="5"/>
        <v>0.68</v>
      </c>
      <c r="BC18" s="31">
        <f t="shared" ca="1" si="6"/>
        <v>0</v>
      </c>
      <c r="BD18" s="31">
        <f t="shared" ca="1" si="7"/>
        <v>0.62</v>
      </c>
      <c r="BE18" s="31">
        <f t="shared" ca="1" si="8"/>
        <v>8.91</v>
      </c>
      <c r="BF18" s="31">
        <f t="shared" ca="1" si="9"/>
        <v>4.4400000000000004</v>
      </c>
      <c r="BG18" s="31">
        <f t="shared" ca="1" si="10"/>
        <v>0.74</v>
      </c>
      <c r="BH18" s="31">
        <f t="shared" ca="1" si="11"/>
        <v>1.06</v>
      </c>
      <c r="BI18" s="31">
        <f t="shared" ca="1" si="12"/>
        <v>0.23</v>
      </c>
      <c r="BJ18" s="31">
        <f t="shared" ca="1" si="13"/>
        <v>0.85</v>
      </c>
      <c r="BK18" s="31">
        <f t="shared" ca="1" si="14"/>
        <v>0.92</v>
      </c>
      <c r="BL18" s="31">
        <f t="shared" ca="1" si="15"/>
        <v>1.57</v>
      </c>
      <c r="BM18" s="32">
        <f t="shared" ca="1" si="29"/>
        <v>8.6900000000000013</v>
      </c>
      <c r="BN18" s="32">
        <f t="shared" ca="1" si="16"/>
        <v>42.019999999999996</v>
      </c>
      <c r="BO18" s="32">
        <f t="shared" ca="1" si="17"/>
        <v>0</v>
      </c>
      <c r="BP18" s="32">
        <f t="shared" ca="1" si="18"/>
        <v>38.080000000000013</v>
      </c>
      <c r="BQ18" s="32">
        <f t="shared" ca="1" si="19"/>
        <v>543.92000000000007</v>
      </c>
      <c r="BR18" s="32">
        <f t="shared" ca="1" si="20"/>
        <v>270.45000000000005</v>
      </c>
      <c r="BS18" s="32">
        <f t="shared" ca="1" si="21"/>
        <v>45.230000000000011</v>
      </c>
      <c r="BT18" s="32">
        <f t="shared" ca="1" si="22"/>
        <v>64.269999999999982</v>
      </c>
      <c r="BU18" s="32">
        <f t="shared" ca="1" si="23"/>
        <v>14.029999999999998</v>
      </c>
      <c r="BV18" s="32">
        <f t="shared" ca="1" si="24"/>
        <v>51.4</v>
      </c>
      <c r="BW18" s="32">
        <f t="shared" ca="1" si="25"/>
        <v>55.580000000000013</v>
      </c>
      <c r="BX18" s="32">
        <f t="shared" ca="1" si="26"/>
        <v>95.02</v>
      </c>
    </row>
    <row r="19" spans="1:76" x14ac:dyDescent="0.25">
      <c r="A19" t="s">
        <v>461</v>
      </c>
      <c r="B19" s="1" t="s">
        <v>201</v>
      </c>
      <c r="C19" t="str">
        <f t="shared" ca="1" si="2"/>
        <v>321S033</v>
      </c>
      <c r="D19" t="str">
        <f t="shared" ca="1" si="3"/>
        <v>ATCO Electric DOS - Daishowa-Marubeni (839S)</v>
      </c>
      <c r="E19" s="31">
        <f ca="1">'Module C Corrected'!CW19-'Module C Initial'!CW19</f>
        <v>0</v>
      </c>
      <c r="F19" s="31">
        <f ca="1">'Module C Corrected'!CX19-'Module C Initial'!CX19</f>
        <v>0</v>
      </c>
      <c r="G19" s="31">
        <f ca="1">'Module C Corrected'!CY19-'Module C Initial'!CY19</f>
        <v>0</v>
      </c>
      <c r="H19" s="31">
        <f ca="1">'Module C Corrected'!CZ19-'Module C Initial'!CZ19</f>
        <v>0</v>
      </c>
      <c r="I19" s="31">
        <f ca="1">'Module C Corrected'!DA19-'Module C Initial'!DA19</f>
        <v>0</v>
      </c>
      <c r="J19" s="31">
        <f ca="1">'Module C Corrected'!DB19-'Module C Initial'!DB19</f>
        <v>0</v>
      </c>
      <c r="K19" s="31">
        <f ca="1">'Module C Corrected'!DC19-'Module C Initial'!DC19</f>
        <v>0</v>
      </c>
      <c r="L19" s="31">
        <f ca="1">'Module C Corrected'!DD19-'Module C Initial'!DD19</f>
        <v>0</v>
      </c>
      <c r="M19" s="31">
        <f ca="1">'Module C Corrected'!DE19-'Module C Initial'!DE19</f>
        <v>0</v>
      </c>
      <c r="N19" s="31">
        <f ca="1">'Module C Corrected'!DF19-'Module C Initial'!DF19</f>
        <v>0</v>
      </c>
      <c r="O19" s="31">
        <f ca="1">'Module C Corrected'!DG19-'Module C Initial'!DG19</f>
        <v>0</v>
      </c>
      <c r="P19" s="31">
        <f ca="1">'Module C Corrected'!DH19-'Module C Initial'!DH19</f>
        <v>0</v>
      </c>
      <c r="Q19" s="32">
        <f ca="1">'Module C Corrected'!DI19-'Module C Initial'!DI19</f>
        <v>0</v>
      </c>
      <c r="R19" s="32">
        <f ca="1">'Module C Corrected'!DJ19-'Module C Initial'!DJ19</f>
        <v>0</v>
      </c>
      <c r="S19" s="32">
        <f ca="1">'Module C Corrected'!DK19-'Module C Initial'!DK19</f>
        <v>0</v>
      </c>
      <c r="T19" s="32">
        <f ca="1">'Module C Corrected'!DL19-'Module C Initial'!DL19</f>
        <v>0</v>
      </c>
      <c r="U19" s="32">
        <f ca="1">'Module C Corrected'!DM19-'Module C Initial'!DM19</f>
        <v>0</v>
      </c>
      <c r="V19" s="32">
        <f ca="1">'Module C Corrected'!DN19-'Module C Initial'!DN19</f>
        <v>0</v>
      </c>
      <c r="W19" s="32">
        <f ca="1">'Module C Corrected'!DO19-'Module C Initial'!DO19</f>
        <v>0</v>
      </c>
      <c r="X19" s="32">
        <f ca="1">'Module C Corrected'!DP19-'Module C Initial'!DP19</f>
        <v>0</v>
      </c>
      <c r="Y19" s="32">
        <f ca="1">'Module C Corrected'!DQ19-'Module C Initial'!DQ19</f>
        <v>0</v>
      </c>
      <c r="Z19" s="32">
        <f ca="1">'Module C Corrected'!DR19-'Module C Initial'!DR19</f>
        <v>0</v>
      </c>
      <c r="AA19" s="32">
        <f ca="1">'Module C Corrected'!DS19-'Module C Initial'!DS19</f>
        <v>0</v>
      </c>
      <c r="AB19" s="32">
        <f ca="1">'Module C Corrected'!DT19-'Module C Initial'!DT19</f>
        <v>0</v>
      </c>
      <c r="AC19" s="31">
        <f ca="1">'Module C Corrected'!DU19-'Module C Initial'!DU19</f>
        <v>0</v>
      </c>
      <c r="AD19" s="31">
        <f ca="1">'Module C Corrected'!DV19-'Module C Initial'!DV19</f>
        <v>0</v>
      </c>
      <c r="AE19" s="31">
        <f ca="1">'Module C Corrected'!DW19-'Module C Initial'!DW19</f>
        <v>0</v>
      </c>
      <c r="AF19" s="31">
        <f ca="1">'Module C Corrected'!DX19-'Module C Initial'!DX19</f>
        <v>0</v>
      </c>
      <c r="AG19" s="31">
        <f ca="1">'Module C Corrected'!DY19-'Module C Initial'!DY19</f>
        <v>0</v>
      </c>
      <c r="AH19" s="31">
        <f ca="1">'Module C Corrected'!DZ19-'Module C Initial'!DZ19</f>
        <v>0</v>
      </c>
      <c r="AI19" s="31">
        <f ca="1">'Module C Corrected'!EA19-'Module C Initial'!EA19</f>
        <v>0</v>
      </c>
      <c r="AJ19" s="31">
        <f ca="1">'Module C Corrected'!EB19-'Module C Initial'!EB19</f>
        <v>0</v>
      </c>
      <c r="AK19" s="31">
        <f ca="1">'Module C Corrected'!EC19-'Module C Initial'!EC19</f>
        <v>0</v>
      </c>
      <c r="AL19" s="31">
        <f ca="1">'Module C Corrected'!ED19-'Module C Initial'!ED19</f>
        <v>0</v>
      </c>
      <c r="AM19" s="31">
        <f ca="1">'Module C Corrected'!EE19-'Module C Initial'!EE19</f>
        <v>0</v>
      </c>
      <c r="AN19" s="31">
        <f ca="1">'Module C Corrected'!EF19-'Module C Initial'!EF19</f>
        <v>0</v>
      </c>
      <c r="AO19" s="32">
        <f t="shared" ca="1" si="27"/>
        <v>0</v>
      </c>
      <c r="AP19" s="32">
        <f t="shared" ca="1" si="4"/>
        <v>0</v>
      </c>
      <c r="AQ19" s="32">
        <f t="shared" ca="1" si="4"/>
        <v>0</v>
      </c>
      <c r="AR19" s="32">
        <f t="shared" ca="1" si="4"/>
        <v>0</v>
      </c>
      <c r="AS19" s="32">
        <f t="shared" ca="1" si="4"/>
        <v>0</v>
      </c>
      <c r="AT19" s="32">
        <f t="shared" ca="1" si="4"/>
        <v>0</v>
      </c>
      <c r="AU19" s="32">
        <f t="shared" ca="1" si="4"/>
        <v>0</v>
      </c>
      <c r="AV19" s="32">
        <f t="shared" ca="1" si="4"/>
        <v>0</v>
      </c>
      <c r="AW19" s="32">
        <f t="shared" ca="1" si="4"/>
        <v>0</v>
      </c>
      <c r="AX19" s="32">
        <f t="shared" ca="1" si="4"/>
        <v>0</v>
      </c>
      <c r="AY19" s="32">
        <f t="shared" ca="1" si="4"/>
        <v>0</v>
      </c>
      <c r="AZ19" s="32">
        <f t="shared" ca="1" si="4"/>
        <v>0</v>
      </c>
      <c r="BA19" s="31">
        <f t="shared" ca="1" si="28"/>
        <v>0</v>
      </c>
      <c r="BB19" s="31">
        <f t="shared" ca="1" si="5"/>
        <v>0</v>
      </c>
      <c r="BC19" s="31">
        <f t="shared" ca="1" si="6"/>
        <v>0</v>
      </c>
      <c r="BD19" s="31">
        <f t="shared" ca="1" si="7"/>
        <v>0</v>
      </c>
      <c r="BE19" s="31">
        <f t="shared" ca="1" si="8"/>
        <v>0</v>
      </c>
      <c r="BF19" s="31">
        <f t="shared" ca="1" si="9"/>
        <v>0</v>
      </c>
      <c r="BG19" s="31">
        <f t="shared" ca="1" si="10"/>
        <v>0</v>
      </c>
      <c r="BH19" s="31">
        <f t="shared" ca="1" si="11"/>
        <v>0</v>
      </c>
      <c r="BI19" s="31">
        <f t="shared" ca="1" si="12"/>
        <v>0</v>
      </c>
      <c r="BJ19" s="31">
        <f t="shared" ca="1" si="13"/>
        <v>0</v>
      </c>
      <c r="BK19" s="31">
        <f t="shared" ca="1" si="14"/>
        <v>0</v>
      </c>
      <c r="BL19" s="31">
        <f t="shared" ca="1" si="15"/>
        <v>0</v>
      </c>
      <c r="BM19" s="32">
        <f t="shared" ca="1" si="29"/>
        <v>0</v>
      </c>
      <c r="BN19" s="32">
        <f t="shared" ca="1" si="16"/>
        <v>0</v>
      </c>
      <c r="BO19" s="32">
        <f t="shared" ca="1" si="17"/>
        <v>0</v>
      </c>
      <c r="BP19" s="32">
        <f t="shared" ca="1" si="18"/>
        <v>0</v>
      </c>
      <c r="BQ19" s="32">
        <f t="shared" ca="1" si="19"/>
        <v>0</v>
      </c>
      <c r="BR19" s="32">
        <f t="shared" ca="1" si="20"/>
        <v>0</v>
      </c>
      <c r="BS19" s="32">
        <f t="shared" ca="1" si="21"/>
        <v>0</v>
      </c>
      <c r="BT19" s="32">
        <f t="shared" ca="1" si="22"/>
        <v>0</v>
      </c>
      <c r="BU19" s="32">
        <f t="shared" ca="1" si="23"/>
        <v>0</v>
      </c>
      <c r="BV19" s="32">
        <f t="shared" ca="1" si="24"/>
        <v>0</v>
      </c>
      <c r="BW19" s="32">
        <f t="shared" ca="1" si="25"/>
        <v>0</v>
      </c>
      <c r="BX19" s="32">
        <f t="shared" ca="1" si="26"/>
        <v>0</v>
      </c>
    </row>
    <row r="20" spans="1:76" x14ac:dyDescent="0.25">
      <c r="A20" t="s">
        <v>462</v>
      </c>
      <c r="B20" s="1" t="s">
        <v>15</v>
      </c>
      <c r="C20" t="str">
        <f t="shared" ca="1" si="2"/>
        <v>BCHIMP</v>
      </c>
      <c r="D20" t="str">
        <f t="shared" ca="1" si="3"/>
        <v>Alberta-BC Intertie - Import</v>
      </c>
      <c r="E20" s="31">
        <f ca="1">'Module C Corrected'!CW20-'Module C Initial'!CW20</f>
        <v>0</v>
      </c>
      <c r="F20" s="31">
        <f ca="1">'Module C Corrected'!CX20-'Module C Initial'!CX20</f>
        <v>0</v>
      </c>
      <c r="G20" s="31">
        <f ca="1">'Module C Corrected'!CY20-'Module C Initial'!CY20</f>
        <v>0</v>
      </c>
      <c r="H20" s="31">
        <f ca="1">'Module C Corrected'!CZ20-'Module C Initial'!CZ20</f>
        <v>0</v>
      </c>
      <c r="I20" s="31">
        <f ca="1">'Module C Corrected'!DA20-'Module C Initial'!DA20</f>
        <v>0</v>
      </c>
      <c r="J20" s="31">
        <f ca="1">'Module C Corrected'!DB20-'Module C Initial'!DB20</f>
        <v>0</v>
      </c>
      <c r="K20" s="31">
        <f ca="1">'Module C Corrected'!DC20-'Module C Initial'!DC20</f>
        <v>0</v>
      </c>
      <c r="L20" s="31">
        <f ca="1">'Module C Corrected'!DD20-'Module C Initial'!DD20</f>
        <v>0</v>
      </c>
      <c r="M20" s="31">
        <f ca="1">'Module C Corrected'!DE20-'Module C Initial'!DE20</f>
        <v>0</v>
      </c>
      <c r="N20" s="31">
        <f ca="1">'Module C Corrected'!DF20-'Module C Initial'!DF20</f>
        <v>0</v>
      </c>
      <c r="O20" s="31">
        <f ca="1">'Module C Corrected'!DG20-'Module C Initial'!DG20</f>
        <v>0</v>
      </c>
      <c r="P20" s="31">
        <f ca="1">'Module C Corrected'!DH20-'Module C Initial'!DH20</f>
        <v>-2.039999999999992</v>
      </c>
      <c r="Q20" s="32">
        <f ca="1">'Module C Corrected'!DI20-'Module C Initial'!DI20</f>
        <v>0</v>
      </c>
      <c r="R20" s="32">
        <f ca="1">'Module C Corrected'!DJ20-'Module C Initial'!DJ20</f>
        <v>0</v>
      </c>
      <c r="S20" s="32">
        <f ca="1">'Module C Corrected'!DK20-'Module C Initial'!DK20</f>
        <v>0</v>
      </c>
      <c r="T20" s="32">
        <f ca="1">'Module C Corrected'!DL20-'Module C Initial'!DL20</f>
        <v>0</v>
      </c>
      <c r="U20" s="32">
        <f ca="1">'Module C Corrected'!DM20-'Module C Initial'!DM20</f>
        <v>0</v>
      </c>
      <c r="V20" s="32">
        <f ca="1">'Module C Corrected'!DN20-'Module C Initial'!DN20</f>
        <v>0</v>
      </c>
      <c r="W20" s="32">
        <f ca="1">'Module C Corrected'!DO20-'Module C Initial'!DO20</f>
        <v>0</v>
      </c>
      <c r="X20" s="32">
        <f ca="1">'Module C Corrected'!DP20-'Module C Initial'!DP20</f>
        <v>0</v>
      </c>
      <c r="Y20" s="32">
        <f ca="1">'Module C Corrected'!DQ20-'Module C Initial'!DQ20</f>
        <v>0</v>
      </c>
      <c r="Z20" s="32">
        <f ca="1">'Module C Corrected'!DR20-'Module C Initial'!DR20</f>
        <v>0</v>
      </c>
      <c r="AA20" s="32">
        <f ca="1">'Module C Corrected'!DS20-'Module C Initial'!DS20</f>
        <v>0</v>
      </c>
      <c r="AB20" s="32">
        <f ca="1">'Module C Corrected'!DT20-'Module C Initial'!DT20</f>
        <v>-0.11000000000000032</v>
      </c>
      <c r="AC20" s="31">
        <f ca="1">'Module C Corrected'!DU20-'Module C Initial'!DU20</f>
        <v>0</v>
      </c>
      <c r="AD20" s="31">
        <f ca="1">'Module C Corrected'!DV20-'Module C Initial'!DV20</f>
        <v>0</v>
      </c>
      <c r="AE20" s="31">
        <f ca="1">'Module C Corrected'!DW20-'Module C Initial'!DW20</f>
        <v>0</v>
      </c>
      <c r="AF20" s="31">
        <f ca="1">'Module C Corrected'!DX20-'Module C Initial'!DX20</f>
        <v>0</v>
      </c>
      <c r="AG20" s="31">
        <f ca="1">'Module C Corrected'!DY20-'Module C Initial'!DY20</f>
        <v>0</v>
      </c>
      <c r="AH20" s="31">
        <f ca="1">'Module C Corrected'!DZ20-'Module C Initial'!DZ20</f>
        <v>0</v>
      </c>
      <c r="AI20" s="31">
        <f ca="1">'Module C Corrected'!EA20-'Module C Initial'!EA20</f>
        <v>0</v>
      </c>
      <c r="AJ20" s="31">
        <f ca="1">'Module C Corrected'!EB20-'Module C Initial'!EB20</f>
        <v>0</v>
      </c>
      <c r="AK20" s="31">
        <f ca="1">'Module C Corrected'!EC20-'Module C Initial'!EC20</f>
        <v>0</v>
      </c>
      <c r="AL20" s="31">
        <f ca="1">'Module C Corrected'!ED20-'Module C Initial'!ED20</f>
        <v>0</v>
      </c>
      <c r="AM20" s="31">
        <f ca="1">'Module C Corrected'!EE20-'Module C Initial'!EE20</f>
        <v>0</v>
      </c>
      <c r="AN20" s="31">
        <f ca="1">'Module C Corrected'!EF20-'Module C Initial'!EF20</f>
        <v>-0.27999999999999936</v>
      </c>
      <c r="AO20" s="32">
        <f t="shared" ca="1" si="27"/>
        <v>0</v>
      </c>
      <c r="AP20" s="32">
        <f t="shared" ca="1" si="4"/>
        <v>0</v>
      </c>
      <c r="AQ20" s="32">
        <f t="shared" ca="1" si="4"/>
        <v>0</v>
      </c>
      <c r="AR20" s="32">
        <f t="shared" ca="1" si="4"/>
        <v>0</v>
      </c>
      <c r="AS20" s="32">
        <f t="shared" ca="1" si="4"/>
        <v>0</v>
      </c>
      <c r="AT20" s="32">
        <f t="shared" ca="1" si="4"/>
        <v>0</v>
      </c>
      <c r="AU20" s="32">
        <f t="shared" ca="1" si="4"/>
        <v>0</v>
      </c>
      <c r="AV20" s="32">
        <f t="shared" ca="1" si="4"/>
        <v>0</v>
      </c>
      <c r="AW20" s="32">
        <f t="shared" ca="1" si="4"/>
        <v>0</v>
      </c>
      <c r="AX20" s="32">
        <f t="shared" ca="1" si="4"/>
        <v>0</v>
      </c>
      <c r="AY20" s="32">
        <f t="shared" ca="1" si="4"/>
        <v>0</v>
      </c>
      <c r="AZ20" s="32">
        <f t="shared" ca="1" si="4"/>
        <v>-2.4299999999999917</v>
      </c>
      <c r="BA20" s="31">
        <f t="shared" ca="1" si="28"/>
        <v>0</v>
      </c>
      <c r="BB20" s="31">
        <f t="shared" ca="1" si="5"/>
        <v>0</v>
      </c>
      <c r="BC20" s="31">
        <f t="shared" ca="1" si="6"/>
        <v>0</v>
      </c>
      <c r="BD20" s="31">
        <f t="shared" ca="1" si="7"/>
        <v>0</v>
      </c>
      <c r="BE20" s="31">
        <f t="shared" ca="1" si="8"/>
        <v>0</v>
      </c>
      <c r="BF20" s="31">
        <f t="shared" ca="1" si="9"/>
        <v>0</v>
      </c>
      <c r="BG20" s="31">
        <f t="shared" ca="1" si="10"/>
        <v>0</v>
      </c>
      <c r="BH20" s="31">
        <f t="shared" ca="1" si="11"/>
        <v>0</v>
      </c>
      <c r="BI20" s="31">
        <f t="shared" ca="1" si="12"/>
        <v>0</v>
      </c>
      <c r="BJ20" s="31">
        <f t="shared" ca="1" si="13"/>
        <v>0</v>
      </c>
      <c r="BK20" s="31">
        <f t="shared" ca="1" si="14"/>
        <v>0</v>
      </c>
      <c r="BL20" s="31">
        <f t="shared" ca="1" si="15"/>
        <v>-0.04</v>
      </c>
      <c r="BM20" s="32">
        <f t="shared" ca="1" si="29"/>
        <v>0</v>
      </c>
      <c r="BN20" s="32">
        <f t="shared" ca="1" si="16"/>
        <v>0</v>
      </c>
      <c r="BO20" s="32">
        <f t="shared" ca="1" si="17"/>
        <v>0</v>
      </c>
      <c r="BP20" s="32">
        <f t="shared" ca="1" si="18"/>
        <v>0</v>
      </c>
      <c r="BQ20" s="32">
        <f t="shared" ca="1" si="19"/>
        <v>0</v>
      </c>
      <c r="BR20" s="32">
        <f t="shared" ca="1" si="20"/>
        <v>0</v>
      </c>
      <c r="BS20" s="32">
        <f t="shared" ca="1" si="21"/>
        <v>0</v>
      </c>
      <c r="BT20" s="32">
        <f t="shared" ca="1" si="22"/>
        <v>0</v>
      </c>
      <c r="BU20" s="32">
        <f t="shared" ca="1" si="23"/>
        <v>0</v>
      </c>
      <c r="BV20" s="32">
        <f t="shared" ca="1" si="24"/>
        <v>0</v>
      </c>
      <c r="BW20" s="32">
        <f t="shared" ca="1" si="25"/>
        <v>0</v>
      </c>
      <c r="BX20" s="32">
        <f t="shared" ca="1" si="26"/>
        <v>-2.4699999999999918</v>
      </c>
    </row>
    <row r="21" spans="1:76" x14ac:dyDescent="0.25">
      <c r="A21" t="s">
        <v>463</v>
      </c>
      <c r="B21" s="1" t="s">
        <v>17</v>
      </c>
      <c r="C21" t="str">
        <f t="shared" ca="1" si="2"/>
        <v>AFG1TX</v>
      </c>
      <c r="D21" t="str">
        <f t="shared" ca="1" si="3"/>
        <v>APF Athabasca</v>
      </c>
      <c r="E21" s="31">
        <f ca="1">'Module C Corrected'!CW21-'Module C Initial'!CW21</f>
        <v>190.40999999999985</v>
      </c>
      <c r="F21" s="31">
        <f ca="1">'Module C Corrected'!CX21-'Module C Initial'!CX21</f>
        <v>164.4399999999996</v>
      </c>
      <c r="G21" s="31">
        <f ca="1">'Module C Corrected'!CY21-'Module C Initial'!CY21</f>
        <v>90.320000000000164</v>
      </c>
      <c r="H21" s="31">
        <f ca="1">'Module C Corrected'!CZ21-'Module C Initial'!CZ21</f>
        <v>104.24000000000001</v>
      </c>
      <c r="I21" s="31">
        <f ca="1">'Module C Corrected'!DA21-'Module C Initial'!DA21</f>
        <v>998.48999999999796</v>
      </c>
      <c r="J21" s="31">
        <f ca="1">'Module C Corrected'!DB21-'Module C Initial'!DB21</f>
        <v>2499.3599999999933</v>
      </c>
      <c r="K21" s="31">
        <f ca="1">'Module C Corrected'!DC21-'Module C Initial'!DC21</f>
        <v>232.98999999999978</v>
      </c>
      <c r="L21" s="31">
        <f ca="1">'Module C Corrected'!DD21-'Module C Initial'!DD21</f>
        <v>524.40999999999985</v>
      </c>
      <c r="M21" s="31">
        <f ca="1">'Module C Corrected'!DE21-'Module C Initial'!DE21</f>
        <v>49.470000000000027</v>
      </c>
      <c r="N21" s="31">
        <f ca="1">'Module C Corrected'!DF21-'Module C Initial'!DF21</f>
        <v>47.269999999999982</v>
      </c>
      <c r="O21" s="31">
        <f ca="1">'Module C Corrected'!DG21-'Module C Initial'!DG21</f>
        <v>76.070000000000164</v>
      </c>
      <c r="P21" s="31">
        <f ca="1">'Module C Corrected'!DH21-'Module C Initial'!DH21</f>
        <v>47.600000000000136</v>
      </c>
      <c r="Q21" s="32">
        <f ca="1">'Module C Corrected'!DI21-'Module C Initial'!DI21</f>
        <v>9.5199999999999818</v>
      </c>
      <c r="R21" s="32">
        <f ca="1">'Module C Corrected'!DJ21-'Module C Initial'!DJ21</f>
        <v>8.2199999999999989</v>
      </c>
      <c r="S21" s="32">
        <f ca="1">'Module C Corrected'!DK21-'Module C Initial'!DK21</f>
        <v>4.519999999999996</v>
      </c>
      <c r="T21" s="32">
        <f ca="1">'Module C Corrected'!DL21-'Module C Initial'!DL21</f>
        <v>5.210000000000008</v>
      </c>
      <c r="U21" s="32">
        <f ca="1">'Module C Corrected'!DM21-'Module C Initial'!DM21</f>
        <v>49.919999999999959</v>
      </c>
      <c r="V21" s="32">
        <f ca="1">'Module C Corrected'!DN21-'Module C Initial'!DN21</f>
        <v>124.97000000000025</v>
      </c>
      <c r="W21" s="32">
        <f ca="1">'Module C Corrected'!DO21-'Module C Initial'!DO21</f>
        <v>11.650000000000006</v>
      </c>
      <c r="X21" s="32">
        <f ca="1">'Module C Corrected'!DP21-'Module C Initial'!DP21</f>
        <v>26.220000000000027</v>
      </c>
      <c r="Y21" s="32">
        <f ca="1">'Module C Corrected'!DQ21-'Module C Initial'!DQ21</f>
        <v>2.4799999999999969</v>
      </c>
      <c r="Z21" s="32">
        <f ca="1">'Module C Corrected'!DR21-'Module C Initial'!DR21</f>
        <v>2.3699999999999974</v>
      </c>
      <c r="AA21" s="32">
        <f ca="1">'Module C Corrected'!DS21-'Module C Initial'!DS21</f>
        <v>3.8099999999999952</v>
      </c>
      <c r="AB21" s="32">
        <f ca="1">'Module C Corrected'!DT21-'Module C Initial'!DT21</f>
        <v>2.3800000000000026</v>
      </c>
      <c r="AC21" s="31">
        <f ca="1">'Module C Corrected'!DU21-'Module C Initial'!DU21</f>
        <v>30.259999999999934</v>
      </c>
      <c r="AD21" s="31">
        <f ca="1">'Module C Corrected'!DV21-'Module C Initial'!DV21</f>
        <v>25.78000000000003</v>
      </c>
      <c r="AE21" s="31">
        <f ca="1">'Module C Corrected'!DW21-'Module C Initial'!DW21</f>
        <v>13.97999999999999</v>
      </c>
      <c r="AF21" s="31">
        <f ca="1">'Module C Corrected'!DX21-'Module C Initial'!DX21</f>
        <v>15.919999999999959</v>
      </c>
      <c r="AG21" s="31">
        <f ca="1">'Module C Corrected'!DY21-'Module C Initial'!DY21</f>
        <v>150.47000000000025</v>
      </c>
      <c r="AH21" s="31">
        <f ca="1">'Module C Corrected'!DZ21-'Module C Initial'!DZ21</f>
        <v>371.34000000000015</v>
      </c>
      <c r="AI21" s="31">
        <f ca="1">'Module C Corrected'!EA21-'Module C Initial'!EA21</f>
        <v>34.129999999999995</v>
      </c>
      <c r="AJ21" s="31">
        <f ca="1">'Module C Corrected'!EB21-'Module C Initial'!EB21</f>
        <v>75.830000000000155</v>
      </c>
      <c r="AK21" s="31">
        <f ca="1">'Module C Corrected'!EC21-'Module C Initial'!EC21</f>
        <v>7.0600000000000023</v>
      </c>
      <c r="AL21" s="31">
        <f ca="1">'Module C Corrected'!ED21-'Module C Initial'!ED21</f>
        <v>6.6599999999999966</v>
      </c>
      <c r="AM21" s="31">
        <f ca="1">'Module C Corrected'!EE21-'Module C Initial'!EE21</f>
        <v>10.569999999999993</v>
      </c>
      <c r="AN21" s="31">
        <f ca="1">'Module C Corrected'!EF21-'Module C Initial'!EF21</f>
        <v>6.5200000000000102</v>
      </c>
      <c r="AO21" s="32">
        <f t="shared" ca="1" si="27"/>
        <v>230.18999999999977</v>
      </c>
      <c r="AP21" s="32">
        <f t="shared" ca="1" si="27"/>
        <v>198.43999999999963</v>
      </c>
      <c r="AQ21" s="32">
        <f t="shared" ca="1" si="27"/>
        <v>108.82000000000015</v>
      </c>
      <c r="AR21" s="32">
        <f t="shared" ca="1" si="27"/>
        <v>125.36999999999998</v>
      </c>
      <c r="AS21" s="32">
        <f t="shared" ca="1" si="27"/>
        <v>1198.8799999999983</v>
      </c>
      <c r="AT21" s="32">
        <f t="shared" ca="1" si="27"/>
        <v>2995.6699999999937</v>
      </c>
      <c r="AU21" s="32">
        <f t="shared" ca="1" si="27"/>
        <v>278.76999999999975</v>
      </c>
      <c r="AV21" s="32">
        <f t="shared" ca="1" si="27"/>
        <v>626.46</v>
      </c>
      <c r="AW21" s="32">
        <f t="shared" ca="1" si="27"/>
        <v>59.010000000000026</v>
      </c>
      <c r="AX21" s="32">
        <f t="shared" ca="1" si="27"/>
        <v>56.299999999999976</v>
      </c>
      <c r="AY21" s="32">
        <f t="shared" ca="1" si="27"/>
        <v>90.450000000000159</v>
      </c>
      <c r="AZ21" s="32">
        <f t="shared" ca="1" si="27"/>
        <v>56.500000000000149</v>
      </c>
      <c r="BA21" s="31">
        <f t="shared" ca="1" si="28"/>
        <v>3.81</v>
      </c>
      <c r="BB21" s="31">
        <f t="shared" ca="1" si="5"/>
        <v>3.29</v>
      </c>
      <c r="BC21" s="31">
        <f t="shared" ca="1" si="6"/>
        <v>1.81</v>
      </c>
      <c r="BD21" s="31">
        <f t="shared" ca="1" si="7"/>
        <v>2.08</v>
      </c>
      <c r="BE21" s="31">
        <f t="shared" ca="1" si="8"/>
        <v>19.97</v>
      </c>
      <c r="BF21" s="31">
        <f t="shared" ca="1" si="9"/>
        <v>49.98</v>
      </c>
      <c r="BG21" s="31">
        <f t="shared" ca="1" si="10"/>
        <v>4.66</v>
      </c>
      <c r="BH21" s="31">
        <f t="shared" ca="1" si="11"/>
        <v>10.49</v>
      </c>
      <c r="BI21" s="31">
        <f t="shared" ca="1" si="12"/>
        <v>0.99</v>
      </c>
      <c r="BJ21" s="31">
        <f t="shared" ca="1" si="13"/>
        <v>0.95</v>
      </c>
      <c r="BK21" s="31">
        <f t="shared" ca="1" si="14"/>
        <v>1.52</v>
      </c>
      <c r="BL21" s="31">
        <f t="shared" ca="1" si="15"/>
        <v>0.95</v>
      </c>
      <c r="BM21" s="32">
        <f t="shared" ca="1" si="29"/>
        <v>233.99999999999977</v>
      </c>
      <c r="BN21" s="32">
        <f t="shared" ca="1" si="16"/>
        <v>201.72999999999962</v>
      </c>
      <c r="BO21" s="32">
        <f t="shared" ca="1" si="17"/>
        <v>110.63000000000015</v>
      </c>
      <c r="BP21" s="32">
        <f t="shared" ca="1" si="18"/>
        <v>127.44999999999997</v>
      </c>
      <c r="BQ21" s="32">
        <f t="shared" ca="1" si="19"/>
        <v>1218.8499999999983</v>
      </c>
      <c r="BR21" s="32">
        <f t="shared" ca="1" si="20"/>
        <v>3045.6499999999937</v>
      </c>
      <c r="BS21" s="32">
        <f t="shared" ca="1" si="21"/>
        <v>283.42999999999978</v>
      </c>
      <c r="BT21" s="32">
        <f t="shared" ca="1" si="22"/>
        <v>636.95000000000005</v>
      </c>
      <c r="BU21" s="32">
        <f t="shared" ca="1" si="23"/>
        <v>60.000000000000028</v>
      </c>
      <c r="BV21" s="32">
        <f t="shared" ca="1" si="24"/>
        <v>57.249999999999979</v>
      </c>
      <c r="BW21" s="32">
        <f t="shared" ca="1" si="25"/>
        <v>91.970000000000155</v>
      </c>
      <c r="BX21" s="32">
        <f t="shared" ca="1" si="26"/>
        <v>57.450000000000152</v>
      </c>
    </row>
    <row r="22" spans="1:76" x14ac:dyDescent="0.25">
      <c r="A22" t="s">
        <v>464</v>
      </c>
      <c r="B22" s="1" t="s">
        <v>62</v>
      </c>
      <c r="C22" t="str">
        <f t="shared" ca="1" si="2"/>
        <v>AKE1</v>
      </c>
      <c r="D22" t="str">
        <f t="shared" ca="1" si="3"/>
        <v>McBride Lake Wind Facility</v>
      </c>
      <c r="E22" s="31">
        <f ca="1">'Module C Corrected'!CW22-'Module C Initial'!CW22</f>
        <v>-458.13000000000108</v>
      </c>
      <c r="F22" s="31">
        <f ca="1">'Module C Corrected'!CX22-'Module C Initial'!CX22</f>
        <v>-232.85000000000036</v>
      </c>
      <c r="G22" s="31">
        <f ca="1">'Module C Corrected'!CY22-'Module C Initial'!CY22</f>
        <v>-340.48999999999978</v>
      </c>
      <c r="H22" s="31">
        <f ca="1">'Module C Corrected'!CZ22-'Module C Initial'!CZ22</f>
        <v>-222.19000000000054</v>
      </c>
      <c r="I22" s="31">
        <f ca="1">'Module C Corrected'!DA22-'Module C Initial'!DA22</f>
        <v>-117.5</v>
      </c>
      <c r="J22" s="31">
        <f ca="1">'Module C Corrected'!DB22-'Module C Initial'!DB22</f>
        <v>-109.07999999999993</v>
      </c>
      <c r="K22" s="31">
        <f ca="1">'Module C Corrected'!DC22-'Module C Initial'!DC22</f>
        <v>-81.690000000000055</v>
      </c>
      <c r="L22" s="31">
        <f ca="1">'Module C Corrected'!DD22-'Module C Initial'!DD22</f>
        <v>-167.53999999999996</v>
      </c>
      <c r="M22" s="31">
        <f ca="1">'Module C Corrected'!DE22-'Module C Initial'!DE22</f>
        <v>-229.67000000000007</v>
      </c>
      <c r="N22" s="31">
        <f ca="1">'Module C Corrected'!DF22-'Module C Initial'!DF22</f>
        <v>-248.57999999999993</v>
      </c>
      <c r="O22" s="31">
        <f ca="1">'Module C Corrected'!DG22-'Module C Initial'!DG22</f>
        <v>-269.18000000000029</v>
      </c>
      <c r="P22" s="31">
        <f ca="1">'Module C Corrected'!DH22-'Module C Initial'!DH22</f>
        <v>-271.11999999999892</v>
      </c>
      <c r="Q22" s="32">
        <f ca="1">'Module C Corrected'!DI22-'Module C Initial'!DI22</f>
        <v>-22.91</v>
      </c>
      <c r="R22" s="32">
        <f ca="1">'Module C Corrected'!DJ22-'Module C Initial'!DJ22</f>
        <v>-11.65</v>
      </c>
      <c r="S22" s="32">
        <f ca="1">'Module C Corrected'!DK22-'Module C Initial'!DK22</f>
        <v>-17.03</v>
      </c>
      <c r="T22" s="32">
        <f ca="1">'Module C Corrected'!DL22-'Module C Initial'!DL22</f>
        <v>-11.11</v>
      </c>
      <c r="U22" s="32">
        <f ca="1">'Module C Corrected'!DM22-'Module C Initial'!DM22</f>
        <v>-5.87</v>
      </c>
      <c r="V22" s="32">
        <f ca="1">'Module C Corrected'!DN22-'Module C Initial'!DN22</f>
        <v>-5.4499999999999993</v>
      </c>
      <c r="W22" s="32">
        <f ca="1">'Module C Corrected'!DO22-'Module C Initial'!DO22</f>
        <v>-4.09</v>
      </c>
      <c r="X22" s="32">
        <f ca="1">'Module C Corrected'!DP22-'Module C Initial'!DP22</f>
        <v>-8.379999999999999</v>
      </c>
      <c r="Y22" s="32">
        <f ca="1">'Module C Corrected'!DQ22-'Module C Initial'!DQ22</f>
        <v>-11.48</v>
      </c>
      <c r="Z22" s="32">
        <f ca="1">'Module C Corrected'!DR22-'Module C Initial'!DR22</f>
        <v>-12.43</v>
      </c>
      <c r="AA22" s="32">
        <f ca="1">'Module C Corrected'!DS22-'Module C Initial'!DS22</f>
        <v>-13.46</v>
      </c>
      <c r="AB22" s="32">
        <f ca="1">'Module C Corrected'!DT22-'Module C Initial'!DT22</f>
        <v>-13.559999999999999</v>
      </c>
      <c r="AC22" s="31">
        <f ca="1">'Module C Corrected'!DU22-'Module C Initial'!DU22</f>
        <v>-72.8</v>
      </c>
      <c r="AD22" s="31">
        <f ca="1">'Module C Corrected'!DV22-'Module C Initial'!DV22</f>
        <v>-36.51</v>
      </c>
      <c r="AE22" s="31">
        <f ca="1">'Module C Corrected'!DW22-'Module C Initial'!DW22</f>
        <v>-52.74</v>
      </c>
      <c r="AF22" s="31">
        <f ca="1">'Module C Corrected'!DX22-'Module C Initial'!DX22</f>
        <v>-33.94</v>
      </c>
      <c r="AG22" s="31">
        <f ca="1">'Module C Corrected'!DY22-'Module C Initial'!DY22</f>
        <v>-17.71</v>
      </c>
      <c r="AH22" s="31">
        <f ca="1">'Module C Corrected'!DZ22-'Module C Initial'!DZ22</f>
        <v>-16.21</v>
      </c>
      <c r="AI22" s="31">
        <f ca="1">'Module C Corrected'!EA22-'Module C Initial'!EA22</f>
        <v>-11.969999999999999</v>
      </c>
      <c r="AJ22" s="31">
        <f ca="1">'Module C Corrected'!EB22-'Module C Initial'!EB22</f>
        <v>-24.230000000000004</v>
      </c>
      <c r="AK22" s="31">
        <f ca="1">'Module C Corrected'!EC22-'Module C Initial'!EC22</f>
        <v>-32.769999999999996</v>
      </c>
      <c r="AL22" s="31">
        <f ca="1">'Module C Corrected'!ED22-'Module C Initial'!ED22</f>
        <v>-35.01</v>
      </c>
      <c r="AM22" s="31">
        <f ca="1">'Module C Corrected'!EE22-'Module C Initial'!EE22</f>
        <v>-37.4</v>
      </c>
      <c r="AN22" s="31">
        <f ca="1">'Module C Corrected'!EF22-'Module C Initial'!EF22</f>
        <v>-37.159999999999997</v>
      </c>
      <c r="AO22" s="32">
        <f t="shared" ca="1" si="27"/>
        <v>-553.84000000000106</v>
      </c>
      <c r="AP22" s="32">
        <f t="shared" ca="1" si="27"/>
        <v>-281.01000000000039</v>
      </c>
      <c r="AQ22" s="32">
        <f t="shared" ca="1" si="27"/>
        <v>-410.25999999999976</v>
      </c>
      <c r="AR22" s="32">
        <f t="shared" ca="1" si="27"/>
        <v>-267.24000000000052</v>
      </c>
      <c r="AS22" s="32">
        <f t="shared" ca="1" si="27"/>
        <v>-141.08000000000001</v>
      </c>
      <c r="AT22" s="32">
        <f t="shared" ca="1" si="27"/>
        <v>-130.73999999999992</v>
      </c>
      <c r="AU22" s="32">
        <f t="shared" ca="1" si="27"/>
        <v>-97.750000000000057</v>
      </c>
      <c r="AV22" s="32">
        <f t="shared" ca="1" si="27"/>
        <v>-200.14999999999998</v>
      </c>
      <c r="AW22" s="32">
        <f t="shared" ca="1" si="27"/>
        <v>-273.92000000000007</v>
      </c>
      <c r="AX22" s="32">
        <f t="shared" ca="1" si="27"/>
        <v>-296.01999999999992</v>
      </c>
      <c r="AY22" s="32">
        <f t="shared" ca="1" si="27"/>
        <v>-320.04000000000025</v>
      </c>
      <c r="AZ22" s="32">
        <f t="shared" ca="1" si="27"/>
        <v>-321.83999999999889</v>
      </c>
      <c r="BA22" s="31">
        <f t="shared" ca="1" si="28"/>
        <v>-9.16</v>
      </c>
      <c r="BB22" s="31">
        <f t="shared" ca="1" si="5"/>
        <v>-4.66</v>
      </c>
      <c r="BC22" s="31">
        <f t="shared" ca="1" si="6"/>
        <v>-6.81</v>
      </c>
      <c r="BD22" s="31">
        <f t="shared" ca="1" si="7"/>
        <v>-4.4400000000000004</v>
      </c>
      <c r="BE22" s="31">
        <f t="shared" ca="1" si="8"/>
        <v>-2.35</v>
      </c>
      <c r="BF22" s="31">
        <f t="shared" ca="1" si="9"/>
        <v>-2.1800000000000002</v>
      </c>
      <c r="BG22" s="31">
        <f t="shared" ca="1" si="10"/>
        <v>-1.63</v>
      </c>
      <c r="BH22" s="31">
        <f t="shared" ca="1" si="11"/>
        <v>-3.35</v>
      </c>
      <c r="BI22" s="31">
        <f t="shared" ca="1" si="12"/>
        <v>-4.59</v>
      </c>
      <c r="BJ22" s="31">
        <f t="shared" ca="1" si="13"/>
        <v>-4.97</v>
      </c>
      <c r="BK22" s="31">
        <f t="shared" ca="1" si="14"/>
        <v>-5.38</v>
      </c>
      <c r="BL22" s="31">
        <f t="shared" ca="1" si="15"/>
        <v>-5.42</v>
      </c>
      <c r="BM22" s="32">
        <f t="shared" ca="1" si="29"/>
        <v>-563.00000000000102</v>
      </c>
      <c r="BN22" s="32">
        <f t="shared" ca="1" si="16"/>
        <v>-285.67000000000041</v>
      </c>
      <c r="BO22" s="32">
        <f t="shared" ca="1" si="17"/>
        <v>-417.06999999999977</v>
      </c>
      <c r="BP22" s="32">
        <f t="shared" ca="1" si="18"/>
        <v>-271.68000000000052</v>
      </c>
      <c r="BQ22" s="32">
        <f t="shared" ca="1" si="19"/>
        <v>-143.43</v>
      </c>
      <c r="BR22" s="32">
        <f t="shared" ca="1" si="20"/>
        <v>-132.91999999999993</v>
      </c>
      <c r="BS22" s="32">
        <f t="shared" ca="1" si="21"/>
        <v>-99.380000000000052</v>
      </c>
      <c r="BT22" s="32">
        <f t="shared" ca="1" si="22"/>
        <v>-203.49999999999997</v>
      </c>
      <c r="BU22" s="32">
        <f t="shared" ca="1" si="23"/>
        <v>-278.51000000000005</v>
      </c>
      <c r="BV22" s="32">
        <f t="shared" ca="1" si="24"/>
        <v>-300.98999999999995</v>
      </c>
      <c r="BW22" s="32">
        <f t="shared" ca="1" si="25"/>
        <v>-325.42000000000024</v>
      </c>
      <c r="BX22" s="32">
        <f t="shared" ca="1" si="26"/>
        <v>-327.25999999999891</v>
      </c>
    </row>
    <row r="23" spans="1:76" x14ac:dyDescent="0.25">
      <c r="A23" t="s">
        <v>465</v>
      </c>
      <c r="B23" s="1" t="s">
        <v>14</v>
      </c>
      <c r="C23" t="str">
        <f t="shared" ca="1" si="2"/>
        <v>ANC1</v>
      </c>
      <c r="D23" t="str">
        <f t="shared" ca="1" si="3"/>
        <v>Alberta Newsprint</v>
      </c>
      <c r="E23" s="31">
        <f ca="1">'Module C Corrected'!CW23-'Module C Initial'!CW23</f>
        <v>-70.690000000000509</v>
      </c>
      <c r="F23" s="31">
        <f ca="1">'Module C Corrected'!CX23-'Module C Initial'!CX23</f>
        <v>-4.0999999999999659</v>
      </c>
      <c r="G23" s="31">
        <f ca="1">'Module C Corrected'!CY23-'Module C Initial'!CY23</f>
        <v>-0.5</v>
      </c>
      <c r="H23" s="31">
        <f ca="1">'Module C Corrected'!CZ23-'Module C Initial'!CZ23</f>
        <v>-1.1000000000000085</v>
      </c>
      <c r="I23" s="31">
        <f ca="1">'Module C Corrected'!DA23-'Module C Initial'!DA23</f>
        <v>-175.05999999999767</v>
      </c>
      <c r="J23" s="31">
        <f ca="1">'Module C Corrected'!DB23-'Module C Initial'!DB23</f>
        <v>-597.56999999999971</v>
      </c>
      <c r="K23" s="31">
        <f ca="1">'Module C Corrected'!DC23-'Module C Initial'!DC23</f>
        <v>-7.7100000000000364</v>
      </c>
      <c r="L23" s="31">
        <f ca="1">'Module C Corrected'!DD23-'Module C Initial'!DD23</f>
        <v>-110.35999999999876</v>
      </c>
      <c r="M23" s="31">
        <f ca="1">'Module C Corrected'!DE23-'Module C Initial'!DE23</f>
        <v>-1.5</v>
      </c>
      <c r="N23" s="31">
        <f ca="1">'Module C Corrected'!DF23-'Module C Initial'!DF23</f>
        <v>-17.7199999999998</v>
      </c>
      <c r="O23" s="31">
        <f ca="1">'Module C Corrected'!DG23-'Module C Initial'!DG23</f>
        <v>-16.539999999999964</v>
      </c>
      <c r="P23" s="31">
        <f ca="1">'Module C Corrected'!DH23-'Module C Initial'!DH23</f>
        <v>-5.7200000000000273</v>
      </c>
      <c r="Q23" s="32">
        <f ca="1">'Module C Corrected'!DI23-'Module C Initial'!DI23</f>
        <v>-3.5400000000000205</v>
      </c>
      <c r="R23" s="32">
        <f ca="1">'Module C Corrected'!DJ23-'Module C Initial'!DJ23</f>
        <v>-0.19999999999999929</v>
      </c>
      <c r="S23" s="32">
        <f ca="1">'Module C Corrected'!DK23-'Module C Initial'!DK23</f>
        <v>-3.0000000000000027E-2</v>
      </c>
      <c r="T23" s="32">
        <f ca="1">'Module C Corrected'!DL23-'Module C Initial'!DL23</f>
        <v>-6.0000000000000053E-2</v>
      </c>
      <c r="U23" s="32">
        <f ca="1">'Module C Corrected'!DM23-'Module C Initial'!DM23</f>
        <v>-8.7599999999999909</v>
      </c>
      <c r="V23" s="32">
        <f ca="1">'Module C Corrected'!DN23-'Module C Initial'!DN23</f>
        <v>-29.870000000000118</v>
      </c>
      <c r="W23" s="32">
        <f ca="1">'Module C Corrected'!DO23-'Module C Initial'!DO23</f>
        <v>-0.38000000000000078</v>
      </c>
      <c r="X23" s="32">
        <f ca="1">'Module C Corrected'!DP23-'Module C Initial'!DP23</f>
        <v>-5.5199999999999818</v>
      </c>
      <c r="Y23" s="32">
        <f ca="1">'Module C Corrected'!DQ23-'Module C Initial'!DQ23</f>
        <v>-8.0000000000000071E-2</v>
      </c>
      <c r="Z23" s="32">
        <f ca="1">'Module C Corrected'!DR23-'Module C Initial'!DR23</f>
        <v>-0.89000000000000057</v>
      </c>
      <c r="AA23" s="32">
        <f ca="1">'Module C Corrected'!DS23-'Module C Initial'!DS23</f>
        <v>-0.82999999999999829</v>
      </c>
      <c r="AB23" s="32">
        <f ca="1">'Module C Corrected'!DT23-'Module C Initial'!DT23</f>
        <v>-0.29000000000000092</v>
      </c>
      <c r="AC23" s="31">
        <f ca="1">'Module C Corrected'!DU23-'Module C Initial'!DU23</f>
        <v>-11.229999999999961</v>
      </c>
      <c r="AD23" s="31">
        <f ca="1">'Module C Corrected'!DV23-'Module C Initial'!DV23</f>
        <v>-0.64999999999999858</v>
      </c>
      <c r="AE23" s="31">
        <f ca="1">'Module C Corrected'!DW23-'Module C Initial'!DW23</f>
        <v>-8.0000000000000071E-2</v>
      </c>
      <c r="AF23" s="31">
        <f ca="1">'Module C Corrected'!DX23-'Module C Initial'!DX23</f>
        <v>-0.16000000000000014</v>
      </c>
      <c r="AG23" s="31">
        <f ca="1">'Module C Corrected'!DY23-'Module C Initial'!DY23</f>
        <v>-26.380000000000109</v>
      </c>
      <c r="AH23" s="31">
        <f ca="1">'Module C Corrected'!DZ23-'Module C Initial'!DZ23</f>
        <v>-88.7800000000002</v>
      </c>
      <c r="AI23" s="31">
        <f ca="1">'Module C Corrected'!EA23-'Module C Initial'!EA23</f>
        <v>-1.1299999999999955</v>
      </c>
      <c r="AJ23" s="31">
        <f ca="1">'Module C Corrected'!EB23-'Module C Initial'!EB23</f>
        <v>-15.960000000000036</v>
      </c>
      <c r="AK23" s="31">
        <f ca="1">'Module C Corrected'!EC23-'Module C Initial'!EC23</f>
        <v>-0.22000000000000064</v>
      </c>
      <c r="AL23" s="31">
        <f ca="1">'Module C Corrected'!ED23-'Module C Initial'!ED23</f>
        <v>-2.5</v>
      </c>
      <c r="AM23" s="31">
        <f ca="1">'Module C Corrected'!EE23-'Module C Initial'!EE23</f>
        <v>-2.289999999999992</v>
      </c>
      <c r="AN23" s="31">
        <f ca="1">'Module C Corrected'!EF23-'Module C Initial'!EF23</f>
        <v>-0.77999999999999758</v>
      </c>
      <c r="AO23" s="32">
        <f t="shared" ca="1" si="27"/>
        <v>-85.460000000000491</v>
      </c>
      <c r="AP23" s="32">
        <f t="shared" ca="1" si="27"/>
        <v>-4.9499999999999638</v>
      </c>
      <c r="AQ23" s="32">
        <f t="shared" ca="1" si="27"/>
        <v>-0.6100000000000001</v>
      </c>
      <c r="AR23" s="32">
        <f t="shared" ca="1" si="27"/>
        <v>-1.3200000000000087</v>
      </c>
      <c r="AS23" s="32">
        <f t="shared" ca="1" si="27"/>
        <v>-210.19999999999777</v>
      </c>
      <c r="AT23" s="32">
        <f t="shared" ca="1" si="27"/>
        <v>-716.22</v>
      </c>
      <c r="AU23" s="32">
        <f t="shared" ca="1" si="27"/>
        <v>-9.2200000000000326</v>
      </c>
      <c r="AV23" s="32">
        <f t="shared" ca="1" si="27"/>
        <v>-131.83999999999878</v>
      </c>
      <c r="AW23" s="32">
        <f t="shared" ca="1" si="27"/>
        <v>-1.8000000000000007</v>
      </c>
      <c r="AX23" s="32">
        <f t="shared" ca="1" si="27"/>
        <v>-21.1099999999998</v>
      </c>
      <c r="AY23" s="32">
        <f t="shared" ca="1" si="27"/>
        <v>-19.659999999999954</v>
      </c>
      <c r="AZ23" s="32">
        <f t="shared" ca="1" si="27"/>
        <v>-6.7900000000000258</v>
      </c>
      <c r="BA23" s="31">
        <f t="shared" ca="1" si="28"/>
        <v>-1.41</v>
      </c>
      <c r="BB23" s="31">
        <f t="shared" ca="1" si="5"/>
        <v>-0.08</v>
      </c>
      <c r="BC23" s="31">
        <f t="shared" ca="1" si="6"/>
        <v>-0.01</v>
      </c>
      <c r="BD23" s="31">
        <f t="shared" ca="1" si="7"/>
        <v>-0.02</v>
      </c>
      <c r="BE23" s="31">
        <f t="shared" ca="1" si="8"/>
        <v>-3.5</v>
      </c>
      <c r="BF23" s="31">
        <f t="shared" ca="1" si="9"/>
        <v>-11.95</v>
      </c>
      <c r="BG23" s="31">
        <f t="shared" ca="1" si="10"/>
        <v>-0.15</v>
      </c>
      <c r="BH23" s="31">
        <f t="shared" ca="1" si="11"/>
        <v>-2.21</v>
      </c>
      <c r="BI23" s="31">
        <f t="shared" ca="1" si="12"/>
        <v>-0.03</v>
      </c>
      <c r="BJ23" s="31">
        <f t="shared" ca="1" si="13"/>
        <v>-0.35</v>
      </c>
      <c r="BK23" s="31">
        <f t="shared" ca="1" si="14"/>
        <v>-0.33</v>
      </c>
      <c r="BL23" s="31">
        <f t="shared" ca="1" si="15"/>
        <v>-0.11</v>
      </c>
      <c r="BM23" s="32">
        <f t="shared" ca="1" si="29"/>
        <v>-86.870000000000488</v>
      </c>
      <c r="BN23" s="32">
        <f t="shared" ca="1" si="16"/>
        <v>-5.0299999999999638</v>
      </c>
      <c r="BO23" s="32">
        <f t="shared" ca="1" si="17"/>
        <v>-0.62000000000000011</v>
      </c>
      <c r="BP23" s="32">
        <f t="shared" ca="1" si="18"/>
        <v>-1.3400000000000087</v>
      </c>
      <c r="BQ23" s="32">
        <f t="shared" ca="1" si="19"/>
        <v>-213.69999999999777</v>
      </c>
      <c r="BR23" s="32">
        <f t="shared" ca="1" si="20"/>
        <v>-728.17000000000007</v>
      </c>
      <c r="BS23" s="32">
        <f t="shared" ca="1" si="21"/>
        <v>-9.370000000000033</v>
      </c>
      <c r="BT23" s="32">
        <f t="shared" ca="1" si="22"/>
        <v>-134.04999999999879</v>
      </c>
      <c r="BU23" s="32">
        <f t="shared" ca="1" si="23"/>
        <v>-1.8300000000000007</v>
      </c>
      <c r="BV23" s="32">
        <f t="shared" ca="1" si="24"/>
        <v>-21.459999999999802</v>
      </c>
      <c r="BW23" s="32">
        <f t="shared" ca="1" si="25"/>
        <v>-19.989999999999952</v>
      </c>
      <c r="BX23" s="32">
        <f t="shared" ca="1" si="26"/>
        <v>-6.9000000000000261</v>
      </c>
    </row>
    <row r="24" spans="1:76" x14ac:dyDescent="0.25">
      <c r="A24" t="s">
        <v>462</v>
      </c>
      <c r="B24" s="1" t="s">
        <v>16</v>
      </c>
      <c r="C24" t="str">
        <f t="shared" ca="1" si="2"/>
        <v>BCHEXP</v>
      </c>
      <c r="D24" t="str">
        <f t="shared" ca="1" si="3"/>
        <v>Alberta-BC Intertie - Export</v>
      </c>
      <c r="E24" s="31">
        <f ca="1">'Module C Corrected'!CW24-'Module C Initial'!CW24</f>
        <v>0</v>
      </c>
      <c r="F24" s="31">
        <f ca="1">'Module C Corrected'!CX24-'Module C Initial'!CX24</f>
        <v>0</v>
      </c>
      <c r="G24" s="31">
        <f ca="1">'Module C Corrected'!CY24-'Module C Initial'!CY24</f>
        <v>0</v>
      </c>
      <c r="H24" s="31">
        <f ca="1">'Module C Corrected'!CZ24-'Module C Initial'!CZ24</f>
        <v>0</v>
      </c>
      <c r="I24" s="31">
        <f ca="1">'Module C Corrected'!DA24-'Module C Initial'!DA24</f>
        <v>0</v>
      </c>
      <c r="J24" s="31">
        <f ca="1">'Module C Corrected'!DB24-'Module C Initial'!DB24</f>
        <v>0</v>
      </c>
      <c r="K24" s="31">
        <f ca="1">'Module C Corrected'!DC24-'Module C Initial'!DC24</f>
        <v>0</v>
      </c>
      <c r="L24" s="31">
        <f ca="1">'Module C Corrected'!DD24-'Module C Initial'!DD24</f>
        <v>0</v>
      </c>
      <c r="M24" s="31">
        <f ca="1">'Module C Corrected'!DE24-'Module C Initial'!DE24</f>
        <v>0</v>
      </c>
      <c r="N24" s="31">
        <f ca="1">'Module C Corrected'!DF24-'Module C Initial'!DF24</f>
        <v>0</v>
      </c>
      <c r="O24" s="31">
        <f ca="1">'Module C Corrected'!DG24-'Module C Initial'!DG24</f>
        <v>-13.809999999999945</v>
      </c>
      <c r="P24" s="31">
        <f ca="1">'Module C Corrected'!DH24-'Module C Initial'!DH24</f>
        <v>0</v>
      </c>
      <c r="Q24" s="32">
        <f ca="1">'Module C Corrected'!DI24-'Module C Initial'!DI24</f>
        <v>0</v>
      </c>
      <c r="R24" s="32">
        <f ca="1">'Module C Corrected'!DJ24-'Module C Initial'!DJ24</f>
        <v>0</v>
      </c>
      <c r="S24" s="32">
        <f ca="1">'Module C Corrected'!DK24-'Module C Initial'!DK24</f>
        <v>0</v>
      </c>
      <c r="T24" s="32">
        <f ca="1">'Module C Corrected'!DL24-'Module C Initial'!DL24</f>
        <v>0</v>
      </c>
      <c r="U24" s="32">
        <f ca="1">'Module C Corrected'!DM24-'Module C Initial'!DM24</f>
        <v>0</v>
      </c>
      <c r="V24" s="32">
        <f ca="1">'Module C Corrected'!DN24-'Module C Initial'!DN24</f>
        <v>0</v>
      </c>
      <c r="W24" s="32">
        <f ca="1">'Module C Corrected'!DO24-'Module C Initial'!DO24</f>
        <v>0</v>
      </c>
      <c r="X24" s="32">
        <f ca="1">'Module C Corrected'!DP24-'Module C Initial'!DP24</f>
        <v>0</v>
      </c>
      <c r="Y24" s="32">
        <f ca="1">'Module C Corrected'!DQ24-'Module C Initial'!DQ24</f>
        <v>0</v>
      </c>
      <c r="Z24" s="32">
        <f ca="1">'Module C Corrected'!DR24-'Module C Initial'!DR24</f>
        <v>0</v>
      </c>
      <c r="AA24" s="32">
        <f ca="1">'Module C Corrected'!DS24-'Module C Initial'!DS24</f>
        <v>-0.69000000000000483</v>
      </c>
      <c r="AB24" s="32">
        <f ca="1">'Module C Corrected'!DT24-'Module C Initial'!DT24</f>
        <v>0</v>
      </c>
      <c r="AC24" s="31">
        <f ca="1">'Module C Corrected'!DU24-'Module C Initial'!DU24</f>
        <v>0</v>
      </c>
      <c r="AD24" s="31">
        <f ca="1">'Module C Corrected'!DV24-'Module C Initial'!DV24</f>
        <v>0</v>
      </c>
      <c r="AE24" s="31">
        <f ca="1">'Module C Corrected'!DW24-'Module C Initial'!DW24</f>
        <v>0</v>
      </c>
      <c r="AF24" s="31">
        <f ca="1">'Module C Corrected'!DX24-'Module C Initial'!DX24</f>
        <v>0</v>
      </c>
      <c r="AG24" s="31">
        <f ca="1">'Module C Corrected'!DY24-'Module C Initial'!DY24</f>
        <v>0</v>
      </c>
      <c r="AH24" s="31">
        <f ca="1">'Module C Corrected'!DZ24-'Module C Initial'!DZ24</f>
        <v>0</v>
      </c>
      <c r="AI24" s="31">
        <f ca="1">'Module C Corrected'!EA24-'Module C Initial'!EA24</f>
        <v>0</v>
      </c>
      <c r="AJ24" s="31">
        <f ca="1">'Module C Corrected'!EB24-'Module C Initial'!EB24</f>
        <v>0</v>
      </c>
      <c r="AK24" s="31">
        <f ca="1">'Module C Corrected'!EC24-'Module C Initial'!EC24</f>
        <v>0</v>
      </c>
      <c r="AL24" s="31">
        <f ca="1">'Module C Corrected'!ED24-'Module C Initial'!ED24</f>
        <v>0</v>
      </c>
      <c r="AM24" s="31">
        <f ca="1">'Module C Corrected'!EE24-'Module C Initial'!EE24</f>
        <v>-1.9200000000000017</v>
      </c>
      <c r="AN24" s="31">
        <f ca="1">'Module C Corrected'!EF24-'Module C Initial'!EF24</f>
        <v>0</v>
      </c>
      <c r="AO24" s="32">
        <f t="shared" ca="1" si="27"/>
        <v>0</v>
      </c>
      <c r="AP24" s="32">
        <f t="shared" ca="1" si="27"/>
        <v>0</v>
      </c>
      <c r="AQ24" s="32">
        <f t="shared" ca="1" si="27"/>
        <v>0</v>
      </c>
      <c r="AR24" s="32">
        <f t="shared" ca="1" si="27"/>
        <v>0</v>
      </c>
      <c r="AS24" s="32">
        <f t="shared" ca="1" si="27"/>
        <v>0</v>
      </c>
      <c r="AT24" s="32">
        <f t="shared" ca="1" si="27"/>
        <v>0</v>
      </c>
      <c r="AU24" s="32">
        <f t="shared" ca="1" si="27"/>
        <v>0</v>
      </c>
      <c r="AV24" s="32">
        <f t="shared" ca="1" si="27"/>
        <v>0</v>
      </c>
      <c r="AW24" s="32">
        <f t="shared" ca="1" si="27"/>
        <v>0</v>
      </c>
      <c r="AX24" s="32">
        <f t="shared" ca="1" si="27"/>
        <v>0</v>
      </c>
      <c r="AY24" s="32">
        <f t="shared" ca="1" si="27"/>
        <v>-16.419999999999952</v>
      </c>
      <c r="AZ24" s="32">
        <f t="shared" ca="1" si="27"/>
        <v>0</v>
      </c>
      <c r="BA24" s="31">
        <f t="shared" ca="1" si="28"/>
        <v>0</v>
      </c>
      <c r="BB24" s="31">
        <f t="shared" ca="1" si="5"/>
        <v>0</v>
      </c>
      <c r="BC24" s="31">
        <f t="shared" ca="1" si="6"/>
        <v>0</v>
      </c>
      <c r="BD24" s="31">
        <f t="shared" ca="1" si="7"/>
        <v>0</v>
      </c>
      <c r="BE24" s="31">
        <f t="shared" ca="1" si="8"/>
        <v>0</v>
      </c>
      <c r="BF24" s="31">
        <f t="shared" ca="1" si="9"/>
        <v>0</v>
      </c>
      <c r="BG24" s="31">
        <f t="shared" ca="1" si="10"/>
        <v>0</v>
      </c>
      <c r="BH24" s="31">
        <f t="shared" ca="1" si="11"/>
        <v>0</v>
      </c>
      <c r="BI24" s="31">
        <f t="shared" ca="1" si="12"/>
        <v>0</v>
      </c>
      <c r="BJ24" s="31">
        <f t="shared" ca="1" si="13"/>
        <v>0</v>
      </c>
      <c r="BK24" s="31">
        <f t="shared" ca="1" si="14"/>
        <v>-0.28000000000000003</v>
      </c>
      <c r="BL24" s="31">
        <f t="shared" ca="1" si="15"/>
        <v>0</v>
      </c>
      <c r="BM24" s="32">
        <f t="shared" ca="1" si="29"/>
        <v>0</v>
      </c>
      <c r="BN24" s="32">
        <f t="shared" ca="1" si="16"/>
        <v>0</v>
      </c>
      <c r="BO24" s="32">
        <f t="shared" ca="1" si="17"/>
        <v>0</v>
      </c>
      <c r="BP24" s="32">
        <f t="shared" ca="1" si="18"/>
        <v>0</v>
      </c>
      <c r="BQ24" s="32">
        <f t="shared" ca="1" si="19"/>
        <v>0</v>
      </c>
      <c r="BR24" s="32">
        <f t="shared" ca="1" si="20"/>
        <v>0</v>
      </c>
      <c r="BS24" s="32">
        <f t="shared" ca="1" si="21"/>
        <v>0</v>
      </c>
      <c r="BT24" s="32">
        <f t="shared" ca="1" si="22"/>
        <v>0</v>
      </c>
      <c r="BU24" s="32">
        <f t="shared" ca="1" si="23"/>
        <v>0</v>
      </c>
      <c r="BV24" s="32">
        <f t="shared" ca="1" si="24"/>
        <v>0</v>
      </c>
      <c r="BW24" s="32">
        <f t="shared" ca="1" si="25"/>
        <v>-16.699999999999953</v>
      </c>
      <c r="BX24" s="32">
        <f t="shared" ca="1" si="26"/>
        <v>0</v>
      </c>
    </row>
    <row r="25" spans="1:76" x14ac:dyDescent="0.25">
      <c r="A25" t="s">
        <v>466</v>
      </c>
      <c r="B25" s="1" t="s">
        <v>157</v>
      </c>
      <c r="C25" t="str">
        <f t="shared" ca="1" si="2"/>
        <v>ARD1</v>
      </c>
      <c r="D25" t="str">
        <f t="shared" ca="1" si="3"/>
        <v>Ardenville Wind Facility</v>
      </c>
      <c r="E25" s="31">
        <f ca="1">'Module C Corrected'!CW25-'Module C Initial'!CW25</f>
        <v>-496.14000000000306</v>
      </c>
      <c r="F25" s="31">
        <f ca="1">'Module C Corrected'!CX25-'Module C Initial'!CX25</f>
        <v>-238.51000000000022</v>
      </c>
      <c r="G25" s="31">
        <f ca="1">'Module C Corrected'!CY25-'Module C Initial'!CY25</f>
        <v>-337.27999999999884</v>
      </c>
      <c r="H25" s="31">
        <f ca="1">'Module C Corrected'!CZ25-'Module C Initial'!CZ25</f>
        <v>-242.06999999999971</v>
      </c>
      <c r="I25" s="31">
        <f ca="1">'Module C Corrected'!DA25-'Module C Initial'!DA25</f>
        <v>-159.19000000000051</v>
      </c>
      <c r="J25" s="31">
        <f ca="1">'Module C Corrected'!DB25-'Module C Initial'!DB25</f>
        <v>-176.07000000000153</v>
      </c>
      <c r="K25" s="31">
        <f ca="1">'Module C Corrected'!DC25-'Module C Initial'!DC25</f>
        <v>-115.61000000000058</v>
      </c>
      <c r="L25" s="31">
        <f ca="1">'Module C Corrected'!DD25-'Module C Initial'!DD25</f>
        <v>-212.48999999999978</v>
      </c>
      <c r="M25" s="31">
        <f ca="1">'Module C Corrected'!DE25-'Module C Initial'!DE25</f>
        <v>-282.26000000000022</v>
      </c>
      <c r="N25" s="31">
        <f ca="1">'Module C Corrected'!DF25-'Module C Initial'!DF25</f>
        <v>-284.80000000000109</v>
      </c>
      <c r="O25" s="31">
        <f ca="1">'Module C Corrected'!DG25-'Module C Initial'!DG25</f>
        <v>-286.30000000000109</v>
      </c>
      <c r="P25" s="31">
        <f ca="1">'Module C Corrected'!DH25-'Module C Initial'!DH25</f>
        <v>-321.62999999999738</v>
      </c>
      <c r="Q25" s="32">
        <f ca="1">'Module C Corrected'!DI25-'Module C Initial'!DI25</f>
        <v>-24.800000000000011</v>
      </c>
      <c r="R25" s="32">
        <f ca="1">'Module C Corrected'!DJ25-'Module C Initial'!DJ25</f>
        <v>-11.920000000000002</v>
      </c>
      <c r="S25" s="32">
        <f ca="1">'Module C Corrected'!DK25-'Module C Initial'!DK25</f>
        <v>-16.870000000000005</v>
      </c>
      <c r="T25" s="32">
        <f ca="1">'Module C Corrected'!DL25-'Module C Initial'!DL25</f>
        <v>-12.100000000000001</v>
      </c>
      <c r="U25" s="32">
        <f ca="1">'Module C Corrected'!DM25-'Module C Initial'!DM25</f>
        <v>-7.9600000000000009</v>
      </c>
      <c r="V25" s="32">
        <f ca="1">'Module C Corrected'!DN25-'Module C Initial'!DN25</f>
        <v>-8.7999999999999972</v>
      </c>
      <c r="W25" s="32">
        <f ca="1">'Module C Corrected'!DO25-'Module C Initial'!DO25</f>
        <v>-5.7799999999999994</v>
      </c>
      <c r="X25" s="32">
        <f ca="1">'Module C Corrected'!DP25-'Module C Initial'!DP25</f>
        <v>-10.620000000000005</v>
      </c>
      <c r="Y25" s="32">
        <f ca="1">'Module C Corrected'!DQ25-'Module C Initial'!DQ25</f>
        <v>-14.11</v>
      </c>
      <c r="Z25" s="32">
        <f ca="1">'Module C Corrected'!DR25-'Module C Initial'!DR25</f>
        <v>-14.239999999999995</v>
      </c>
      <c r="AA25" s="32">
        <f ca="1">'Module C Corrected'!DS25-'Module C Initial'!DS25</f>
        <v>-14.309999999999988</v>
      </c>
      <c r="AB25" s="32">
        <f ca="1">'Module C Corrected'!DT25-'Module C Initial'!DT25</f>
        <v>-16.079999999999998</v>
      </c>
      <c r="AC25" s="31">
        <f ca="1">'Module C Corrected'!DU25-'Module C Initial'!DU25</f>
        <v>-78.839999999999975</v>
      </c>
      <c r="AD25" s="31">
        <f ca="1">'Module C Corrected'!DV25-'Module C Initial'!DV25</f>
        <v>-37.389999999999986</v>
      </c>
      <c r="AE25" s="31">
        <f ca="1">'Module C Corrected'!DW25-'Module C Initial'!DW25</f>
        <v>-52.22999999999999</v>
      </c>
      <c r="AF25" s="31">
        <f ca="1">'Module C Corrected'!DX25-'Module C Initial'!DX25</f>
        <v>-36.980000000000018</v>
      </c>
      <c r="AG25" s="31">
        <f ca="1">'Module C Corrected'!DY25-'Module C Initial'!DY25</f>
        <v>-23.989999999999995</v>
      </c>
      <c r="AH25" s="31">
        <f ca="1">'Module C Corrected'!DZ25-'Module C Initial'!DZ25</f>
        <v>-26.149999999999977</v>
      </c>
      <c r="AI25" s="31">
        <f ca="1">'Module C Corrected'!EA25-'Module C Initial'!EA25</f>
        <v>-16.93</v>
      </c>
      <c r="AJ25" s="31">
        <f ca="1">'Module C Corrected'!EB25-'Module C Initial'!EB25</f>
        <v>-30.730000000000004</v>
      </c>
      <c r="AK25" s="31">
        <f ca="1">'Module C Corrected'!EC25-'Module C Initial'!EC25</f>
        <v>-40.279999999999987</v>
      </c>
      <c r="AL25" s="31">
        <f ca="1">'Module C Corrected'!ED25-'Module C Initial'!ED25</f>
        <v>-40.110000000000014</v>
      </c>
      <c r="AM25" s="31">
        <f ca="1">'Module C Corrected'!EE25-'Module C Initial'!EE25</f>
        <v>-39.769999999999982</v>
      </c>
      <c r="AN25" s="31">
        <f ca="1">'Module C Corrected'!EF25-'Module C Initial'!EF25</f>
        <v>-44.100000000000023</v>
      </c>
      <c r="AO25" s="32">
        <f t="shared" ca="1" si="27"/>
        <v>-599.78000000000293</v>
      </c>
      <c r="AP25" s="32">
        <f t="shared" ca="1" si="27"/>
        <v>-287.82000000000022</v>
      </c>
      <c r="AQ25" s="32">
        <f t="shared" ca="1" si="27"/>
        <v>-406.37999999999886</v>
      </c>
      <c r="AR25" s="32">
        <f t="shared" ca="1" si="27"/>
        <v>-291.14999999999975</v>
      </c>
      <c r="AS25" s="32">
        <f t="shared" ca="1" si="27"/>
        <v>-191.1400000000005</v>
      </c>
      <c r="AT25" s="32">
        <f t="shared" ca="1" si="27"/>
        <v>-211.02000000000152</v>
      </c>
      <c r="AU25" s="32">
        <f t="shared" ca="1" si="27"/>
        <v>-138.32000000000059</v>
      </c>
      <c r="AV25" s="32">
        <f t="shared" ca="1" si="27"/>
        <v>-253.8399999999998</v>
      </c>
      <c r="AW25" s="32">
        <f t="shared" ca="1" si="27"/>
        <v>-336.6500000000002</v>
      </c>
      <c r="AX25" s="32">
        <f t="shared" ca="1" si="27"/>
        <v>-339.15000000000111</v>
      </c>
      <c r="AY25" s="32">
        <f t="shared" ca="1" si="27"/>
        <v>-340.38000000000108</v>
      </c>
      <c r="AZ25" s="32">
        <f t="shared" ca="1" si="27"/>
        <v>-381.80999999999739</v>
      </c>
      <c r="BA25" s="31">
        <f t="shared" ca="1" si="28"/>
        <v>-9.92</v>
      </c>
      <c r="BB25" s="31">
        <f t="shared" ca="1" si="5"/>
        <v>-4.7699999999999996</v>
      </c>
      <c r="BC25" s="31">
        <f t="shared" ca="1" si="6"/>
        <v>-6.74</v>
      </c>
      <c r="BD25" s="31">
        <f t="shared" ca="1" si="7"/>
        <v>-4.84</v>
      </c>
      <c r="BE25" s="31">
        <f t="shared" ca="1" si="8"/>
        <v>-3.18</v>
      </c>
      <c r="BF25" s="31">
        <f t="shared" ca="1" si="9"/>
        <v>-3.52</v>
      </c>
      <c r="BG25" s="31">
        <f t="shared" ca="1" si="10"/>
        <v>-2.31</v>
      </c>
      <c r="BH25" s="31">
        <f t="shared" ca="1" si="11"/>
        <v>-4.25</v>
      </c>
      <c r="BI25" s="31">
        <f t="shared" ca="1" si="12"/>
        <v>-5.64</v>
      </c>
      <c r="BJ25" s="31">
        <f t="shared" ca="1" si="13"/>
        <v>-5.69</v>
      </c>
      <c r="BK25" s="31">
        <f t="shared" ca="1" si="14"/>
        <v>-5.72</v>
      </c>
      <c r="BL25" s="31">
        <f t="shared" ca="1" si="15"/>
        <v>-6.43</v>
      </c>
      <c r="BM25" s="32">
        <f t="shared" ca="1" si="29"/>
        <v>-609.70000000000289</v>
      </c>
      <c r="BN25" s="32">
        <f t="shared" ca="1" si="16"/>
        <v>-292.5900000000002</v>
      </c>
      <c r="BO25" s="32">
        <f t="shared" ca="1" si="17"/>
        <v>-413.11999999999887</v>
      </c>
      <c r="BP25" s="32">
        <f t="shared" ca="1" si="18"/>
        <v>-295.98999999999972</v>
      </c>
      <c r="BQ25" s="32">
        <f t="shared" ca="1" si="19"/>
        <v>-194.3200000000005</v>
      </c>
      <c r="BR25" s="32">
        <f t="shared" ca="1" si="20"/>
        <v>-214.54000000000153</v>
      </c>
      <c r="BS25" s="32">
        <f t="shared" ca="1" si="21"/>
        <v>-140.63000000000059</v>
      </c>
      <c r="BT25" s="32">
        <f t="shared" ca="1" si="22"/>
        <v>-258.0899999999998</v>
      </c>
      <c r="BU25" s="32">
        <f t="shared" ca="1" si="23"/>
        <v>-342.29000000000019</v>
      </c>
      <c r="BV25" s="32">
        <f t="shared" ca="1" si="24"/>
        <v>-344.84000000000111</v>
      </c>
      <c r="BW25" s="32">
        <f t="shared" ca="1" si="25"/>
        <v>-346.1000000000011</v>
      </c>
      <c r="BX25" s="32">
        <f t="shared" ca="1" si="26"/>
        <v>-388.23999999999739</v>
      </c>
    </row>
    <row r="26" spans="1:76" x14ac:dyDescent="0.25">
      <c r="A26" t="s">
        <v>467</v>
      </c>
      <c r="B26" s="1" t="s">
        <v>122</v>
      </c>
      <c r="C26" t="str">
        <f t="shared" ca="1" si="2"/>
        <v>BAR</v>
      </c>
      <c r="D26" t="str">
        <f t="shared" ca="1" si="3"/>
        <v>Barrier Hydro Facility</v>
      </c>
      <c r="E26" s="31">
        <f ca="1">'Module C Corrected'!CW26-'Module C Initial'!CW26</f>
        <v>3.2599999999999909</v>
      </c>
      <c r="F26" s="31">
        <f ca="1">'Module C Corrected'!CX26-'Module C Initial'!CX26</f>
        <v>20.280000000000655</v>
      </c>
      <c r="G26" s="31">
        <f ca="1">'Module C Corrected'!CY26-'Module C Initial'!CY26</f>
        <v>20.399999999999636</v>
      </c>
      <c r="H26" s="31">
        <f ca="1">'Module C Corrected'!CZ26-'Module C Initial'!CZ26</f>
        <v>16.279999999999745</v>
      </c>
      <c r="I26" s="31">
        <f ca="1">'Module C Corrected'!DA26-'Module C Initial'!DA26</f>
        <v>63.950000000000728</v>
      </c>
      <c r="J26" s="31">
        <f ca="1">'Module C Corrected'!DB26-'Module C Initial'!DB26</f>
        <v>107.15999999999985</v>
      </c>
      <c r="K26" s="31">
        <f ca="1">'Module C Corrected'!DC26-'Module C Initial'!DC26</f>
        <v>16.420000000000073</v>
      </c>
      <c r="L26" s="31">
        <f ca="1">'Module C Corrected'!DD26-'Module C Initial'!DD26</f>
        <v>19.420000000000073</v>
      </c>
      <c r="M26" s="31">
        <f ca="1">'Module C Corrected'!DE26-'Module C Initial'!DE26</f>
        <v>5.1100000000001273</v>
      </c>
      <c r="N26" s="31">
        <f ca="1">'Module C Corrected'!DF26-'Module C Initial'!DF26</f>
        <v>10.519999999999982</v>
      </c>
      <c r="O26" s="31">
        <f ca="1">'Module C Corrected'!DG26-'Module C Initial'!DG26</f>
        <v>13.320000000000164</v>
      </c>
      <c r="P26" s="31">
        <f ca="1">'Module C Corrected'!DH26-'Module C Initial'!DH26</f>
        <v>14.699999999999818</v>
      </c>
      <c r="Q26" s="32">
        <f ca="1">'Module C Corrected'!DI26-'Module C Initial'!DI26</f>
        <v>0.17000000000000171</v>
      </c>
      <c r="R26" s="32">
        <f ca="1">'Module C Corrected'!DJ26-'Module C Initial'!DJ26</f>
        <v>1.0199999999999818</v>
      </c>
      <c r="S26" s="32">
        <f ca="1">'Module C Corrected'!DK26-'Module C Initial'!DK26</f>
        <v>1.0199999999999818</v>
      </c>
      <c r="T26" s="32">
        <f ca="1">'Module C Corrected'!DL26-'Module C Initial'!DL26</f>
        <v>0.81000000000000227</v>
      </c>
      <c r="U26" s="32">
        <f ca="1">'Module C Corrected'!DM26-'Module C Initial'!DM26</f>
        <v>3.1899999999999409</v>
      </c>
      <c r="V26" s="32">
        <f ca="1">'Module C Corrected'!DN26-'Module C Initial'!DN26</f>
        <v>5.3600000000001273</v>
      </c>
      <c r="W26" s="32">
        <f ca="1">'Module C Corrected'!DO26-'Module C Initial'!DO26</f>
        <v>0.81999999999999318</v>
      </c>
      <c r="X26" s="32">
        <f ca="1">'Module C Corrected'!DP26-'Module C Initial'!DP26</f>
        <v>0.96999999999999886</v>
      </c>
      <c r="Y26" s="32">
        <f ca="1">'Module C Corrected'!DQ26-'Module C Initial'!DQ26</f>
        <v>0.25999999999999801</v>
      </c>
      <c r="Z26" s="32">
        <f ca="1">'Module C Corrected'!DR26-'Module C Initial'!DR26</f>
        <v>0.53000000000000114</v>
      </c>
      <c r="AA26" s="32">
        <f ca="1">'Module C Corrected'!DS26-'Module C Initial'!DS26</f>
        <v>0.67000000000001592</v>
      </c>
      <c r="AB26" s="32">
        <f ca="1">'Module C Corrected'!DT26-'Module C Initial'!DT26</f>
        <v>0.74000000000000909</v>
      </c>
      <c r="AC26" s="31">
        <f ca="1">'Module C Corrected'!DU26-'Module C Initial'!DU26</f>
        <v>0.52000000000001023</v>
      </c>
      <c r="AD26" s="31">
        <f ca="1">'Module C Corrected'!DV26-'Module C Initial'!DV26</f>
        <v>3.1800000000000637</v>
      </c>
      <c r="AE26" s="31">
        <f ca="1">'Module C Corrected'!DW26-'Module C Initial'!DW26</f>
        <v>3.1599999999999682</v>
      </c>
      <c r="AF26" s="31">
        <f ca="1">'Module C Corrected'!DX26-'Module C Initial'!DX26</f>
        <v>2.4900000000000091</v>
      </c>
      <c r="AG26" s="31">
        <f ca="1">'Module C Corrected'!DY26-'Module C Initial'!DY26</f>
        <v>9.6300000000001091</v>
      </c>
      <c r="AH26" s="31">
        <f ca="1">'Module C Corrected'!DZ26-'Module C Initial'!DZ26</f>
        <v>15.920000000000073</v>
      </c>
      <c r="AI26" s="31">
        <f ca="1">'Module C Corrected'!EA26-'Module C Initial'!EA26</f>
        <v>2.4099999999999682</v>
      </c>
      <c r="AJ26" s="31">
        <f ca="1">'Module C Corrected'!EB26-'Module C Initial'!EB26</f>
        <v>2.8000000000000682</v>
      </c>
      <c r="AK26" s="31">
        <f ca="1">'Module C Corrected'!EC26-'Module C Initial'!EC26</f>
        <v>0.72999999999998977</v>
      </c>
      <c r="AL26" s="31">
        <f ca="1">'Module C Corrected'!ED26-'Module C Initial'!ED26</f>
        <v>1.4800000000000182</v>
      </c>
      <c r="AM26" s="31">
        <f ca="1">'Module C Corrected'!EE26-'Module C Initial'!EE26</f>
        <v>1.8499999999999659</v>
      </c>
      <c r="AN26" s="31">
        <f ca="1">'Module C Corrected'!EF26-'Module C Initial'!EF26</f>
        <v>2.0199999999999818</v>
      </c>
      <c r="AO26" s="32">
        <f t="shared" ca="1" si="27"/>
        <v>3.9500000000000028</v>
      </c>
      <c r="AP26" s="32">
        <f t="shared" ca="1" si="27"/>
        <v>24.4800000000007</v>
      </c>
      <c r="AQ26" s="32">
        <f t="shared" ca="1" si="27"/>
        <v>24.579999999999586</v>
      </c>
      <c r="AR26" s="32">
        <f t="shared" ca="1" si="27"/>
        <v>19.579999999999757</v>
      </c>
      <c r="AS26" s="32">
        <f t="shared" ca="1" si="27"/>
        <v>76.770000000000778</v>
      </c>
      <c r="AT26" s="32">
        <f t="shared" ca="1" si="27"/>
        <v>128.44000000000005</v>
      </c>
      <c r="AU26" s="32">
        <f t="shared" ca="1" si="27"/>
        <v>19.650000000000034</v>
      </c>
      <c r="AV26" s="32">
        <f t="shared" ca="1" si="27"/>
        <v>23.19000000000014</v>
      </c>
      <c r="AW26" s="32">
        <f t="shared" ca="1" si="27"/>
        <v>6.1000000000001151</v>
      </c>
      <c r="AX26" s="32">
        <f t="shared" ca="1" si="27"/>
        <v>12.530000000000001</v>
      </c>
      <c r="AY26" s="32">
        <f t="shared" ca="1" si="27"/>
        <v>15.840000000000146</v>
      </c>
      <c r="AZ26" s="32">
        <f t="shared" ca="1" si="27"/>
        <v>17.459999999999809</v>
      </c>
      <c r="BA26" s="31">
        <f t="shared" ca="1" si="28"/>
        <v>7.0000000000000007E-2</v>
      </c>
      <c r="BB26" s="31">
        <f t="shared" ca="1" si="5"/>
        <v>0.41</v>
      </c>
      <c r="BC26" s="31">
        <f t="shared" ca="1" si="6"/>
        <v>0.41</v>
      </c>
      <c r="BD26" s="31">
        <f t="shared" ca="1" si="7"/>
        <v>0.33</v>
      </c>
      <c r="BE26" s="31">
        <f t="shared" ca="1" si="8"/>
        <v>1.28</v>
      </c>
      <c r="BF26" s="31">
        <f t="shared" ca="1" si="9"/>
        <v>2.14</v>
      </c>
      <c r="BG26" s="31">
        <f t="shared" ca="1" si="10"/>
        <v>0.33</v>
      </c>
      <c r="BH26" s="31">
        <f t="shared" ca="1" si="11"/>
        <v>0.39</v>
      </c>
      <c r="BI26" s="31">
        <f t="shared" ca="1" si="12"/>
        <v>0.1</v>
      </c>
      <c r="BJ26" s="31">
        <f t="shared" ca="1" si="13"/>
        <v>0.21</v>
      </c>
      <c r="BK26" s="31">
        <f t="shared" ca="1" si="14"/>
        <v>0.27</v>
      </c>
      <c r="BL26" s="31">
        <f t="shared" ca="1" si="15"/>
        <v>0.28999999999999998</v>
      </c>
      <c r="BM26" s="32">
        <f t="shared" ca="1" si="29"/>
        <v>4.0200000000000031</v>
      </c>
      <c r="BN26" s="32">
        <f t="shared" ca="1" si="16"/>
        <v>24.8900000000007</v>
      </c>
      <c r="BO26" s="32">
        <f t="shared" ca="1" si="17"/>
        <v>24.989999999999586</v>
      </c>
      <c r="BP26" s="32">
        <f t="shared" ca="1" si="18"/>
        <v>19.909999999999755</v>
      </c>
      <c r="BQ26" s="32">
        <f t="shared" ca="1" si="19"/>
        <v>78.050000000000779</v>
      </c>
      <c r="BR26" s="32">
        <f t="shared" ca="1" si="20"/>
        <v>130.58000000000004</v>
      </c>
      <c r="BS26" s="32">
        <f t="shared" ca="1" si="21"/>
        <v>19.980000000000032</v>
      </c>
      <c r="BT26" s="32">
        <f t="shared" ca="1" si="22"/>
        <v>23.58000000000014</v>
      </c>
      <c r="BU26" s="32">
        <f t="shared" ca="1" si="23"/>
        <v>6.2000000000001148</v>
      </c>
      <c r="BV26" s="32">
        <f t="shared" ca="1" si="24"/>
        <v>12.740000000000002</v>
      </c>
      <c r="BW26" s="32">
        <f t="shared" ca="1" si="25"/>
        <v>16.110000000000145</v>
      </c>
      <c r="BX26" s="32">
        <f t="shared" ca="1" si="26"/>
        <v>17.749999999999808</v>
      </c>
    </row>
    <row r="27" spans="1:76" x14ac:dyDescent="0.25">
      <c r="A27" t="s">
        <v>468</v>
      </c>
      <c r="B27" s="1" t="s">
        <v>138</v>
      </c>
      <c r="C27" t="str">
        <f t="shared" ca="1" si="2"/>
        <v>BCR2</v>
      </c>
      <c r="D27" t="str">
        <f t="shared" ca="1" si="3"/>
        <v>Bear Creek #2</v>
      </c>
      <c r="E27" s="31">
        <f ca="1">'Module C Corrected'!CW27-'Module C Initial'!CW27</f>
        <v>0</v>
      </c>
      <c r="F27" s="31">
        <f ca="1">'Module C Corrected'!CX27-'Module C Initial'!CX27</f>
        <v>0</v>
      </c>
      <c r="G27" s="31">
        <f ca="1">'Module C Corrected'!CY27-'Module C Initial'!CY27</f>
        <v>0</v>
      </c>
      <c r="H27" s="31">
        <f ca="1">'Module C Corrected'!CZ27-'Module C Initial'!CZ27</f>
        <v>0</v>
      </c>
      <c r="I27" s="31">
        <f ca="1">'Module C Corrected'!DA27-'Module C Initial'!DA27</f>
        <v>0</v>
      </c>
      <c r="J27" s="31">
        <f ca="1">'Module C Corrected'!DB27-'Module C Initial'!DB27</f>
        <v>0</v>
      </c>
      <c r="K27" s="31">
        <f ca="1">'Module C Corrected'!DC27-'Module C Initial'!DC27</f>
        <v>0</v>
      </c>
      <c r="L27" s="31">
        <f ca="1">'Module C Corrected'!DD27-'Module C Initial'!DD27</f>
        <v>0</v>
      </c>
      <c r="M27" s="31">
        <f ca="1">'Module C Corrected'!DE27-'Module C Initial'!DE27</f>
        <v>0</v>
      </c>
      <c r="N27" s="31">
        <f ca="1">'Module C Corrected'!DF27-'Module C Initial'!DF27</f>
        <v>0</v>
      </c>
      <c r="O27" s="31">
        <f ca="1">'Module C Corrected'!DG27-'Module C Initial'!DG27</f>
        <v>0</v>
      </c>
      <c r="P27" s="31">
        <f ca="1">'Module C Corrected'!DH27-'Module C Initial'!DH27</f>
        <v>0</v>
      </c>
      <c r="Q27" s="32">
        <f ca="1">'Module C Corrected'!DI27-'Module C Initial'!DI27</f>
        <v>0</v>
      </c>
      <c r="R27" s="32">
        <f ca="1">'Module C Corrected'!DJ27-'Module C Initial'!DJ27</f>
        <v>0</v>
      </c>
      <c r="S27" s="32">
        <f ca="1">'Module C Corrected'!DK27-'Module C Initial'!DK27</f>
        <v>0</v>
      </c>
      <c r="T27" s="32">
        <f ca="1">'Module C Corrected'!DL27-'Module C Initial'!DL27</f>
        <v>0</v>
      </c>
      <c r="U27" s="32">
        <f ca="1">'Module C Corrected'!DM27-'Module C Initial'!DM27</f>
        <v>0</v>
      </c>
      <c r="V27" s="32">
        <f ca="1">'Module C Corrected'!DN27-'Module C Initial'!DN27</f>
        <v>0</v>
      </c>
      <c r="W27" s="32">
        <f ca="1">'Module C Corrected'!DO27-'Module C Initial'!DO27</f>
        <v>0</v>
      </c>
      <c r="X27" s="32">
        <f ca="1">'Module C Corrected'!DP27-'Module C Initial'!DP27</f>
        <v>0</v>
      </c>
      <c r="Y27" s="32">
        <f ca="1">'Module C Corrected'!DQ27-'Module C Initial'!DQ27</f>
        <v>0</v>
      </c>
      <c r="Z27" s="32">
        <f ca="1">'Module C Corrected'!DR27-'Module C Initial'!DR27</f>
        <v>0</v>
      </c>
      <c r="AA27" s="32">
        <f ca="1">'Module C Corrected'!DS27-'Module C Initial'!DS27</f>
        <v>0</v>
      </c>
      <c r="AB27" s="32">
        <f ca="1">'Module C Corrected'!DT27-'Module C Initial'!DT27</f>
        <v>0</v>
      </c>
      <c r="AC27" s="31">
        <f ca="1">'Module C Corrected'!DU27-'Module C Initial'!DU27</f>
        <v>0</v>
      </c>
      <c r="AD27" s="31">
        <f ca="1">'Module C Corrected'!DV27-'Module C Initial'!DV27</f>
        <v>0</v>
      </c>
      <c r="AE27" s="31">
        <f ca="1">'Module C Corrected'!DW27-'Module C Initial'!DW27</f>
        <v>0</v>
      </c>
      <c r="AF27" s="31">
        <f ca="1">'Module C Corrected'!DX27-'Module C Initial'!DX27</f>
        <v>0</v>
      </c>
      <c r="AG27" s="31">
        <f ca="1">'Module C Corrected'!DY27-'Module C Initial'!DY27</f>
        <v>0</v>
      </c>
      <c r="AH27" s="31">
        <f ca="1">'Module C Corrected'!DZ27-'Module C Initial'!DZ27</f>
        <v>0</v>
      </c>
      <c r="AI27" s="31">
        <f ca="1">'Module C Corrected'!EA27-'Module C Initial'!EA27</f>
        <v>0</v>
      </c>
      <c r="AJ27" s="31">
        <f ca="1">'Module C Corrected'!EB27-'Module C Initial'!EB27</f>
        <v>0</v>
      </c>
      <c r="AK27" s="31">
        <f ca="1">'Module C Corrected'!EC27-'Module C Initial'!EC27</f>
        <v>0</v>
      </c>
      <c r="AL27" s="31">
        <f ca="1">'Module C Corrected'!ED27-'Module C Initial'!ED27</f>
        <v>0</v>
      </c>
      <c r="AM27" s="31">
        <f ca="1">'Module C Corrected'!EE27-'Module C Initial'!EE27</f>
        <v>0</v>
      </c>
      <c r="AN27" s="31">
        <f ca="1">'Module C Corrected'!EF27-'Module C Initial'!EF27</f>
        <v>0</v>
      </c>
      <c r="AO27" s="32">
        <f t="shared" ca="1" si="27"/>
        <v>0</v>
      </c>
      <c r="AP27" s="32">
        <f t="shared" ca="1" si="27"/>
        <v>0</v>
      </c>
      <c r="AQ27" s="32">
        <f t="shared" ca="1" si="27"/>
        <v>0</v>
      </c>
      <c r="AR27" s="32">
        <f t="shared" ca="1" si="27"/>
        <v>0</v>
      </c>
      <c r="AS27" s="32">
        <f t="shared" ca="1" si="27"/>
        <v>0</v>
      </c>
      <c r="AT27" s="32">
        <f t="shared" ca="1" si="27"/>
        <v>0</v>
      </c>
      <c r="AU27" s="32">
        <f t="shared" ca="1" si="27"/>
        <v>0</v>
      </c>
      <c r="AV27" s="32">
        <f t="shared" ca="1" si="27"/>
        <v>0</v>
      </c>
      <c r="AW27" s="32">
        <f t="shared" ca="1" si="27"/>
        <v>0</v>
      </c>
      <c r="AX27" s="32">
        <f t="shared" ca="1" si="27"/>
        <v>0</v>
      </c>
      <c r="AY27" s="32">
        <f t="shared" ca="1" si="27"/>
        <v>0</v>
      </c>
      <c r="AZ27" s="32">
        <f t="shared" ca="1" si="27"/>
        <v>0</v>
      </c>
      <c r="BA27" s="31">
        <f t="shared" ca="1" si="28"/>
        <v>0</v>
      </c>
      <c r="BB27" s="31">
        <f t="shared" ca="1" si="5"/>
        <v>0</v>
      </c>
      <c r="BC27" s="31">
        <f t="shared" ca="1" si="6"/>
        <v>0</v>
      </c>
      <c r="BD27" s="31">
        <f t="shared" ca="1" si="7"/>
        <v>0</v>
      </c>
      <c r="BE27" s="31">
        <f t="shared" ca="1" si="8"/>
        <v>0</v>
      </c>
      <c r="BF27" s="31">
        <f t="shared" ca="1" si="9"/>
        <v>0</v>
      </c>
      <c r="BG27" s="31">
        <f t="shared" ca="1" si="10"/>
        <v>0</v>
      </c>
      <c r="BH27" s="31">
        <f t="shared" ca="1" si="11"/>
        <v>0</v>
      </c>
      <c r="BI27" s="31">
        <f t="shared" ca="1" si="12"/>
        <v>0</v>
      </c>
      <c r="BJ27" s="31">
        <f t="shared" ca="1" si="13"/>
        <v>0</v>
      </c>
      <c r="BK27" s="31">
        <f t="shared" ca="1" si="14"/>
        <v>0</v>
      </c>
      <c r="BL27" s="31">
        <f t="shared" ca="1" si="15"/>
        <v>0</v>
      </c>
      <c r="BM27" s="32">
        <f t="shared" ca="1" si="29"/>
        <v>0</v>
      </c>
      <c r="BN27" s="32">
        <f t="shared" ca="1" si="16"/>
        <v>0</v>
      </c>
      <c r="BO27" s="32">
        <f t="shared" ca="1" si="17"/>
        <v>0</v>
      </c>
      <c r="BP27" s="32">
        <f t="shared" ca="1" si="18"/>
        <v>0</v>
      </c>
      <c r="BQ27" s="32">
        <f t="shared" ca="1" si="19"/>
        <v>0</v>
      </c>
      <c r="BR27" s="32">
        <f t="shared" ca="1" si="20"/>
        <v>0</v>
      </c>
      <c r="BS27" s="32">
        <f t="shared" ca="1" si="21"/>
        <v>0</v>
      </c>
      <c r="BT27" s="32">
        <f t="shared" ca="1" si="22"/>
        <v>0</v>
      </c>
      <c r="BU27" s="32">
        <f t="shared" ca="1" si="23"/>
        <v>0</v>
      </c>
      <c r="BV27" s="32">
        <f t="shared" ca="1" si="24"/>
        <v>0</v>
      </c>
      <c r="BW27" s="32">
        <f t="shared" ca="1" si="25"/>
        <v>0</v>
      </c>
      <c r="BX27" s="32">
        <f t="shared" ca="1" si="26"/>
        <v>0</v>
      </c>
    </row>
    <row r="28" spans="1:76" x14ac:dyDescent="0.25">
      <c r="A28" t="s">
        <v>468</v>
      </c>
      <c r="B28" s="1" t="s">
        <v>139</v>
      </c>
      <c r="C28" t="str">
        <f t="shared" ca="1" si="2"/>
        <v>BCRK</v>
      </c>
      <c r="D28" t="str">
        <f t="shared" ca="1" si="3"/>
        <v>Bear Creek #1</v>
      </c>
      <c r="E28" s="31">
        <f ca="1">'Module C Corrected'!CW28-'Module C Initial'!CW28</f>
        <v>0</v>
      </c>
      <c r="F28" s="31">
        <f ca="1">'Module C Corrected'!CX28-'Module C Initial'!CX28</f>
        <v>0</v>
      </c>
      <c r="G28" s="31">
        <f ca="1">'Module C Corrected'!CY28-'Module C Initial'!CY28</f>
        <v>0</v>
      </c>
      <c r="H28" s="31">
        <f ca="1">'Module C Corrected'!CZ28-'Module C Initial'!CZ28</f>
        <v>0</v>
      </c>
      <c r="I28" s="31">
        <f ca="1">'Module C Corrected'!DA28-'Module C Initial'!DA28</f>
        <v>0</v>
      </c>
      <c r="J28" s="31">
        <f ca="1">'Module C Corrected'!DB28-'Module C Initial'!DB28</f>
        <v>0</v>
      </c>
      <c r="K28" s="31">
        <f ca="1">'Module C Corrected'!DC28-'Module C Initial'!DC28</f>
        <v>0</v>
      </c>
      <c r="L28" s="31">
        <f ca="1">'Module C Corrected'!DD28-'Module C Initial'!DD28</f>
        <v>0</v>
      </c>
      <c r="M28" s="31">
        <f ca="1">'Module C Corrected'!DE28-'Module C Initial'!DE28</f>
        <v>0</v>
      </c>
      <c r="N28" s="31">
        <f ca="1">'Module C Corrected'!DF28-'Module C Initial'!DF28</f>
        <v>0</v>
      </c>
      <c r="O28" s="31">
        <f ca="1">'Module C Corrected'!DG28-'Module C Initial'!DG28</f>
        <v>0</v>
      </c>
      <c r="P28" s="31">
        <f ca="1">'Module C Corrected'!DH28-'Module C Initial'!DH28</f>
        <v>0</v>
      </c>
      <c r="Q28" s="32">
        <f ca="1">'Module C Corrected'!DI28-'Module C Initial'!DI28</f>
        <v>0</v>
      </c>
      <c r="R28" s="32">
        <f ca="1">'Module C Corrected'!DJ28-'Module C Initial'!DJ28</f>
        <v>0</v>
      </c>
      <c r="S28" s="32">
        <f ca="1">'Module C Corrected'!DK28-'Module C Initial'!DK28</f>
        <v>0</v>
      </c>
      <c r="T28" s="32">
        <f ca="1">'Module C Corrected'!DL28-'Module C Initial'!DL28</f>
        <v>0</v>
      </c>
      <c r="U28" s="32">
        <f ca="1">'Module C Corrected'!DM28-'Module C Initial'!DM28</f>
        <v>0</v>
      </c>
      <c r="V28" s="32">
        <f ca="1">'Module C Corrected'!DN28-'Module C Initial'!DN28</f>
        <v>0</v>
      </c>
      <c r="W28" s="32">
        <f ca="1">'Module C Corrected'!DO28-'Module C Initial'!DO28</f>
        <v>0</v>
      </c>
      <c r="X28" s="32">
        <f ca="1">'Module C Corrected'!DP28-'Module C Initial'!DP28</f>
        <v>0</v>
      </c>
      <c r="Y28" s="32">
        <f ca="1">'Module C Corrected'!DQ28-'Module C Initial'!DQ28</f>
        <v>0</v>
      </c>
      <c r="Z28" s="32">
        <f ca="1">'Module C Corrected'!DR28-'Module C Initial'!DR28</f>
        <v>0</v>
      </c>
      <c r="AA28" s="32">
        <f ca="1">'Module C Corrected'!DS28-'Module C Initial'!DS28</f>
        <v>0</v>
      </c>
      <c r="AB28" s="32">
        <f ca="1">'Module C Corrected'!DT28-'Module C Initial'!DT28</f>
        <v>0</v>
      </c>
      <c r="AC28" s="31">
        <f ca="1">'Module C Corrected'!DU28-'Module C Initial'!DU28</f>
        <v>0</v>
      </c>
      <c r="AD28" s="31">
        <f ca="1">'Module C Corrected'!DV28-'Module C Initial'!DV28</f>
        <v>0</v>
      </c>
      <c r="AE28" s="31">
        <f ca="1">'Module C Corrected'!DW28-'Module C Initial'!DW28</f>
        <v>0</v>
      </c>
      <c r="AF28" s="31">
        <f ca="1">'Module C Corrected'!DX28-'Module C Initial'!DX28</f>
        <v>0</v>
      </c>
      <c r="AG28" s="31">
        <f ca="1">'Module C Corrected'!DY28-'Module C Initial'!DY28</f>
        <v>0</v>
      </c>
      <c r="AH28" s="31">
        <f ca="1">'Module C Corrected'!DZ28-'Module C Initial'!DZ28</f>
        <v>0</v>
      </c>
      <c r="AI28" s="31">
        <f ca="1">'Module C Corrected'!EA28-'Module C Initial'!EA28</f>
        <v>0</v>
      </c>
      <c r="AJ28" s="31">
        <f ca="1">'Module C Corrected'!EB28-'Module C Initial'!EB28</f>
        <v>0</v>
      </c>
      <c r="AK28" s="31">
        <f ca="1">'Module C Corrected'!EC28-'Module C Initial'!EC28</f>
        <v>0</v>
      </c>
      <c r="AL28" s="31">
        <f ca="1">'Module C Corrected'!ED28-'Module C Initial'!ED28</f>
        <v>0</v>
      </c>
      <c r="AM28" s="31">
        <f ca="1">'Module C Corrected'!EE28-'Module C Initial'!EE28</f>
        <v>0</v>
      </c>
      <c r="AN28" s="31">
        <f ca="1">'Module C Corrected'!EF28-'Module C Initial'!EF28</f>
        <v>0</v>
      </c>
      <c r="AO28" s="32">
        <f t="shared" ca="1" si="27"/>
        <v>0</v>
      </c>
      <c r="AP28" s="32">
        <f t="shared" ca="1" si="27"/>
        <v>0</v>
      </c>
      <c r="AQ28" s="32">
        <f t="shared" ca="1" si="27"/>
        <v>0</v>
      </c>
      <c r="AR28" s="32">
        <f t="shared" ca="1" si="27"/>
        <v>0</v>
      </c>
      <c r="AS28" s="32">
        <f t="shared" ca="1" si="27"/>
        <v>0</v>
      </c>
      <c r="AT28" s="32">
        <f t="shared" ca="1" si="27"/>
        <v>0</v>
      </c>
      <c r="AU28" s="32">
        <f t="shared" ca="1" si="27"/>
        <v>0</v>
      </c>
      <c r="AV28" s="32">
        <f t="shared" ca="1" si="27"/>
        <v>0</v>
      </c>
      <c r="AW28" s="32">
        <f t="shared" ca="1" si="27"/>
        <v>0</v>
      </c>
      <c r="AX28" s="32">
        <f t="shared" ca="1" si="27"/>
        <v>0</v>
      </c>
      <c r="AY28" s="32">
        <f t="shared" ca="1" si="27"/>
        <v>0</v>
      </c>
      <c r="AZ28" s="32">
        <f t="shared" ca="1" si="27"/>
        <v>0</v>
      </c>
      <c r="BA28" s="31">
        <f t="shared" ca="1" si="28"/>
        <v>0</v>
      </c>
      <c r="BB28" s="31">
        <f t="shared" ca="1" si="5"/>
        <v>0</v>
      </c>
      <c r="BC28" s="31">
        <f t="shared" ca="1" si="6"/>
        <v>0</v>
      </c>
      <c r="BD28" s="31">
        <f t="shared" ca="1" si="7"/>
        <v>0</v>
      </c>
      <c r="BE28" s="31">
        <f t="shared" ca="1" si="8"/>
        <v>0</v>
      </c>
      <c r="BF28" s="31">
        <f t="shared" ca="1" si="9"/>
        <v>0</v>
      </c>
      <c r="BG28" s="31">
        <f t="shared" ca="1" si="10"/>
        <v>0</v>
      </c>
      <c r="BH28" s="31">
        <f t="shared" ca="1" si="11"/>
        <v>0</v>
      </c>
      <c r="BI28" s="31">
        <f t="shared" ca="1" si="12"/>
        <v>0</v>
      </c>
      <c r="BJ28" s="31">
        <f t="shared" ca="1" si="13"/>
        <v>0</v>
      </c>
      <c r="BK28" s="31">
        <f t="shared" ca="1" si="14"/>
        <v>0</v>
      </c>
      <c r="BL28" s="31">
        <f t="shared" ca="1" si="15"/>
        <v>0</v>
      </c>
      <c r="BM28" s="32">
        <f t="shared" ca="1" si="29"/>
        <v>0</v>
      </c>
      <c r="BN28" s="32">
        <f t="shared" ca="1" si="16"/>
        <v>0</v>
      </c>
      <c r="BO28" s="32">
        <f t="shared" ca="1" si="17"/>
        <v>0</v>
      </c>
      <c r="BP28" s="32">
        <f t="shared" ca="1" si="18"/>
        <v>0</v>
      </c>
      <c r="BQ28" s="32">
        <f t="shared" ca="1" si="19"/>
        <v>0</v>
      </c>
      <c r="BR28" s="32">
        <f t="shared" ca="1" si="20"/>
        <v>0</v>
      </c>
      <c r="BS28" s="32">
        <f t="shared" ca="1" si="21"/>
        <v>0</v>
      </c>
      <c r="BT28" s="32">
        <f t="shared" ca="1" si="22"/>
        <v>0</v>
      </c>
      <c r="BU28" s="32">
        <f t="shared" ca="1" si="23"/>
        <v>0</v>
      </c>
      <c r="BV28" s="32">
        <f t="shared" ca="1" si="24"/>
        <v>0</v>
      </c>
      <c r="BW28" s="32">
        <f t="shared" ca="1" si="25"/>
        <v>0</v>
      </c>
      <c r="BX28" s="32">
        <f t="shared" ca="1" si="26"/>
        <v>0</v>
      </c>
    </row>
    <row r="29" spans="1:76" x14ac:dyDescent="0.25">
      <c r="A29" t="s">
        <v>467</v>
      </c>
      <c r="B29" s="1" t="s">
        <v>123</v>
      </c>
      <c r="C29" t="str">
        <f t="shared" ca="1" si="2"/>
        <v>BIG</v>
      </c>
      <c r="D29" t="str">
        <f t="shared" ca="1" si="3"/>
        <v>Bighorn Hydro Facility</v>
      </c>
      <c r="E29" s="31">
        <f ca="1">'Module C Corrected'!CW29-'Module C Initial'!CW29</f>
        <v>90.889999999999418</v>
      </c>
      <c r="F29" s="31">
        <f ca="1">'Module C Corrected'!CX29-'Module C Initial'!CX29</f>
        <v>103.59000000000378</v>
      </c>
      <c r="G29" s="31">
        <f ca="1">'Module C Corrected'!CY29-'Module C Initial'!CY29</f>
        <v>81.409999999999854</v>
      </c>
      <c r="H29" s="31">
        <f ca="1">'Module C Corrected'!CZ29-'Module C Initial'!CZ29</f>
        <v>79.220000000001164</v>
      </c>
      <c r="I29" s="31">
        <f ca="1">'Module C Corrected'!DA29-'Module C Initial'!DA29</f>
        <v>233.25</v>
      </c>
      <c r="J29" s="31">
        <f ca="1">'Module C Corrected'!DB29-'Module C Initial'!DB29</f>
        <v>358.67000000001281</v>
      </c>
      <c r="K29" s="31">
        <f ca="1">'Module C Corrected'!DC29-'Module C Initial'!DC29</f>
        <v>70.219999999997526</v>
      </c>
      <c r="L29" s="31">
        <f ca="1">'Module C Corrected'!DD29-'Module C Initial'!DD29</f>
        <v>121.77000000000407</v>
      </c>
      <c r="M29" s="31">
        <f ca="1">'Module C Corrected'!DE29-'Module C Initial'!DE29</f>
        <v>68.129999999997381</v>
      </c>
      <c r="N29" s="31">
        <f ca="1">'Module C Corrected'!DF29-'Module C Initial'!DF29</f>
        <v>79.649999999997817</v>
      </c>
      <c r="O29" s="31">
        <f ca="1">'Module C Corrected'!DG29-'Module C Initial'!DG29</f>
        <v>94.520000000004075</v>
      </c>
      <c r="P29" s="31">
        <f ca="1">'Module C Corrected'!DH29-'Module C Initial'!DH29</f>
        <v>101.66999999999825</v>
      </c>
      <c r="Q29" s="32">
        <f ca="1">'Module C Corrected'!DI29-'Module C Initial'!DI29</f>
        <v>4.5500000000001819</v>
      </c>
      <c r="R29" s="32">
        <f ca="1">'Module C Corrected'!DJ29-'Module C Initial'!DJ29</f>
        <v>5.1800000000000637</v>
      </c>
      <c r="S29" s="32">
        <f ca="1">'Module C Corrected'!DK29-'Module C Initial'!DK29</f>
        <v>4.0699999999999363</v>
      </c>
      <c r="T29" s="32">
        <f ca="1">'Module C Corrected'!DL29-'Module C Initial'!DL29</f>
        <v>3.9600000000000364</v>
      </c>
      <c r="U29" s="32">
        <f ca="1">'Module C Corrected'!DM29-'Module C Initial'!DM29</f>
        <v>11.659999999999854</v>
      </c>
      <c r="V29" s="32">
        <f ca="1">'Module C Corrected'!DN29-'Module C Initial'!DN29</f>
        <v>17.940000000000509</v>
      </c>
      <c r="W29" s="32">
        <f ca="1">'Module C Corrected'!DO29-'Module C Initial'!DO29</f>
        <v>3.5099999999999909</v>
      </c>
      <c r="X29" s="32">
        <f ca="1">'Module C Corrected'!DP29-'Module C Initial'!DP29</f>
        <v>6.0900000000001455</v>
      </c>
      <c r="Y29" s="32">
        <f ca="1">'Module C Corrected'!DQ29-'Module C Initial'!DQ29</f>
        <v>3.4000000000000909</v>
      </c>
      <c r="Z29" s="32">
        <f ca="1">'Module C Corrected'!DR29-'Module C Initial'!DR29</f>
        <v>3.9900000000000091</v>
      </c>
      <c r="AA29" s="32">
        <f ca="1">'Module C Corrected'!DS29-'Module C Initial'!DS29</f>
        <v>4.7200000000000273</v>
      </c>
      <c r="AB29" s="32">
        <f ca="1">'Module C Corrected'!DT29-'Module C Initial'!DT29</f>
        <v>5.0800000000001546</v>
      </c>
      <c r="AC29" s="31">
        <f ca="1">'Module C Corrected'!DU29-'Module C Initial'!DU29</f>
        <v>14.449999999999818</v>
      </c>
      <c r="AD29" s="31">
        <f ca="1">'Module C Corrected'!DV29-'Module C Initial'!DV29</f>
        <v>16.240000000000691</v>
      </c>
      <c r="AE29" s="31">
        <f ca="1">'Module C Corrected'!DW29-'Module C Initial'!DW29</f>
        <v>12.610000000000582</v>
      </c>
      <c r="AF29" s="31">
        <f ca="1">'Module C Corrected'!DX29-'Module C Initial'!DX29</f>
        <v>12.109999999999673</v>
      </c>
      <c r="AG29" s="31">
        <f ca="1">'Module C Corrected'!DY29-'Module C Initial'!DY29</f>
        <v>35.149999999999636</v>
      </c>
      <c r="AH29" s="31">
        <f ca="1">'Module C Corrected'!DZ29-'Module C Initial'!DZ29</f>
        <v>53.290000000000873</v>
      </c>
      <c r="AI29" s="31">
        <f ca="1">'Module C Corrected'!EA29-'Module C Initial'!EA29</f>
        <v>10.289999999999964</v>
      </c>
      <c r="AJ29" s="31">
        <f ca="1">'Module C Corrected'!EB29-'Module C Initial'!EB29</f>
        <v>17.609999999999673</v>
      </c>
      <c r="AK29" s="31">
        <f ca="1">'Module C Corrected'!EC29-'Module C Initial'!EC29</f>
        <v>9.7199999999997999</v>
      </c>
      <c r="AL29" s="31">
        <f ca="1">'Module C Corrected'!ED29-'Module C Initial'!ED29</f>
        <v>11.220000000000255</v>
      </c>
      <c r="AM29" s="31">
        <f ca="1">'Module C Corrected'!EE29-'Module C Initial'!EE29</f>
        <v>13.130000000000109</v>
      </c>
      <c r="AN29" s="31">
        <f ca="1">'Module C Corrected'!EF29-'Module C Initial'!EF29</f>
        <v>13.930000000000291</v>
      </c>
      <c r="AO29" s="32">
        <f t="shared" ca="1" si="27"/>
        <v>109.88999999999942</v>
      </c>
      <c r="AP29" s="32">
        <f t="shared" ca="1" si="27"/>
        <v>125.01000000000454</v>
      </c>
      <c r="AQ29" s="32">
        <f t="shared" ca="1" si="27"/>
        <v>98.090000000000373</v>
      </c>
      <c r="AR29" s="32">
        <f t="shared" ca="1" si="27"/>
        <v>95.290000000000873</v>
      </c>
      <c r="AS29" s="32">
        <f t="shared" ca="1" si="27"/>
        <v>280.05999999999949</v>
      </c>
      <c r="AT29" s="32">
        <f t="shared" ca="1" si="27"/>
        <v>429.90000000001419</v>
      </c>
      <c r="AU29" s="32">
        <f t="shared" ca="1" si="27"/>
        <v>84.019999999997481</v>
      </c>
      <c r="AV29" s="32">
        <f t="shared" ca="1" si="27"/>
        <v>145.47000000000389</v>
      </c>
      <c r="AW29" s="32">
        <f t="shared" ca="1" si="27"/>
        <v>81.249999999997272</v>
      </c>
      <c r="AX29" s="32">
        <f t="shared" ca="1" si="27"/>
        <v>94.859999999998081</v>
      </c>
      <c r="AY29" s="32">
        <f t="shared" ca="1" si="27"/>
        <v>112.37000000000421</v>
      </c>
      <c r="AZ29" s="32">
        <f t="shared" ca="1" si="27"/>
        <v>120.6799999999987</v>
      </c>
      <c r="BA29" s="31">
        <f t="shared" ca="1" si="28"/>
        <v>1.82</v>
      </c>
      <c r="BB29" s="31">
        <f t="shared" ca="1" si="5"/>
        <v>2.0699999999999998</v>
      </c>
      <c r="BC29" s="31">
        <f t="shared" ca="1" si="6"/>
        <v>1.63</v>
      </c>
      <c r="BD29" s="31">
        <f t="shared" ca="1" si="7"/>
        <v>1.58</v>
      </c>
      <c r="BE29" s="31">
        <f t="shared" ca="1" si="8"/>
        <v>4.66</v>
      </c>
      <c r="BF29" s="31">
        <f t="shared" ca="1" si="9"/>
        <v>7.17</v>
      </c>
      <c r="BG29" s="31">
        <f t="shared" ca="1" si="10"/>
        <v>1.4</v>
      </c>
      <c r="BH29" s="31">
        <f t="shared" ca="1" si="11"/>
        <v>2.4300000000000002</v>
      </c>
      <c r="BI29" s="31">
        <f t="shared" ca="1" si="12"/>
        <v>1.36</v>
      </c>
      <c r="BJ29" s="31">
        <f t="shared" ca="1" si="13"/>
        <v>1.59</v>
      </c>
      <c r="BK29" s="31">
        <f t="shared" ca="1" si="14"/>
        <v>1.89</v>
      </c>
      <c r="BL29" s="31">
        <f t="shared" ca="1" si="15"/>
        <v>2.0299999999999998</v>
      </c>
      <c r="BM29" s="32">
        <f t="shared" ca="1" si="29"/>
        <v>111.70999999999941</v>
      </c>
      <c r="BN29" s="32">
        <f t="shared" ca="1" si="16"/>
        <v>127.08000000000453</v>
      </c>
      <c r="BO29" s="32">
        <f t="shared" ca="1" si="17"/>
        <v>99.720000000000368</v>
      </c>
      <c r="BP29" s="32">
        <f t="shared" ca="1" si="18"/>
        <v>96.870000000000871</v>
      </c>
      <c r="BQ29" s="32">
        <f t="shared" ca="1" si="19"/>
        <v>284.71999999999952</v>
      </c>
      <c r="BR29" s="32">
        <f t="shared" ca="1" si="20"/>
        <v>437.0700000000142</v>
      </c>
      <c r="BS29" s="32">
        <f t="shared" ca="1" si="21"/>
        <v>85.419999999997486</v>
      </c>
      <c r="BT29" s="32">
        <f t="shared" ca="1" si="22"/>
        <v>147.9000000000039</v>
      </c>
      <c r="BU29" s="32">
        <f t="shared" ca="1" si="23"/>
        <v>82.609999999997271</v>
      </c>
      <c r="BV29" s="32">
        <f t="shared" ca="1" si="24"/>
        <v>96.449999999998084</v>
      </c>
      <c r="BW29" s="32">
        <f t="shared" ca="1" si="25"/>
        <v>114.26000000000421</v>
      </c>
      <c r="BX29" s="32">
        <f t="shared" ca="1" si="26"/>
        <v>122.7099999999987</v>
      </c>
    </row>
    <row r="30" spans="1:76" x14ac:dyDescent="0.25">
      <c r="A30" t="s">
        <v>467</v>
      </c>
      <c r="B30" s="1" t="s">
        <v>124</v>
      </c>
      <c r="C30" t="str">
        <f t="shared" ca="1" si="2"/>
        <v>BPW</v>
      </c>
      <c r="D30" t="str">
        <f t="shared" ca="1" si="3"/>
        <v>Bearspaw Hydro Facility</v>
      </c>
      <c r="E30" s="31">
        <f ca="1">'Module C Corrected'!CW30-'Module C Initial'!CW30</f>
        <v>28.279999999999745</v>
      </c>
      <c r="F30" s="31">
        <f ca="1">'Module C Corrected'!CX30-'Module C Initial'!CX30</f>
        <v>29.729999999999563</v>
      </c>
      <c r="G30" s="31">
        <f ca="1">'Module C Corrected'!CY30-'Module C Initial'!CY30</f>
        <v>21.539999999999964</v>
      </c>
      <c r="H30" s="31">
        <f ca="1">'Module C Corrected'!CZ30-'Module C Initial'!CZ30</f>
        <v>18.650000000000091</v>
      </c>
      <c r="I30" s="31">
        <f ca="1">'Module C Corrected'!DA30-'Module C Initial'!DA30</f>
        <v>103.22999999999956</v>
      </c>
      <c r="J30" s="31">
        <f ca="1">'Module C Corrected'!DB30-'Module C Initial'!DB30</f>
        <v>143.03000000000247</v>
      </c>
      <c r="K30" s="31">
        <f ca="1">'Module C Corrected'!DC30-'Module C Initial'!DC30</f>
        <v>33.980000000000473</v>
      </c>
      <c r="L30" s="31">
        <f ca="1">'Module C Corrected'!DD30-'Module C Initial'!DD30</f>
        <v>38.909999999999854</v>
      </c>
      <c r="M30" s="31">
        <f ca="1">'Module C Corrected'!DE30-'Module C Initial'!DE30</f>
        <v>23.739999999999782</v>
      </c>
      <c r="N30" s="31">
        <f ca="1">'Module C Corrected'!DF30-'Module C Initial'!DF30</f>
        <v>22.990000000000236</v>
      </c>
      <c r="O30" s="31">
        <f ca="1">'Module C Corrected'!DG30-'Module C Initial'!DG30</f>
        <v>15.580000000000382</v>
      </c>
      <c r="P30" s="31">
        <f ca="1">'Module C Corrected'!DH30-'Module C Initial'!DH30</f>
        <v>17.099999999999909</v>
      </c>
      <c r="Q30" s="32">
        <f ca="1">'Module C Corrected'!DI30-'Module C Initial'!DI30</f>
        <v>1.4099999999999966</v>
      </c>
      <c r="R30" s="32">
        <f ca="1">'Module C Corrected'!DJ30-'Module C Initial'!DJ30</f>
        <v>1.4900000000000091</v>
      </c>
      <c r="S30" s="32">
        <f ca="1">'Module C Corrected'!DK30-'Module C Initial'!DK30</f>
        <v>1.0800000000000125</v>
      </c>
      <c r="T30" s="32">
        <f ca="1">'Module C Corrected'!DL30-'Module C Initial'!DL30</f>
        <v>0.93000000000000682</v>
      </c>
      <c r="U30" s="32">
        <f ca="1">'Module C Corrected'!DM30-'Module C Initial'!DM30</f>
        <v>5.1599999999999682</v>
      </c>
      <c r="V30" s="32">
        <f ca="1">'Module C Corrected'!DN30-'Module C Initial'!DN30</f>
        <v>7.1500000000000909</v>
      </c>
      <c r="W30" s="32">
        <f ca="1">'Module C Corrected'!DO30-'Module C Initial'!DO30</f>
        <v>1.6999999999999886</v>
      </c>
      <c r="X30" s="32">
        <f ca="1">'Module C Corrected'!DP30-'Module C Initial'!DP30</f>
        <v>1.9500000000000455</v>
      </c>
      <c r="Y30" s="32">
        <f ca="1">'Module C Corrected'!DQ30-'Module C Initial'!DQ30</f>
        <v>1.1899999999999977</v>
      </c>
      <c r="Z30" s="32">
        <f ca="1">'Module C Corrected'!DR30-'Module C Initial'!DR30</f>
        <v>1.1500000000000057</v>
      </c>
      <c r="AA30" s="32">
        <f ca="1">'Module C Corrected'!DS30-'Module C Initial'!DS30</f>
        <v>0.78000000000000114</v>
      </c>
      <c r="AB30" s="32">
        <f ca="1">'Module C Corrected'!DT30-'Module C Initial'!DT30</f>
        <v>0.85999999999998522</v>
      </c>
      <c r="AC30" s="31">
        <f ca="1">'Module C Corrected'!DU30-'Module C Initial'!DU30</f>
        <v>4.5</v>
      </c>
      <c r="AD30" s="31">
        <f ca="1">'Module C Corrected'!DV30-'Module C Initial'!DV30</f>
        <v>4.6599999999999682</v>
      </c>
      <c r="AE30" s="31">
        <f ca="1">'Module C Corrected'!DW30-'Module C Initial'!DW30</f>
        <v>3.3300000000000409</v>
      </c>
      <c r="AF30" s="31">
        <f ca="1">'Module C Corrected'!DX30-'Module C Initial'!DX30</f>
        <v>2.8499999999999659</v>
      </c>
      <c r="AG30" s="31">
        <f ca="1">'Module C Corrected'!DY30-'Module C Initial'!DY30</f>
        <v>15.559999999999945</v>
      </c>
      <c r="AH30" s="31">
        <f ca="1">'Module C Corrected'!DZ30-'Module C Initial'!DZ30</f>
        <v>21.25</v>
      </c>
      <c r="AI30" s="31">
        <f ca="1">'Module C Corrected'!EA30-'Module C Initial'!EA30</f>
        <v>4.9800000000000182</v>
      </c>
      <c r="AJ30" s="31">
        <f ca="1">'Module C Corrected'!EB30-'Module C Initial'!EB30</f>
        <v>5.6299999999999955</v>
      </c>
      <c r="AK30" s="31">
        <f ca="1">'Module C Corrected'!EC30-'Module C Initial'!EC30</f>
        <v>3.3799999999999955</v>
      </c>
      <c r="AL30" s="31">
        <f ca="1">'Module C Corrected'!ED30-'Module C Initial'!ED30</f>
        <v>3.2400000000000091</v>
      </c>
      <c r="AM30" s="31">
        <f ca="1">'Module C Corrected'!EE30-'Module C Initial'!EE30</f>
        <v>2.160000000000025</v>
      </c>
      <c r="AN30" s="31">
        <f ca="1">'Module C Corrected'!EF30-'Module C Initial'!EF30</f>
        <v>2.3400000000000318</v>
      </c>
      <c r="AO30" s="32">
        <f t="shared" ca="1" si="27"/>
        <v>34.189999999999742</v>
      </c>
      <c r="AP30" s="32">
        <f t="shared" ca="1" si="27"/>
        <v>35.879999999999541</v>
      </c>
      <c r="AQ30" s="32">
        <f t="shared" ca="1" si="27"/>
        <v>25.950000000000017</v>
      </c>
      <c r="AR30" s="32">
        <f t="shared" ca="1" si="27"/>
        <v>22.430000000000064</v>
      </c>
      <c r="AS30" s="32">
        <f t="shared" ca="1" si="27"/>
        <v>123.94999999999948</v>
      </c>
      <c r="AT30" s="32">
        <f t="shared" ca="1" si="27"/>
        <v>171.43000000000256</v>
      </c>
      <c r="AU30" s="32">
        <f t="shared" ca="1" si="27"/>
        <v>40.66000000000048</v>
      </c>
      <c r="AV30" s="32">
        <f t="shared" ca="1" si="27"/>
        <v>46.489999999999895</v>
      </c>
      <c r="AW30" s="32">
        <f t="shared" ca="1" si="27"/>
        <v>28.309999999999775</v>
      </c>
      <c r="AX30" s="32">
        <f t="shared" ca="1" si="27"/>
        <v>27.380000000000251</v>
      </c>
      <c r="AY30" s="32">
        <f t="shared" ca="1" si="27"/>
        <v>18.520000000000408</v>
      </c>
      <c r="AZ30" s="32">
        <f t="shared" ca="1" si="27"/>
        <v>20.299999999999926</v>
      </c>
      <c r="BA30" s="31">
        <f t="shared" ca="1" si="28"/>
        <v>0.56999999999999995</v>
      </c>
      <c r="BB30" s="31">
        <f t="shared" ca="1" si="5"/>
        <v>0.59</v>
      </c>
      <c r="BC30" s="31">
        <f t="shared" ca="1" si="6"/>
        <v>0.43</v>
      </c>
      <c r="BD30" s="31">
        <f t="shared" ca="1" si="7"/>
        <v>0.37</v>
      </c>
      <c r="BE30" s="31">
        <f t="shared" ca="1" si="8"/>
        <v>2.06</v>
      </c>
      <c r="BF30" s="31">
        <f t="shared" ca="1" si="9"/>
        <v>2.86</v>
      </c>
      <c r="BG30" s="31">
        <f t="shared" ca="1" si="10"/>
        <v>0.68</v>
      </c>
      <c r="BH30" s="31">
        <f t="shared" ca="1" si="11"/>
        <v>0.78</v>
      </c>
      <c r="BI30" s="31">
        <f t="shared" ca="1" si="12"/>
        <v>0.47</v>
      </c>
      <c r="BJ30" s="31">
        <f t="shared" ca="1" si="13"/>
        <v>0.46</v>
      </c>
      <c r="BK30" s="31">
        <f t="shared" ca="1" si="14"/>
        <v>0.31</v>
      </c>
      <c r="BL30" s="31">
        <f t="shared" ca="1" si="15"/>
        <v>0.34</v>
      </c>
      <c r="BM30" s="32">
        <f t="shared" ca="1" si="29"/>
        <v>34.759999999999742</v>
      </c>
      <c r="BN30" s="32">
        <f t="shared" ca="1" si="16"/>
        <v>36.469999999999544</v>
      </c>
      <c r="BO30" s="32">
        <f t="shared" ca="1" si="17"/>
        <v>26.380000000000017</v>
      </c>
      <c r="BP30" s="32">
        <f t="shared" ca="1" si="18"/>
        <v>22.800000000000065</v>
      </c>
      <c r="BQ30" s="32">
        <f t="shared" ca="1" si="19"/>
        <v>126.00999999999948</v>
      </c>
      <c r="BR30" s="32">
        <f t="shared" ca="1" si="20"/>
        <v>174.29000000000258</v>
      </c>
      <c r="BS30" s="32">
        <f t="shared" ca="1" si="21"/>
        <v>41.340000000000479</v>
      </c>
      <c r="BT30" s="32">
        <f t="shared" ca="1" si="22"/>
        <v>47.269999999999897</v>
      </c>
      <c r="BU30" s="32">
        <f t="shared" ca="1" si="23"/>
        <v>28.779999999999774</v>
      </c>
      <c r="BV30" s="32">
        <f t="shared" ca="1" si="24"/>
        <v>27.840000000000252</v>
      </c>
      <c r="BW30" s="32">
        <f t="shared" ca="1" si="25"/>
        <v>18.830000000000407</v>
      </c>
      <c r="BX30" s="32">
        <f t="shared" ca="1" si="26"/>
        <v>20.639999999999926</v>
      </c>
    </row>
    <row r="31" spans="1:76" x14ac:dyDescent="0.25">
      <c r="A31" t="s">
        <v>469</v>
      </c>
      <c r="B31" s="1" t="s">
        <v>12</v>
      </c>
      <c r="C31" t="str">
        <f t="shared" ca="1" si="2"/>
        <v>BR3</v>
      </c>
      <c r="D31" t="str">
        <f t="shared" ca="1" si="3"/>
        <v>Battle River #3</v>
      </c>
      <c r="E31" s="31">
        <f ca="1">'Module C Corrected'!CW31-'Module C Initial'!CW31</f>
        <v>1408.510000000002</v>
      </c>
      <c r="F31" s="31">
        <f ca="1">'Module C Corrected'!CX31-'Module C Initial'!CX31</f>
        <v>671.81999999999971</v>
      </c>
      <c r="G31" s="31">
        <f ca="1">'Module C Corrected'!CY31-'Module C Initial'!CY31</f>
        <v>282.60000000000036</v>
      </c>
      <c r="H31" s="31">
        <f ca="1">'Module C Corrected'!CZ31-'Module C Initial'!CZ31</f>
        <v>188.53000000000065</v>
      </c>
      <c r="I31" s="31">
        <f ca="1">'Module C Corrected'!DA31-'Module C Initial'!DA31</f>
        <v>62.570000000000164</v>
      </c>
      <c r="J31" s="31">
        <f ca="1">'Module C Corrected'!DB31-'Module C Initial'!DB31</f>
        <v>2323.7400000000052</v>
      </c>
      <c r="K31" s="31">
        <f ca="1">'Module C Corrected'!DC31-'Module C Initial'!DC31</f>
        <v>606.56999999999971</v>
      </c>
      <c r="L31" s="31">
        <f ca="1">'Module C Corrected'!DD31-'Module C Initial'!DD31</f>
        <v>611.95000000000073</v>
      </c>
      <c r="M31" s="31">
        <f ca="1">'Module C Corrected'!DE31-'Module C Initial'!DE31</f>
        <v>0</v>
      </c>
      <c r="N31" s="31">
        <f ca="1">'Module C Corrected'!DF31-'Module C Initial'!DF31</f>
        <v>0</v>
      </c>
      <c r="O31" s="31">
        <f ca="1">'Module C Corrected'!DG31-'Module C Initial'!DG31</f>
        <v>0</v>
      </c>
      <c r="P31" s="31">
        <f ca="1">'Module C Corrected'!DH31-'Module C Initial'!DH31</f>
        <v>0</v>
      </c>
      <c r="Q31" s="32">
        <f ca="1">'Module C Corrected'!DI31-'Module C Initial'!DI31</f>
        <v>70.42999999999995</v>
      </c>
      <c r="R31" s="32">
        <f ca="1">'Module C Corrected'!DJ31-'Module C Initial'!DJ31</f>
        <v>33.590000000000032</v>
      </c>
      <c r="S31" s="32">
        <f ca="1">'Module C Corrected'!DK31-'Module C Initial'!DK31</f>
        <v>14.129999999999995</v>
      </c>
      <c r="T31" s="32">
        <f ca="1">'Module C Corrected'!DL31-'Module C Initial'!DL31</f>
        <v>9.4200000000000017</v>
      </c>
      <c r="U31" s="32">
        <f ca="1">'Module C Corrected'!DM31-'Module C Initial'!DM31</f>
        <v>3.1300000000000026</v>
      </c>
      <c r="V31" s="32">
        <f ca="1">'Module C Corrected'!DN31-'Module C Initial'!DN31</f>
        <v>116.18999999999983</v>
      </c>
      <c r="W31" s="32">
        <f ca="1">'Module C Corrected'!DO31-'Module C Initial'!DO31</f>
        <v>30.330000000000041</v>
      </c>
      <c r="X31" s="32">
        <f ca="1">'Module C Corrected'!DP31-'Module C Initial'!DP31</f>
        <v>30.599999999999966</v>
      </c>
      <c r="Y31" s="32">
        <f ca="1">'Module C Corrected'!DQ31-'Module C Initial'!DQ31</f>
        <v>0</v>
      </c>
      <c r="Z31" s="32">
        <f ca="1">'Module C Corrected'!DR31-'Module C Initial'!DR31</f>
        <v>0</v>
      </c>
      <c r="AA31" s="32">
        <f ca="1">'Module C Corrected'!DS31-'Module C Initial'!DS31</f>
        <v>0</v>
      </c>
      <c r="AB31" s="32">
        <f ca="1">'Module C Corrected'!DT31-'Module C Initial'!DT31</f>
        <v>0</v>
      </c>
      <c r="AC31" s="31">
        <f ca="1">'Module C Corrected'!DU31-'Module C Initial'!DU31</f>
        <v>223.82999999999993</v>
      </c>
      <c r="AD31" s="31">
        <f ca="1">'Module C Corrected'!DV31-'Module C Initial'!DV31</f>
        <v>105.33000000000015</v>
      </c>
      <c r="AE31" s="31">
        <f ca="1">'Module C Corrected'!DW31-'Module C Initial'!DW31</f>
        <v>43.769999999999982</v>
      </c>
      <c r="AF31" s="31">
        <f ca="1">'Module C Corrected'!DX31-'Module C Initial'!DX31</f>
        <v>28.800000000000011</v>
      </c>
      <c r="AG31" s="31">
        <f ca="1">'Module C Corrected'!DY31-'Module C Initial'!DY31</f>
        <v>9.4200000000000017</v>
      </c>
      <c r="AH31" s="31">
        <f ca="1">'Module C Corrected'!DZ31-'Module C Initial'!DZ31</f>
        <v>345.24000000000069</v>
      </c>
      <c r="AI31" s="31">
        <f ca="1">'Module C Corrected'!EA31-'Module C Initial'!EA31</f>
        <v>88.869999999999891</v>
      </c>
      <c r="AJ31" s="31">
        <f ca="1">'Module C Corrected'!EB31-'Module C Initial'!EB31</f>
        <v>88.490000000000009</v>
      </c>
      <c r="AK31" s="31">
        <f ca="1">'Module C Corrected'!EC31-'Module C Initial'!EC31</f>
        <v>0</v>
      </c>
      <c r="AL31" s="31">
        <f ca="1">'Module C Corrected'!ED31-'Module C Initial'!ED31</f>
        <v>0</v>
      </c>
      <c r="AM31" s="31">
        <f ca="1">'Module C Corrected'!EE31-'Module C Initial'!EE31</f>
        <v>0</v>
      </c>
      <c r="AN31" s="31">
        <f ca="1">'Module C Corrected'!EF31-'Module C Initial'!EF31</f>
        <v>0</v>
      </c>
      <c r="AO31" s="32">
        <f t="shared" ca="1" si="27"/>
        <v>1702.7700000000018</v>
      </c>
      <c r="AP31" s="32">
        <f t="shared" ca="1" si="27"/>
        <v>810.7399999999999</v>
      </c>
      <c r="AQ31" s="32">
        <f t="shared" ca="1" si="27"/>
        <v>340.50000000000034</v>
      </c>
      <c r="AR31" s="32">
        <f t="shared" ca="1" si="27"/>
        <v>226.75000000000068</v>
      </c>
      <c r="AS31" s="32">
        <f t="shared" ca="1" si="27"/>
        <v>75.120000000000161</v>
      </c>
      <c r="AT31" s="32">
        <f t="shared" ca="1" si="27"/>
        <v>2785.1700000000055</v>
      </c>
      <c r="AU31" s="32">
        <f t="shared" ca="1" si="27"/>
        <v>725.76999999999964</v>
      </c>
      <c r="AV31" s="32">
        <f t="shared" ca="1" si="27"/>
        <v>731.04000000000065</v>
      </c>
      <c r="AW31" s="32">
        <f t="shared" ca="1" si="27"/>
        <v>0</v>
      </c>
      <c r="AX31" s="32">
        <f t="shared" ca="1" si="27"/>
        <v>0</v>
      </c>
      <c r="AY31" s="32">
        <f t="shared" ca="1" si="27"/>
        <v>0</v>
      </c>
      <c r="AZ31" s="32">
        <f t="shared" ca="1" si="27"/>
        <v>0</v>
      </c>
      <c r="BA31" s="31">
        <f t="shared" ca="1" si="28"/>
        <v>28.16</v>
      </c>
      <c r="BB31" s="31">
        <f t="shared" ca="1" si="5"/>
        <v>13.43</v>
      </c>
      <c r="BC31" s="31">
        <f t="shared" ca="1" si="6"/>
        <v>5.65</v>
      </c>
      <c r="BD31" s="31">
        <f t="shared" ca="1" si="7"/>
        <v>3.77</v>
      </c>
      <c r="BE31" s="31">
        <f t="shared" ca="1" si="8"/>
        <v>1.25</v>
      </c>
      <c r="BF31" s="31">
        <f t="shared" ca="1" si="9"/>
        <v>46.46</v>
      </c>
      <c r="BG31" s="31">
        <f t="shared" ca="1" si="10"/>
        <v>12.13</v>
      </c>
      <c r="BH31" s="31">
        <f t="shared" ca="1" si="11"/>
        <v>12.24</v>
      </c>
      <c r="BI31" s="31">
        <f t="shared" ca="1" si="12"/>
        <v>0</v>
      </c>
      <c r="BJ31" s="31">
        <f t="shared" ca="1" si="13"/>
        <v>0</v>
      </c>
      <c r="BK31" s="31">
        <f t="shared" ca="1" si="14"/>
        <v>0</v>
      </c>
      <c r="BL31" s="31">
        <f t="shared" ca="1" si="15"/>
        <v>0</v>
      </c>
      <c r="BM31" s="32">
        <f t="shared" ca="1" si="29"/>
        <v>1730.9300000000019</v>
      </c>
      <c r="BN31" s="32">
        <f t="shared" ca="1" si="16"/>
        <v>824.16999999999985</v>
      </c>
      <c r="BO31" s="32">
        <f t="shared" ca="1" si="17"/>
        <v>346.15000000000032</v>
      </c>
      <c r="BP31" s="32">
        <f t="shared" ca="1" si="18"/>
        <v>230.52000000000069</v>
      </c>
      <c r="BQ31" s="32">
        <f t="shared" ca="1" si="19"/>
        <v>76.370000000000161</v>
      </c>
      <c r="BR31" s="32">
        <f t="shared" ca="1" si="20"/>
        <v>2831.6300000000056</v>
      </c>
      <c r="BS31" s="32">
        <f t="shared" ca="1" si="21"/>
        <v>737.89999999999964</v>
      </c>
      <c r="BT31" s="32">
        <f t="shared" ca="1" si="22"/>
        <v>743.28000000000065</v>
      </c>
      <c r="BU31" s="32">
        <f t="shared" ca="1" si="23"/>
        <v>0</v>
      </c>
      <c r="BV31" s="32">
        <f t="shared" ca="1" si="24"/>
        <v>0</v>
      </c>
      <c r="BW31" s="32">
        <f t="shared" ca="1" si="25"/>
        <v>0</v>
      </c>
      <c r="BX31" s="32">
        <f t="shared" ca="1" si="26"/>
        <v>0</v>
      </c>
    </row>
    <row r="32" spans="1:76" x14ac:dyDescent="0.25">
      <c r="A32" t="s">
        <v>469</v>
      </c>
      <c r="B32" s="1" t="s">
        <v>13</v>
      </c>
      <c r="C32" t="str">
        <f t="shared" ca="1" si="2"/>
        <v>BR4</v>
      </c>
      <c r="D32" t="str">
        <f t="shared" ca="1" si="3"/>
        <v>Battle River #4</v>
      </c>
      <c r="E32" s="31">
        <f ca="1">'Module C Corrected'!CW32-'Module C Initial'!CW32</f>
        <v>3727.8400000000111</v>
      </c>
      <c r="F32" s="31">
        <f ca="1">'Module C Corrected'!CX32-'Module C Initial'!CX32</f>
        <v>2358.9500000000044</v>
      </c>
      <c r="G32" s="31">
        <f ca="1">'Module C Corrected'!CY32-'Module C Initial'!CY32</f>
        <v>1884.9799999999959</v>
      </c>
      <c r="H32" s="31">
        <f ca="1">'Module C Corrected'!CZ32-'Module C Initial'!CZ32</f>
        <v>2238.0899999999965</v>
      </c>
      <c r="I32" s="31">
        <f ca="1">'Module C Corrected'!DA32-'Module C Initial'!DA32</f>
        <v>7793.1399999999849</v>
      </c>
      <c r="J32" s="31">
        <f ca="1">'Module C Corrected'!DB32-'Module C Initial'!DB32</f>
        <v>12660.430000000051</v>
      </c>
      <c r="K32" s="31">
        <f ca="1">'Module C Corrected'!DC32-'Module C Initial'!DC32</f>
        <v>2366.6899999999951</v>
      </c>
      <c r="L32" s="31">
        <f ca="1">'Module C Corrected'!DD32-'Module C Initial'!DD32</f>
        <v>3790.0699999999924</v>
      </c>
      <c r="M32" s="31">
        <f ca="1">'Module C Corrected'!DE32-'Module C Initial'!DE32</f>
        <v>2088.3700000000135</v>
      </c>
      <c r="N32" s="31">
        <f ca="1">'Module C Corrected'!DF32-'Module C Initial'!DF32</f>
        <v>702.74000000000342</v>
      </c>
      <c r="O32" s="31">
        <f ca="1">'Module C Corrected'!DG32-'Module C Initial'!DG32</f>
        <v>1645.4599999999991</v>
      </c>
      <c r="P32" s="31">
        <f ca="1">'Module C Corrected'!DH32-'Module C Initial'!DH32</f>
        <v>2191.6800000000003</v>
      </c>
      <c r="Q32" s="32">
        <f ca="1">'Module C Corrected'!DI32-'Module C Initial'!DI32</f>
        <v>186.38999999999987</v>
      </c>
      <c r="R32" s="32">
        <f ca="1">'Module C Corrected'!DJ32-'Module C Initial'!DJ32</f>
        <v>117.95000000000005</v>
      </c>
      <c r="S32" s="32">
        <f ca="1">'Module C Corrected'!DK32-'Module C Initial'!DK32</f>
        <v>94.25</v>
      </c>
      <c r="T32" s="32">
        <f ca="1">'Module C Corrected'!DL32-'Module C Initial'!DL32</f>
        <v>111.90000000000009</v>
      </c>
      <c r="U32" s="32">
        <f ca="1">'Module C Corrected'!DM32-'Module C Initial'!DM32</f>
        <v>389.65000000000055</v>
      </c>
      <c r="V32" s="32">
        <f ca="1">'Module C Corrected'!DN32-'Module C Initial'!DN32</f>
        <v>633.02000000000044</v>
      </c>
      <c r="W32" s="32">
        <f ca="1">'Module C Corrected'!DO32-'Module C Initial'!DO32</f>
        <v>118.33000000000015</v>
      </c>
      <c r="X32" s="32">
        <f ca="1">'Module C Corrected'!DP32-'Module C Initial'!DP32</f>
        <v>189.5</v>
      </c>
      <c r="Y32" s="32">
        <f ca="1">'Module C Corrected'!DQ32-'Module C Initial'!DQ32</f>
        <v>104.42000000000007</v>
      </c>
      <c r="Z32" s="32">
        <f ca="1">'Module C Corrected'!DR32-'Module C Initial'!DR32</f>
        <v>35.139999999999986</v>
      </c>
      <c r="AA32" s="32">
        <f ca="1">'Module C Corrected'!DS32-'Module C Initial'!DS32</f>
        <v>82.270000000000209</v>
      </c>
      <c r="AB32" s="32">
        <f ca="1">'Module C Corrected'!DT32-'Module C Initial'!DT32</f>
        <v>109.58000000000015</v>
      </c>
      <c r="AC32" s="31">
        <f ca="1">'Module C Corrected'!DU32-'Module C Initial'!DU32</f>
        <v>592.39999999999964</v>
      </c>
      <c r="AD32" s="31">
        <f ca="1">'Module C Corrected'!DV32-'Module C Initial'!DV32</f>
        <v>369.85999999999967</v>
      </c>
      <c r="AE32" s="31">
        <f ca="1">'Module C Corrected'!DW32-'Module C Initial'!DW32</f>
        <v>291.9399999999996</v>
      </c>
      <c r="AF32" s="31">
        <f ca="1">'Module C Corrected'!DX32-'Module C Initial'!DX32</f>
        <v>341.86999999999989</v>
      </c>
      <c r="AG32" s="31">
        <f ca="1">'Module C Corrected'!DY32-'Module C Initial'!DY32</f>
        <v>1174.3899999999994</v>
      </c>
      <c r="AH32" s="31">
        <f ca="1">'Module C Corrected'!DZ32-'Module C Initial'!DZ32</f>
        <v>1880.9799999999996</v>
      </c>
      <c r="AI32" s="31">
        <f ca="1">'Module C Corrected'!EA32-'Module C Initial'!EA32</f>
        <v>346.75999999999931</v>
      </c>
      <c r="AJ32" s="31">
        <f ca="1">'Module C Corrected'!EB32-'Module C Initial'!EB32</f>
        <v>548.06999999999971</v>
      </c>
      <c r="AK32" s="31">
        <f ca="1">'Module C Corrected'!EC32-'Module C Initial'!EC32</f>
        <v>298</v>
      </c>
      <c r="AL32" s="31">
        <f ca="1">'Module C Corrected'!ED32-'Module C Initial'!ED32</f>
        <v>98.980000000000018</v>
      </c>
      <c r="AM32" s="31">
        <f ca="1">'Module C Corrected'!EE32-'Module C Initial'!EE32</f>
        <v>228.60999999999967</v>
      </c>
      <c r="AN32" s="31">
        <f ca="1">'Module C Corrected'!EF32-'Module C Initial'!EF32</f>
        <v>300.44000000000005</v>
      </c>
      <c r="AO32" s="32">
        <f t="shared" ca="1" si="27"/>
        <v>4506.6300000000101</v>
      </c>
      <c r="AP32" s="32">
        <f t="shared" ca="1" si="27"/>
        <v>2846.7600000000039</v>
      </c>
      <c r="AQ32" s="32">
        <f t="shared" ca="1" si="27"/>
        <v>2271.1699999999955</v>
      </c>
      <c r="AR32" s="32">
        <f t="shared" ca="1" si="27"/>
        <v>2691.8599999999965</v>
      </c>
      <c r="AS32" s="32">
        <f t="shared" ca="1" si="27"/>
        <v>9357.1799999999857</v>
      </c>
      <c r="AT32" s="32">
        <f t="shared" ca="1" si="27"/>
        <v>15174.430000000051</v>
      </c>
      <c r="AU32" s="32">
        <f t="shared" ca="1" si="27"/>
        <v>2831.7799999999943</v>
      </c>
      <c r="AV32" s="32">
        <f t="shared" ca="1" si="27"/>
        <v>4527.6399999999921</v>
      </c>
      <c r="AW32" s="32">
        <f t="shared" ca="1" si="27"/>
        <v>2490.7900000000136</v>
      </c>
      <c r="AX32" s="32">
        <f t="shared" ca="1" si="27"/>
        <v>836.86000000000342</v>
      </c>
      <c r="AY32" s="32">
        <f t="shared" ca="1" si="27"/>
        <v>1956.339999999999</v>
      </c>
      <c r="AZ32" s="32">
        <f t="shared" ca="1" si="27"/>
        <v>2601.7000000000003</v>
      </c>
      <c r="BA32" s="31">
        <f t="shared" ca="1" si="28"/>
        <v>74.540000000000006</v>
      </c>
      <c r="BB32" s="31">
        <f t="shared" ca="1" si="5"/>
        <v>47.17</v>
      </c>
      <c r="BC32" s="31">
        <f t="shared" ca="1" si="6"/>
        <v>37.69</v>
      </c>
      <c r="BD32" s="31">
        <f t="shared" ca="1" si="7"/>
        <v>44.75</v>
      </c>
      <c r="BE32" s="31">
        <f t="shared" ca="1" si="8"/>
        <v>155.83000000000001</v>
      </c>
      <c r="BF32" s="31">
        <f t="shared" ca="1" si="9"/>
        <v>253.15</v>
      </c>
      <c r="BG32" s="31">
        <f t="shared" ca="1" si="10"/>
        <v>47.32</v>
      </c>
      <c r="BH32" s="31">
        <f t="shared" ca="1" si="11"/>
        <v>75.78</v>
      </c>
      <c r="BI32" s="31">
        <f t="shared" ca="1" si="12"/>
        <v>41.76</v>
      </c>
      <c r="BJ32" s="31">
        <f t="shared" ca="1" si="13"/>
        <v>14.05</v>
      </c>
      <c r="BK32" s="31">
        <f t="shared" ca="1" si="14"/>
        <v>32.9</v>
      </c>
      <c r="BL32" s="31">
        <f t="shared" ca="1" si="15"/>
        <v>43.82</v>
      </c>
      <c r="BM32" s="32">
        <f t="shared" ca="1" si="29"/>
        <v>4581.1700000000101</v>
      </c>
      <c r="BN32" s="32">
        <f t="shared" ca="1" si="16"/>
        <v>2893.9300000000039</v>
      </c>
      <c r="BO32" s="32">
        <f t="shared" ca="1" si="17"/>
        <v>2308.8599999999956</v>
      </c>
      <c r="BP32" s="32">
        <f t="shared" ca="1" si="18"/>
        <v>2736.6099999999965</v>
      </c>
      <c r="BQ32" s="32">
        <f t="shared" ca="1" si="19"/>
        <v>9513.0099999999857</v>
      </c>
      <c r="BR32" s="32">
        <f t="shared" ca="1" si="20"/>
        <v>15427.580000000051</v>
      </c>
      <c r="BS32" s="32">
        <f t="shared" ca="1" si="21"/>
        <v>2879.0999999999945</v>
      </c>
      <c r="BT32" s="32">
        <f t="shared" ca="1" si="22"/>
        <v>4603.4199999999919</v>
      </c>
      <c r="BU32" s="32">
        <f t="shared" ca="1" si="23"/>
        <v>2532.5500000000138</v>
      </c>
      <c r="BV32" s="32">
        <f t="shared" ca="1" si="24"/>
        <v>850.91000000000338</v>
      </c>
      <c r="BW32" s="32">
        <f t="shared" ca="1" si="25"/>
        <v>1989.2399999999991</v>
      </c>
      <c r="BX32" s="32">
        <f t="shared" ca="1" si="26"/>
        <v>2645.5200000000004</v>
      </c>
    </row>
    <row r="33" spans="1:76" x14ac:dyDescent="0.25">
      <c r="A33" t="s">
        <v>470</v>
      </c>
      <c r="B33" s="1" t="s">
        <v>25</v>
      </c>
      <c r="C33" t="str">
        <f t="shared" ca="1" si="2"/>
        <v>BR5</v>
      </c>
      <c r="D33" t="str">
        <f t="shared" ca="1" si="3"/>
        <v>Battle River #5</v>
      </c>
      <c r="E33" s="31">
        <f ca="1">'Module C Corrected'!CW33-'Module C Initial'!CW33</f>
        <v>853.98999999999069</v>
      </c>
      <c r="F33" s="31">
        <f ca="1">'Module C Corrected'!CX33-'Module C Initial'!CX33</f>
        <v>708.86999999999534</v>
      </c>
      <c r="G33" s="31">
        <f ca="1">'Module C Corrected'!CY33-'Module C Initial'!CY33</f>
        <v>201.9800000000032</v>
      </c>
      <c r="H33" s="31">
        <f ca="1">'Module C Corrected'!CZ33-'Module C Initial'!CZ33</f>
        <v>0</v>
      </c>
      <c r="I33" s="31">
        <f ca="1">'Module C Corrected'!DA33-'Module C Initial'!DA33</f>
        <v>982.98999999999069</v>
      </c>
      <c r="J33" s="31">
        <f ca="1">'Module C Corrected'!DB33-'Module C Initial'!DB33</f>
        <v>1835.7999999999884</v>
      </c>
      <c r="K33" s="31">
        <f ca="1">'Module C Corrected'!DC33-'Module C Initial'!DC33</f>
        <v>302.41000000000349</v>
      </c>
      <c r="L33" s="31">
        <f ca="1">'Module C Corrected'!DD33-'Module C Initial'!DD33</f>
        <v>636.59999999997672</v>
      </c>
      <c r="M33" s="31">
        <f ca="1">'Module C Corrected'!DE33-'Module C Initial'!DE33</f>
        <v>326.25999999999476</v>
      </c>
      <c r="N33" s="31">
        <f ca="1">'Module C Corrected'!DF33-'Module C Initial'!DF33</f>
        <v>367.24000000000524</v>
      </c>
      <c r="O33" s="31">
        <f ca="1">'Module C Corrected'!DG33-'Module C Initial'!DG33</f>
        <v>389.61999999999534</v>
      </c>
      <c r="P33" s="31">
        <f ca="1">'Module C Corrected'!DH33-'Module C Initial'!DH33</f>
        <v>364.33999999999651</v>
      </c>
      <c r="Q33" s="32">
        <f ca="1">'Module C Corrected'!DI33-'Module C Initial'!DI33</f>
        <v>42.700000000000728</v>
      </c>
      <c r="R33" s="32">
        <f ca="1">'Module C Corrected'!DJ33-'Module C Initial'!DJ33</f>
        <v>35.43999999999869</v>
      </c>
      <c r="S33" s="32">
        <f ca="1">'Module C Corrected'!DK33-'Module C Initial'!DK33</f>
        <v>10.099999999999909</v>
      </c>
      <c r="T33" s="32">
        <f ca="1">'Module C Corrected'!DL33-'Module C Initial'!DL33</f>
        <v>0</v>
      </c>
      <c r="U33" s="32">
        <f ca="1">'Module C Corrected'!DM33-'Module C Initial'!DM33</f>
        <v>49.149999999999636</v>
      </c>
      <c r="V33" s="32">
        <f ca="1">'Module C Corrected'!DN33-'Module C Initial'!DN33</f>
        <v>91.789999999997235</v>
      </c>
      <c r="W33" s="32">
        <f ca="1">'Module C Corrected'!DO33-'Module C Initial'!DO33</f>
        <v>15.119999999999891</v>
      </c>
      <c r="X33" s="32">
        <f ca="1">'Module C Corrected'!DP33-'Module C Initial'!DP33</f>
        <v>31.829999999999927</v>
      </c>
      <c r="Y33" s="32">
        <f ca="1">'Module C Corrected'!DQ33-'Module C Initial'!DQ33</f>
        <v>16.309999999999491</v>
      </c>
      <c r="Z33" s="32">
        <f ca="1">'Module C Corrected'!DR33-'Module C Initial'!DR33</f>
        <v>18.369999999999891</v>
      </c>
      <c r="AA33" s="32">
        <f ca="1">'Module C Corrected'!DS33-'Module C Initial'!DS33</f>
        <v>19.479999999999563</v>
      </c>
      <c r="AB33" s="32">
        <f ca="1">'Module C Corrected'!DT33-'Module C Initial'!DT33</f>
        <v>18.220000000000255</v>
      </c>
      <c r="AC33" s="31">
        <f ca="1">'Module C Corrected'!DU33-'Module C Initial'!DU33</f>
        <v>135.70999999999913</v>
      </c>
      <c r="AD33" s="31">
        <f ca="1">'Module C Corrected'!DV33-'Module C Initial'!DV33</f>
        <v>111.14999999999782</v>
      </c>
      <c r="AE33" s="31">
        <f ca="1">'Module C Corrected'!DW33-'Module C Initial'!DW33</f>
        <v>31.279999999999745</v>
      </c>
      <c r="AF33" s="31">
        <f ca="1">'Module C Corrected'!DX33-'Module C Initial'!DX33</f>
        <v>0</v>
      </c>
      <c r="AG33" s="31">
        <f ca="1">'Module C Corrected'!DY33-'Module C Initial'!DY33</f>
        <v>148.13999999999942</v>
      </c>
      <c r="AH33" s="31">
        <f ca="1">'Module C Corrected'!DZ33-'Module C Initial'!DZ33</f>
        <v>272.75</v>
      </c>
      <c r="AI33" s="31">
        <f ca="1">'Module C Corrected'!EA33-'Module C Initial'!EA33</f>
        <v>44.309999999999491</v>
      </c>
      <c r="AJ33" s="31">
        <f ca="1">'Module C Corrected'!EB33-'Module C Initial'!EB33</f>
        <v>92.059999999997672</v>
      </c>
      <c r="AK33" s="31">
        <f ca="1">'Module C Corrected'!EC33-'Module C Initial'!EC33</f>
        <v>46.549999999999272</v>
      </c>
      <c r="AL33" s="31">
        <f ca="1">'Module C Corrected'!ED33-'Module C Initial'!ED33</f>
        <v>51.719999999999345</v>
      </c>
      <c r="AM33" s="31">
        <f ca="1">'Module C Corrected'!EE33-'Module C Initial'!EE33</f>
        <v>54.1299999999992</v>
      </c>
      <c r="AN33" s="31">
        <f ca="1">'Module C Corrected'!EF33-'Module C Initial'!EF33</f>
        <v>49.950000000000728</v>
      </c>
      <c r="AO33" s="32">
        <f t="shared" ca="1" si="27"/>
        <v>1032.3999999999905</v>
      </c>
      <c r="AP33" s="32">
        <f t="shared" ca="1" si="27"/>
        <v>855.45999999999185</v>
      </c>
      <c r="AQ33" s="32">
        <f t="shared" ca="1" si="27"/>
        <v>243.36000000000286</v>
      </c>
      <c r="AR33" s="32">
        <f t="shared" ca="1" si="27"/>
        <v>0</v>
      </c>
      <c r="AS33" s="32">
        <f t="shared" ca="1" si="27"/>
        <v>1180.2799999999897</v>
      </c>
      <c r="AT33" s="32">
        <f t="shared" ca="1" si="27"/>
        <v>2200.3399999999856</v>
      </c>
      <c r="AU33" s="32">
        <f t="shared" ca="1" si="27"/>
        <v>361.84000000000287</v>
      </c>
      <c r="AV33" s="32">
        <f t="shared" ca="1" si="27"/>
        <v>760.48999999997432</v>
      </c>
      <c r="AW33" s="32">
        <f t="shared" ca="1" si="27"/>
        <v>389.11999999999352</v>
      </c>
      <c r="AX33" s="32">
        <f t="shared" ca="1" si="27"/>
        <v>437.33000000000447</v>
      </c>
      <c r="AY33" s="32">
        <f t="shared" ca="1" si="27"/>
        <v>463.22999999999411</v>
      </c>
      <c r="AZ33" s="32">
        <f t="shared" ca="1" si="27"/>
        <v>432.50999999999749</v>
      </c>
      <c r="BA33" s="31">
        <f t="shared" ca="1" si="28"/>
        <v>17.079999999999998</v>
      </c>
      <c r="BB33" s="31">
        <f t="shared" ca="1" si="5"/>
        <v>14.17</v>
      </c>
      <c r="BC33" s="31">
        <f t="shared" ca="1" si="6"/>
        <v>4.04</v>
      </c>
      <c r="BD33" s="31">
        <f t="shared" ca="1" si="7"/>
        <v>0</v>
      </c>
      <c r="BE33" s="31">
        <f t="shared" ca="1" si="8"/>
        <v>19.66</v>
      </c>
      <c r="BF33" s="31">
        <f t="shared" ca="1" si="9"/>
        <v>36.71</v>
      </c>
      <c r="BG33" s="31">
        <f t="shared" ca="1" si="10"/>
        <v>6.05</v>
      </c>
      <c r="BH33" s="31">
        <f t="shared" ca="1" si="11"/>
        <v>12.73</v>
      </c>
      <c r="BI33" s="31">
        <f t="shared" ca="1" si="12"/>
        <v>6.52</v>
      </c>
      <c r="BJ33" s="31">
        <f t="shared" ca="1" si="13"/>
        <v>7.34</v>
      </c>
      <c r="BK33" s="31">
        <f t="shared" ca="1" si="14"/>
        <v>7.79</v>
      </c>
      <c r="BL33" s="31">
        <f t="shared" ca="1" si="15"/>
        <v>7.29</v>
      </c>
      <c r="BM33" s="32">
        <f t="shared" ca="1" si="29"/>
        <v>1049.4799999999905</v>
      </c>
      <c r="BN33" s="32">
        <f t="shared" ca="1" si="16"/>
        <v>869.62999999999181</v>
      </c>
      <c r="BO33" s="32">
        <f t="shared" ca="1" si="17"/>
        <v>247.40000000000285</v>
      </c>
      <c r="BP33" s="32">
        <f t="shared" ca="1" si="18"/>
        <v>0</v>
      </c>
      <c r="BQ33" s="32">
        <f t="shared" ca="1" si="19"/>
        <v>1199.9399999999898</v>
      </c>
      <c r="BR33" s="32">
        <f t="shared" ca="1" si="20"/>
        <v>2237.0499999999856</v>
      </c>
      <c r="BS33" s="32">
        <f t="shared" ca="1" si="21"/>
        <v>367.89000000000289</v>
      </c>
      <c r="BT33" s="32">
        <f t="shared" ca="1" si="22"/>
        <v>773.21999999997433</v>
      </c>
      <c r="BU33" s="32">
        <f t="shared" ca="1" si="23"/>
        <v>395.63999999999351</v>
      </c>
      <c r="BV33" s="32">
        <f t="shared" ca="1" si="24"/>
        <v>444.67000000000445</v>
      </c>
      <c r="BW33" s="32">
        <f t="shared" ca="1" si="25"/>
        <v>471.01999999999413</v>
      </c>
      <c r="BX33" s="32">
        <f t="shared" ca="1" si="26"/>
        <v>439.79999999999751</v>
      </c>
    </row>
    <row r="34" spans="1:76" x14ac:dyDescent="0.25">
      <c r="A34" t="s">
        <v>467</v>
      </c>
      <c r="B34" s="1" t="s">
        <v>125</v>
      </c>
      <c r="C34" t="str">
        <f t="shared" ca="1" si="2"/>
        <v>BRA</v>
      </c>
      <c r="D34" t="str">
        <f t="shared" ca="1" si="3"/>
        <v>Brazeau Hydro Facility</v>
      </c>
      <c r="E34" s="31">
        <f ca="1">'Module C Corrected'!CW34-'Module C Initial'!CW34</f>
        <v>0</v>
      </c>
      <c r="F34" s="31">
        <f ca="1">'Module C Corrected'!CX34-'Module C Initial'!CX34</f>
        <v>0</v>
      </c>
      <c r="G34" s="31">
        <f ca="1">'Module C Corrected'!CY34-'Module C Initial'!CY34</f>
        <v>0</v>
      </c>
      <c r="H34" s="31">
        <f ca="1">'Module C Corrected'!CZ34-'Module C Initial'!CZ34</f>
        <v>0</v>
      </c>
      <c r="I34" s="31">
        <f ca="1">'Module C Corrected'!DA34-'Module C Initial'!DA34</f>
        <v>0</v>
      </c>
      <c r="J34" s="31">
        <f ca="1">'Module C Corrected'!DB34-'Module C Initial'!DB34</f>
        <v>0</v>
      </c>
      <c r="K34" s="31">
        <f ca="1">'Module C Corrected'!DC34-'Module C Initial'!DC34</f>
        <v>0</v>
      </c>
      <c r="L34" s="31">
        <f ca="1">'Module C Corrected'!DD34-'Module C Initial'!DD34</f>
        <v>0</v>
      </c>
      <c r="M34" s="31">
        <f ca="1">'Module C Corrected'!DE34-'Module C Initial'!DE34</f>
        <v>0</v>
      </c>
      <c r="N34" s="31">
        <f ca="1">'Module C Corrected'!DF34-'Module C Initial'!DF34</f>
        <v>0</v>
      </c>
      <c r="O34" s="31">
        <f ca="1">'Module C Corrected'!DG34-'Module C Initial'!DG34</f>
        <v>0</v>
      </c>
      <c r="P34" s="31">
        <f ca="1">'Module C Corrected'!DH34-'Module C Initial'!DH34</f>
        <v>0</v>
      </c>
      <c r="Q34" s="32">
        <f ca="1">'Module C Corrected'!DI34-'Module C Initial'!DI34</f>
        <v>0</v>
      </c>
      <c r="R34" s="32">
        <f ca="1">'Module C Corrected'!DJ34-'Module C Initial'!DJ34</f>
        <v>0</v>
      </c>
      <c r="S34" s="32">
        <f ca="1">'Module C Corrected'!DK34-'Module C Initial'!DK34</f>
        <v>0</v>
      </c>
      <c r="T34" s="32">
        <f ca="1">'Module C Corrected'!DL34-'Module C Initial'!DL34</f>
        <v>0</v>
      </c>
      <c r="U34" s="32">
        <f ca="1">'Module C Corrected'!DM34-'Module C Initial'!DM34</f>
        <v>0</v>
      </c>
      <c r="V34" s="32">
        <f ca="1">'Module C Corrected'!DN34-'Module C Initial'!DN34</f>
        <v>0</v>
      </c>
      <c r="W34" s="32">
        <f ca="1">'Module C Corrected'!DO34-'Module C Initial'!DO34</f>
        <v>0</v>
      </c>
      <c r="X34" s="32">
        <f ca="1">'Module C Corrected'!DP34-'Module C Initial'!DP34</f>
        <v>0</v>
      </c>
      <c r="Y34" s="32">
        <f ca="1">'Module C Corrected'!DQ34-'Module C Initial'!DQ34</f>
        <v>0</v>
      </c>
      <c r="Z34" s="32">
        <f ca="1">'Module C Corrected'!DR34-'Module C Initial'!DR34</f>
        <v>0</v>
      </c>
      <c r="AA34" s="32">
        <f ca="1">'Module C Corrected'!DS34-'Module C Initial'!DS34</f>
        <v>0</v>
      </c>
      <c r="AB34" s="32">
        <f ca="1">'Module C Corrected'!DT34-'Module C Initial'!DT34</f>
        <v>0</v>
      </c>
      <c r="AC34" s="31">
        <f ca="1">'Module C Corrected'!DU34-'Module C Initial'!DU34</f>
        <v>0</v>
      </c>
      <c r="AD34" s="31">
        <f ca="1">'Module C Corrected'!DV34-'Module C Initial'!DV34</f>
        <v>0</v>
      </c>
      <c r="AE34" s="31">
        <f ca="1">'Module C Corrected'!DW34-'Module C Initial'!DW34</f>
        <v>0</v>
      </c>
      <c r="AF34" s="31">
        <f ca="1">'Module C Corrected'!DX34-'Module C Initial'!DX34</f>
        <v>0</v>
      </c>
      <c r="AG34" s="31">
        <f ca="1">'Module C Corrected'!DY34-'Module C Initial'!DY34</f>
        <v>0</v>
      </c>
      <c r="AH34" s="31">
        <f ca="1">'Module C Corrected'!DZ34-'Module C Initial'!DZ34</f>
        <v>0</v>
      </c>
      <c r="AI34" s="31">
        <f ca="1">'Module C Corrected'!EA34-'Module C Initial'!EA34</f>
        <v>0</v>
      </c>
      <c r="AJ34" s="31">
        <f ca="1">'Module C Corrected'!EB34-'Module C Initial'!EB34</f>
        <v>0</v>
      </c>
      <c r="AK34" s="31">
        <f ca="1">'Module C Corrected'!EC34-'Module C Initial'!EC34</f>
        <v>0</v>
      </c>
      <c r="AL34" s="31">
        <f ca="1">'Module C Corrected'!ED34-'Module C Initial'!ED34</f>
        <v>0</v>
      </c>
      <c r="AM34" s="31">
        <f ca="1">'Module C Corrected'!EE34-'Module C Initial'!EE34</f>
        <v>0</v>
      </c>
      <c r="AN34" s="31">
        <f ca="1">'Module C Corrected'!EF34-'Module C Initial'!EF34</f>
        <v>0</v>
      </c>
      <c r="AO34" s="32">
        <f t="shared" ca="1" si="27"/>
        <v>0</v>
      </c>
      <c r="AP34" s="32">
        <f t="shared" ca="1" si="27"/>
        <v>0</v>
      </c>
      <c r="AQ34" s="32">
        <f t="shared" ca="1" si="27"/>
        <v>0</v>
      </c>
      <c r="AR34" s="32">
        <f t="shared" ca="1" si="27"/>
        <v>0</v>
      </c>
      <c r="AS34" s="32">
        <f t="shared" ca="1" si="27"/>
        <v>0</v>
      </c>
      <c r="AT34" s="32">
        <f t="shared" ca="1" si="27"/>
        <v>0</v>
      </c>
      <c r="AU34" s="32">
        <f t="shared" ca="1" si="27"/>
        <v>0</v>
      </c>
      <c r="AV34" s="32">
        <f t="shared" ca="1" si="27"/>
        <v>0</v>
      </c>
      <c r="AW34" s="32">
        <f t="shared" ca="1" si="27"/>
        <v>0</v>
      </c>
      <c r="AX34" s="32">
        <f t="shared" ca="1" si="27"/>
        <v>0</v>
      </c>
      <c r="AY34" s="32">
        <f t="shared" ca="1" si="27"/>
        <v>0</v>
      </c>
      <c r="AZ34" s="32">
        <f t="shared" ca="1" si="27"/>
        <v>0</v>
      </c>
      <c r="BA34" s="31">
        <f t="shared" ca="1" si="28"/>
        <v>0</v>
      </c>
      <c r="BB34" s="31">
        <f t="shared" ca="1" si="5"/>
        <v>0</v>
      </c>
      <c r="BC34" s="31">
        <f t="shared" ca="1" si="6"/>
        <v>0</v>
      </c>
      <c r="BD34" s="31">
        <f t="shared" ca="1" si="7"/>
        <v>0</v>
      </c>
      <c r="BE34" s="31">
        <f t="shared" ca="1" si="8"/>
        <v>0</v>
      </c>
      <c r="BF34" s="31">
        <f t="shared" ca="1" si="9"/>
        <v>0</v>
      </c>
      <c r="BG34" s="31">
        <f t="shared" ca="1" si="10"/>
        <v>0</v>
      </c>
      <c r="BH34" s="31">
        <f t="shared" ca="1" si="11"/>
        <v>0</v>
      </c>
      <c r="BI34" s="31">
        <f t="shared" ca="1" si="12"/>
        <v>0</v>
      </c>
      <c r="BJ34" s="31">
        <f t="shared" ca="1" si="13"/>
        <v>0</v>
      </c>
      <c r="BK34" s="31">
        <f t="shared" ca="1" si="14"/>
        <v>0</v>
      </c>
      <c r="BL34" s="31">
        <f t="shared" ca="1" si="15"/>
        <v>0</v>
      </c>
      <c r="BM34" s="32">
        <f t="shared" ca="1" si="29"/>
        <v>0</v>
      </c>
      <c r="BN34" s="32">
        <f t="shared" ca="1" si="16"/>
        <v>0</v>
      </c>
      <c r="BO34" s="32">
        <f t="shared" ca="1" si="17"/>
        <v>0</v>
      </c>
      <c r="BP34" s="32">
        <f t="shared" ca="1" si="18"/>
        <v>0</v>
      </c>
      <c r="BQ34" s="32">
        <f t="shared" ca="1" si="19"/>
        <v>0</v>
      </c>
      <c r="BR34" s="32">
        <f t="shared" ca="1" si="20"/>
        <v>0</v>
      </c>
      <c r="BS34" s="32">
        <f t="shared" ca="1" si="21"/>
        <v>0</v>
      </c>
      <c r="BT34" s="32">
        <f t="shared" ca="1" si="22"/>
        <v>0</v>
      </c>
      <c r="BU34" s="32">
        <f t="shared" ca="1" si="23"/>
        <v>0</v>
      </c>
      <c r="BV34" s="32">
        <f t="shared" ca="1" si="24"/>
        <v>0</v>
      </c>
      <c r="BW34" s="32">
        <f t="shared" ca="1" si="25"/>
        <v>0</v>
      </c>
      <c r="BX34" s="32">
        <f t="shared" ca="1" si="26"/>
        <v>0</v>
      </c>
    </row>
    <row r="35" spans="1:76" x14ac:dyDescent="0.25">
      <c r="A35" t="s">
        <v>471</v>
      </c>
      <c r="B35" s="1" t="s">
        <v>33</v>
      </c>
      <c r="C35" t="str">
        <f t="shared" ca="1" si="2"/>
        <v>BSR1</v>
      </c>
      <c r="D35" t="str">
        <f t="shared" ca="1" si="3"/>
        <v>Blackspring Ridge Wind Facility</v>
      </c>
      <c r="E35" s="31">
        <f ca="1">'Module C Corrected'!CW35-'Module C Initial'!CW35</f>
        <v>-2358.5099999999948</v>
      </c>
      <c r="F35" s="31">
        <f ca="1">'Module C Corrected'!CX35-'Module C Initial'!CX35</f>
        <v>-1511.2700000000004</v>
      </c>
      <c r="G35" s="31">
        <f ca="1">'Module C Corrected'!CY35-'Module C Initial'!CY35</f>
        <v>-2006.1599999999926</v>
      </c>
      <c r="H35" s="31">
        <f ca="1">'Module C Corrected'!CZ35-'Module C Initial'!CZ35</f>
        <v>-1722.6399999999994</v>
      </c>
      <c r="I35" s="31">
        <f ca="1">'Module C Corrected'!DA35-'Module C Initial'!DA35</f>
        <v>-2433.3300000000017</v>
      </c>
      <c r="J35" s="31">
        <f ca="1">'Module C Corrected'!DB35-'Module C Initial'!DB35</f>
        <v>-2466.9099999999962</v>
      </c>
      <c r="K35" s="31">
        <f ca="1">'Module C Corrected'!DC35-'Module C Initial'!DC35</f>
        <v>-1112.0800000000017</v>
      </c>
      <c r="L35" s="31">
        <f ca="1">'Module C Corrected'!DD35-'Module C Initial'!DD35</f>
        <v>-1608.9100000000035</v>
      </c>
      <c r="M35" s="31">
        <f ca="1">'Module C Corrected'!DE35-'Module C Initial'!DE35</f>
        <v>-1584.8600000000006</v>
      </c>
      <c r="N35" s="31">
        <f ca="1">'Module C Corrected'!DF35-'Module C Initial'!DF35</f>
        <v>-1576.9700000000012</v>
      </c>
      <c r="O35" s="31">
        <f ca="1">'Module C Corrected'!DG35-'Module C Initial'!DG35</f>
        <v>-1548.9700000000012</v>
      </c>
      <c r="P35" s="31">
        <f ca="1">'Module C Corrected'!DH35-'Module C Initial'!DH35</f>
        <v>-1719.2700000000041</v>
      </c>
      <c r="Q35" s="32">
        <f ca="1">'Module C Corrected'!DI35-'Module C Initial'!DI35</f>
        <v>-117.92000000000007</v>
      </c>
      <c r="R35" s="32">
        <f ca="1">'Module C Corrected'!DJ35-'Module C Initial'!DJ35</f>
        <v>-75.559999999999945</v>
      </c>
      <c r="S35" s="32">
        <f ca="1">'Module C Corrected'!DK35-'Module C Initial'!DK35</f>
        <v>-100.30999999999995</v>
      </c>
      <c r="T35" s="32">
        <f ca="1">'Module C Corrected'!DL35-'Module C Initial'!DL35</f>
        <v>-86.130000000000109</v>
      </c>
      <c r="U35" s="32">
        <f ca="1">'Module C Corrected'!DM35-'Module C Initial'!DM35</f>
        <v>-121.66999999999985</v>
      </c>
      <c r="V35" s="32">
        <f ca="1">'Module C Corrected'!DN35-'Module C Initial'!DN35</f>
        <v>-123.34999999999991</v>
      </c>
      <c r="W35" s="32">
        <f ca="1">'Module C Corrected'!DO35-'Module C Initial'!DO35</f>
        <v>-55.6099999999999</v>
      </c>
      <c r="X35" s="32">
        <f ca="1">'Module C Corrected'!DP35-'Module C Initial'!DP35</f>
        <v>-80.449999999999818</v>
      </c>
      <c r="Y35" s="32">
        <f ca="1">'Module C Corrected'!DQ35-'Module C Initial'!DQ35</f>
        <v>-79.25</v>
      </c>
      <c r="Z35" s="32">
        <f ca="1">'Module C Corrected'!DR35-'Module C Initial'!DR35</f>
        <v>-78.849999999999909</v>
      </c>
      <c r="AA35" s="32">
        <f ca="1">'Module C Corrected'!DS35-'Module C Initial'!DS35</f>
        <v>-77.450000000000045</v>
      </c>
      <c r="AB35" s="32">
        <f ca="1">'Module C Corrected'!DT35-'Module C Initial'!DT35</f>
        <v>-85.960000000000036</v>
      </c>
      <c r="AC35" s="31">
        <f ca="1">'Module C Corrected'!DU35-'Module C Initial'!DU35</f>
        <v>-374.8100000000004</v>
      </c>
      <c r="AD35" s="31">
        <f ca="1">'Module C Corrected'!DV35-'Module C Initial'!DV35</f>
        <v>-236.94999999999982</v>
      </c>
      <c r="AE35" s="31">
        <f ca="1">'Module C Corrected'!DW35-'Module C Initial'!DW35</f>
        <v>-310.69999999999982</v>
      </c>
      <c r="AF35" s="31">
        <f ca="1">'Module C Corrected'!DX35-'Module C Initial'!DX35</f>
        <v>-263.14000000000033</v>
      </c>
      <c r="AG35" s="31">
        <f ca="1">'Module C Corrected'!DY35-'Module C Initial'!DY35</f>
        <v>-366.6899999999996</v>
      </c>
      <c r="AH35" s="31">
        <f ca="1">'Module C Corrected'!DZ35-'Module C Initial'!DZ35</f>
        <v>-366.52000000000044</v>
      </c>
      <c r="AI35" s="31">
        <f ca="1">'Module C Corrected'!EA35-'Module C Initial'!EA35</f>
        <v>-162.94000000000005</v>
      </c>
      <c r="AJ35" s="31">
        <f ca="1">'Module C Corrected'!EB35-'Module C Initial'!EB35</f>
        <v>-232.65999999999985</v>
      </c>
      <c r="AK35" s="31">
        <f ca="1">'Module C Corrected'!EC35-'Module C Initial'!EC35</f>
        <v>-226.16000000000031</v>
      </c>
      <c r="AL35" s="31">
        <f ca="1">'Module C Corrected'!ED35-'Module C Initial'!ED35</f>
        <v>-222.10999999999967</v>
      </c>
      <c r="AM35" s="31">
        <f ca="1">'Module C Corrected'!EE35-'Module C Initial'!EE35</f>
        <v>-215.21000000000004</v>
      </c>
      <c r="AN35" s="31">
        <f ca="1">'Module C Corrected'!EF35-'Module C Initial'!EF35</f>
        <v>-235.69000000000005</v>
      </c>
      <c r="AO35" s="32">
        <f t="shared" ca="1" si="27"/>
        <v>-2851.2399999999952</v>
      </c>
      <c r="AP35" s="32">
        <f t="shared" ca="1" si="27"/>
        <v>-1823.7800000000002</v>
      </c>
      <c r="AQ35" s="32">
        <f t="shared" ca="1" si="27"/>
        <v>-2417.1699999999923</v>
      </c>
      <c r="AR35" s="32">
        <f t="shared" ca="1" si="27"/>
        <v>-2071.91</v>
      </c>
      <c r="AS35" s="32">
        <f t="shared" ca="1" si="27"/>
        <v>-2921.6900000000014</v>
      </c>
      <c r="AT35" s="32">
        <f t="shared" ca="1" si="27"/>
        <v>-2956.7799999999966</v>
      </c>
      <c r="AU35" s="32">
        <f t="shared" ca="1" si="27"/>
        <v>-1330.6300000000017</v>
      </c>
      <c r="AV35" s="32">
        <f t="shared" ca="1" si="27"/>
        <v>-1922.0200000000032</v>
      </c>
      <c r="AW35" s="32">
        <f t="shared" ca="1" si="27"/>
        <v>-1890.2700000000009</v>
      </c>
      <c r="AX35" s="32">
        <f t="shared" ca="1" si="27"/>
        <v>-1877.9300000000007</v>
      </c>
      <c r="AY35" s="32">
        <f t="shared" ca="1" si="27"/>
        <v>-1841.6300000000012</v>
      </c>
      <c r="AZ35" s="32">
        <f t="shared" ca="1" si="27"/>
        <v>-2040.9200000000042</v>
      </c>
      <c r="BA35" s="31">
        <f t="shared" ca="1" si="28"/>
        <v>-47.16</v>
      </c>
      <c r="BB35" s="31">
        <f t="shared" ca="1" si="5"/>
        <v>-30.22</v>
      </c>
      <c r="BC35" s="31">
        <f t="shared" ca="1" si="6"/>
        <v>-40.11</v>
      </c>
      <c r="BD35" s="31">
        <f t="shared" ca="1" si="7"/>
        <v>-34.44</v>
      </c>
      <c r="BE35" s="31">
        <f t="shared" ca="1" si="8"/>
        <v>-48.66</v>
      </c>
      <c r="BF35" s="31">
        <f t="shared" ca="1" si="9"/>
        <v>-49.33</v>
      </c>
      <c r="BG35" s="31">
        <f t="shared" ca="1" si="10"/>
        <v>-22.24</v>
      </c>
      <c r="BH35" s="31">
        <f t="shared" ca="1" si="11"/>
        <v>-32.17</v>
      </c>
      <c r="BI35" s="31">
        <f t="shared" ca="1" si="12"/>
        <v>-31.69</v>
      </c>
      <c r="BJ35" s="31">
        <f t="shared" ca="1" si="13"/>
        <v>-31.53</v>
      </c>
      <c r="BK35" s="31">
        <f t="shared" ca="1" si="14"/>
        <v>-30.97</v>
      </c>
      <c r="BL35" s="31">
        <f t="shared" ca="1" si="15"/>
        <v>-34.380000000000003</v>
      </c>
      <c r="BM35" s="32">
        <f t="shared" ca="1" si="29"/>
        <v>-2898.3999999999951</v>
      </c>
      <c r="BN35" s="32">
        <f t="shared" ca="1" si="16"/>
        <v>-1854.0000000000002</v>
      </c>
      <c r="BO35" s="32">
        <f t="shared" ca="1" si="17"/>
        <v>-2457.2799999999925</v>
      </c>
      <c r="BP35" s="32">
        <f t="shared" ca="1" si="18"/>
        <v>-2106.35</v>
      </c>
      <c r="BQ35" s="32">
        <f t="shared" ca="1" si="19"/>
        <v>-2970.3500000000013</v>
      </c>
      <c r="BR35" s="32">
        <f t="shared" ca="1" si="20"/>
        <v>-3006.1099999999965</v>
      </c>
      <c r="BS35" s="32">
        <f t="shared" ca="1" si="21"/>
        <v>-1352.8700000000017</v>
      </c>
      <c r="BT35" s="32">
        <f t="shared" ca="1" si="22"/>
        <v>-1954.1900000000032</v>
      </c>
      <c r="BU35" s="32">
        <f t="shared" ca="1" si="23"/>
        <v>-1921.9600000000009</v>
      </c>
      <c r="BV35" s="32">
        <f t="shared" ca="1" si="24"/>
        <v>-1909.4600000000007</v>
      </c>
      <c r="BW35" s="32">
        <f t="shared" ca="1" si="25"/>
        <v>-1872.6000000000013</v>
      </c>
      <c r="BX35" s="32">
        <f t="shared" ca="1" si="26"/>
        <v>-2075.3000000000043</v>
      </c>
    </row>
    <row r="36" spans="1:76" x14ac:dyDescent="0.25">
      <c r="A36" t="s">
        <v>466</v>
      </c>
      <c r="B36" s="1" t="s">
        <v>158</v>
      </c>
      <c r="C36" t="str">
        <f t="shared" ca="1" si="2"/>
        <v>BTR1</v>
      </c>
      <c r="D36" t="str">
        <f t="shared" ca="1" si="3"/>
        <v>Blue Trail Wind Facility</v>
      </c>
      <c r="E36" s="31">
        <f ca="1">'Module C Corrected'!CW36-'Module C Initial'!CW36</f>
        <v>-418.79000000000087</v>
      </c>
      <c r="F36" s="31">
        <f ca="1">'Module C Corrected'!CX36-'Module C Initial'!CX36</f>
        <v>-231.24999999999977</v>
      </c>
      <c r="G36" s="31">
        <f ca="1">'Module C Corrected'!CY36-'Module C Initial'!CY36</f>
        <v>-342.93000000000029</v>
      </c>
      <c r="H36" s="31">
        <f ca="1">'Module C Corrected'!CZ36-'Module C Initial'!CZ36</f>
        <v>-218.73999999999978</v>
      </c>
      <c r="I36" s="31">
        <f ca="1">'Module C Corrected'!DA36-'Module C Initial'!DA36</f>
        <v>-139.98000000000047</v>
      </c>
      <c r="J36" s="31">
        <f ca="1">'Module C Corrected'!DB36-'Module C Initial'!DB36</f>
        <v>-148.45000000000073</v>
      </c>
      <c r="K36" s="31">
        <f ca="1">'Module C Corrected'!DC36-'Module C Initial'!DC36</f>
        <v>-125.44999999999982</v>
      </c>
      <c r="L36" s="31">
        <f ca="1">'Module C Corrected'!DD36-'Module C Initial'!DD36</f>
        <v>-172.48999999999978</v>
      </c>
      <c r="M36" s="31">
        <f ca="1">'Module C Corrected'!DE36-'Module C Initial'!DE36</f>
        <v>-224.70999999999913</v>
      </c>
      <c r="N36" s="31">
        <f ca="1">'Module C Corrected'!DF36-'Module C Initial'!DF36</f>
        <v>-260.26000000000022</v>
      </c>
      <c r="O36" s="31">
        <f ca="1">'Module C Corrected'!DG36-'Module C Initial'!DG36</f>
        <v>-271.04000000000087</v>
      </c>
      <c r="P36" s="31">
        <f ca="1">'Module C Corrected'!DH36-'Module C Initial'!DH36</f>
        <v>-280.1200000000008</v>
      </c>
      <c r="Q36" s="32">
        <f ca="1">'Module C Corrected'!DI36-'Module C Initial'!DI36</f>
        <v>-20.930000000000007</v>
      </c>
      <c r="R36" s="32">
        <f ca="1">'Module C Corrected'!DJ36-'Module C Initial'!DJ36</f>
        <v>-11.560000000000002</v>
      </c>
      <c r="S36" s="32">
        <f ca="1">'Module C Corrected'!DK36-'Module C Initial'!DK36</f>
        <v>-17.150000000000006</v>
      </c>
      <c r="T36" s="32">
        <f ca="1">'Module C Corrected'!DL36-'Module C Initial'!DL36</f>
        <v>-10.939999999999998</v>
      </c>
      <c r="U36" s="32">
        <f ca="1">'Module C Corrected'!DM36-'Module C Initial'!DM36</f>
        <v>-6.9999999999999929</v>
      </c>
      <c r="V36" s="32">
        <f ca="1">'Module C Corrected'!DN36-'Module C Initial'!DN36</f>
        <v>-7.4199999999999946</v>
      </c>
      <c r="W36" s="32">
        <f ca="1">'Module C Corrected'!DO36-'Module C Initial'!DO36</f>
        <v>-6.269999999999996</v>
      </c>
      <c r="X36" s="32">
        <f ca="1">'Module C Corrected'!DP36-'Module C Initial'!DP36</f>
        <v>-8.6199999999999974</v>
      </c>
      <c r="Y36" s="32">
        <f ca="1">'Module C Corrected'!DQ36-'Module C Initial'!DQ36</f>
        <v>-11.230000000000004</v>
      </c>
      <c r="Z36" s="32">
        <f ca="1">'Module C Corrected'!DR36-'Module C Initial'!DR36</f>
        <v>-13.009999999999991</v>
      </c>
      <c r="AA36" s="32">
        <f ca="1">'Module C Corrected'!DS36-'Module C Initial'!DS36</f>
        <v>-13.549999999999997</v>
      </c>
      <c r="AB36" s="32">
        <f ca="1">'Module C Corrected'!DT36-'Module C Initial'!DT36</f>
        <v>-14.009999999999991</v>
      </c>
      <c r="AC36" s="31">
        <f ca="1">'Module C Corrected'!DU36-'Module C Initial'!DU36</f>
        <v>-66.549999999999955</v>
      </c>
      <c r="AD36" s="31">
        <f ca="1">'Module C Corrected'!DV36-'Module C Initial'!DV36</f>
        <v>-36.259999999999991</v>
      </c>
      <c r="AE36" s="31">
        <f ca="1">'Module C Corrected'!DW36-'Module C Initial'!DW36</f>
        <v>-53.110000000000014</v>
      </c>
      <c r="AF36" s="31">
        <f ca="1">'Module C Corrected'!DX36-'Module C Initial'!DX36</f>
        <v>-33.420000000000016</v>
      </c>
      <c r="AG36" s="31">
        <f ca="1">'Module C Corrected'!DY36-'Module C Initial'!DY36</f>
        <v>-21.099999999999994</v>
      </c>
      <c r="AH36" s="31">
        <f ca="1">'Module C Corrected'!DZ36-'Module C Initial'!DZ36</f>
        <v>-22.060000000000002</v>
      </c>
      <c r="AI36" s="31">
        <f ca="1">'Module C Corrected'!EA36-'Module C Initial'!EA36</f>
        <v>-18.379999999999981</v>
      </c>
      <c r="AJ36" s="31">
        <f ca="1">'Module C Corrected'!EB36-'Module C Initial'!EB36</f>
        <v>-24.950000000000017</v>
      </c>
      <c r="AK36" s="31">
        <f ca="1">'Module C Corrected'!EC36-'Module C Initial'!EC36</f>
        <v>-32.06</v>
      </c>
      <c r="AL36" s="31">
        <f ca="1">'Module C Corrected'!ED36-'Module C Initial'!ED36</f>
        <v>-36.659999999999968</v>
      </c>
      <c r="AM36" s="31">
        <f ca="1">'Module C Corrected'!EE36-'Module C Initial'!EE36</f>
        <v>-37.660000000000025</v>
      </c>
      <c r="AN36" s="31">
        <f ca="1">'Module C Corrected'!EF36-'Module C Initial'!EF36</f>
        <v>-38.399999999999977</v>
      </c>
      <c r="AO36" s="32">
        <f t="shared" ca="1" si="27"/>
        <v>-506.27000000000083</v>
      </c>
      <c r="AP36" s="32">
        <f t="shared" ca="1" si="27"/>
        <v>-279.06999999999977</v>
      </c>
      <c r="AQ36" s="32">
        <f t="shared" ca="1" si="27"/>
        <v>-413.19000000000028</v>
      </c>
      <c r="AR36" s="32">
        <f t="shared" ca="1" si="27"/>
        <v>-263.0999999999998</v>
      </c>
      <c r="AS36" s="32">
        <f t="shared" ca="1" si="27"/>
        <v>-168.08000000000047</v>
      </c>
      <c r="AT36" s="32">
        <f t="shared" ca="1" si="27"/>
        <v>-177.93000000000072</v>
      </c>
      <c r="AU36" s="32">
        <f t="shared" ca="1" si="27"/>
        <v>-150.0999999999998</v>
      </c>
      <c r="AV36" s="32">
        <f t="shared" ca="1" si="27"/>
        <v>-206.0599999999998</v>
      </c>
      <c r="AW36" s="32">
        <f t="shared" ca="1" si="27"/>
        <v>-267.99999999999915</v>
      </c>
      <c r="AX36" s="32">
        <f t="shared" ca="1" si="27"/>
        <v>-309.93000000000018</v>
      </c>
      <c r="AY36" s="32">
        <f t="shared" ca="1" si="27"/>
        <v>-322.25000000000091</v>
      </c>
      <c r="AZ36" s="32">
        <f t="shared" ca="1" si="27"/>
        <v>-332.53000000000077</v>
      </c>
      <c r="BA36" s="31">
        <f t="shared" ca="1" si="28"/>
        <v>-8.3699999999999992</v>
      </c>
      <c r="BB36" s="31">
        <f t="shared" ca="1" si="5"/>
        <v>-4.62</v>
      </c>
      <c r="BC36" s="31">
        <f t="shared" ca="1" si="6"/>
        <v>-6.86</v>
      </c>
      <c r="BD36" s="31">
        <f t="shared" ca="1" si="7"/>
        <v>-4.37</v>
      </c>
      <c r="BE36" s="31">
        <f t="shared" ca="1" si="8"/>
        <v>-2.8</v>
      </c>
      <c r="BF36" s="31">
        <f t="shared" ca="1" si="9"/>
        <v>-2.97</v>
      </c>
      <c r="BG36" s="31">
        <f t="shared" ca="1" si="10"/>
        <v>-2.5099999999999998</v>
      </c>
      <c r="BH36" s="31">
        <f t="shared" ca="1" si="11"/>
        <v>-3.45</v>
      </c>
      <c r="BI36" s="31">
        <f t="shared" ca="1" si="12"/>
        <v>-4.49</v>
      </c>
      <c r="BJ36" s="31">
        <f t="shared" ca="1" si="13"/>
        <v>-5.2</v>
      </c>
      <c r="BK36" s="31">
        <f t="shared" ca="1" si="14"/>
        <v>-5.42</v>
      </c>
      <c r="BL36" s="31">
        <f t="shared" ca="1" si="15"/>
        <v>-5.6</v>
      </c>
      <c r="BM36" s="32">
        <f t="shared" ca="1" si="29"/>
        <v>-514.64000000000078</v>
      </c>
      <c r="BN36" s="32">
        <f t="shared" ca="1" si="16"/>
        <v>-283.68999999999977</v>
      </c>
      <c r="BO36" s="32">
        <f t="shared" ca="1" si="17"/>
        <v>-420.0500000000003</v>
      </c>
      <c r="BP36" s="32">
        <f t="shared" ca="1" si="18"/>
        <v>-267.4699999999998</v>
      </c>
      <c r="BQ36" s="32">
        <f t="shared" ca="1" si="19"/>
        <v>-170.88000000000048</v>
      </c>
      <c r="BR36" s="32">
        <f t="shared" ca="1" si="20"/>
        <v>-180.90000000000072</v>
      </c>
      <c r="BS36" s="32">
        <f t="shared" ca="1" si="21"/>
        <v>-152.60999999999979</v>
      </c>
      <c r="BT36" s="32">
        <f t="shared" ca="1" si="22"/>
        <v>-209.50999999999979</v>
      </c>
      <c r="BU36" s="32">
        <f t="shared" ca="1" si="23"/>
        <v>-272.48999999999916</v>
      </c>
      <c r="BV36" s="32">
        <f t="shared" ca="1" si="24"/>
        <v>-315.13000000000017</v>
      </c>
      <c r="BW36" s="32">
        <f t="shared" ca="1" si="25"/>
        <v>-327.67000000000093</v>
      </c>
      <c r="BX36" s="32">
        <f t="shared" ca="1" si="26"/>
        <v>-338.13000000000079</v>
      </c>
    </row>
    <row r="37" spans="1:76" x14ac:dyDescent="0.25">
      <c r="A37" t="s">
        <v>467</v>
      </c>
      <c r="B37" s="1" t="s">
        <v>126</v>
      </c>
      <c r="C37" t="str">
        <f t="shared" ca="1" si="2"/>
        <v>CAS</v>
      </c>
      <c r="D37" t="str">
        <f t="shared" ca="1" si="3"/>
        <v>Cascade Hydro Facility</v>
      </c>
      <c r="E37" s="31">
        <f ca="1">'Module C Corrected'!CW37-'Module C Initial'!CW37</f>
        <v>-82.069999999999709</v>
      </c>
      <c r="F37" s="31">
        <f ca="1">'Module C Corrected'!CX37-'Module C Initial'!CX37</f>
        <v>-71.210000000000946</v>
      </c>
      <c r="G37" s="31">
        <f ca="1">'Module C Corrected'!CY37-'Module C Initial'!CY37</f>
        <v>-30.779999999999291</v>
      </c>
      <c r="H37" s="31">
        <f ca="1">'Module C Corrected'!CZ37-'Module C Initial'!CZ37</f>
        <v>-19.430000000000291</v>
      </c>
      <c r="I37" s="31">
        <f ca="1">'Module C Corrected'!DA37-'Module C Initial'!DA37</f>
        <v>-78.029999999998836</v>
      </c>
      <c r="J37" s="31">
        <f ca="1">'Module C Corrected'!DB37-'Module C Initial'!DB37</f>
        <v>-21.159999999999854</v>
      </c>
      <c r="K37" s="31">
        <f ca="1">'Module C Corrected'!DC37-'Module C Initial'!DC37</f>
        <v>-1.1899999999999977</v>
      </c>
      <c r="L37" s="31">
        <f ca="1">'Module C Corrected'!DD37-'Module C Initial'!DD37</f>
        <v>-0.83000000000001251</v>
      </c>
      <c r="M37" s="31">
        <f ca="1">'Module C Corrected'!DE37-'Module C Initial'!DE37</f>
        <v>-0.90999999999996817</v>
      </c>
      <c r="N37" s="31">
        <f ca="1">'Module C Corrected'!DF37-'Module C Initial'!DF37</f>
        <v>-1.8499999999999659</v>
      </c>
      <c r="O37" s="31">
        <f ca="1">'Module C Corrected'!DG37-'Module C Initial'!DG37</f>
        <v>-16.200000000000728</v>
      </c>
      <c r="P37" s="31">
        <f ca="1">'Module C Corrected'!DH37-'Module C Initial'!DH37</f>
        <v>-18.799999999999727</v>
      </c>
      <c r="Q37" s="32">
        <f ca="1">'Module C Corrected'!DI37-'Module C Initial'!DI37</f>
        <v>-4.0999999999999091</v>
      </c>
      <c r="R37" s="32">
        <f ca="1">'Module C Corrected'!DJ37-'Module C Initial'!DJ37</f>
        <v>-3.5600000000000023</v>
      </c>
      <c r="S37" s="32">
        <f ca="1">'Module C Corrected'!DK37-'Module C Initial'!DK37</f>
        <v>-1.539999999999992</v>
      </c>
      <c r="T37" s="32">
        <f ca="1">'Module C Corrected'!DL37-'Module C Initial'!DL37</f>
        <v>-0.97999999999998977</v>
      </c>
      <c r="U37" s="32">
        <f ca="1">'Module C Corrected'!DM37-'Module C Initial'!DM37</f>
        <v>-3.8999999999999773</v>
      </c>
      <c r="V37" s="32">
        <f ca="1">'Module C Corrected'!DN37-'Module C Initial'!DN37</f>
        <v>-1.0600000000000023</v>
      </c>
      <c r="W37" s="32">
        <f ca="1">'Module C Corrected'!DO37-'Module C Initial'!DO37</f>
        <v>-6.0000000000000497E-2</v>
      </c>
      <c r="X37" s="32">
        <f ca="1">'Module C Corrected'!DP37-'Module C Initial'!DP37</f>
        <v>-4.0000000000000036E-2</v>
      </c>
      <c r="Y37" s="32">
        <f ca="1">'Module C Corrected'!DQ37-'Module C Initial'!DQ37</f>
        <v>-4.9999999999999822E-2</v>
      </c>
      <c r="Z37" s="32">
        <f ca="1">'Module C Corrected'!DR37-'Module C Initial'!DR37</f>
        <v>-8.9999999999999858E-2</v>
      </c>
      <c r="AA37" s="32">
        <f ca="1">'Module C Corrected'!DS37-'Module C Initial'!DS37</f>
        <v>-0.80999999999998806</v>
      </c>
      <c r="AB37" s="32">
        <f ca="1">'Module C Corrected'!DT37-'Module C Initial'!DT37</f>
        <v>-0.93999999999999773</v>
      </c>
      <c r="AC37" s="31">
        <f ca="1">'Module C Corrected'!DU37-'Module C Initial'!DU37</f>
        <v>-13.039999999999964</v>
      </c>
      <c r="AD37" s="31">
        <f ca="1">'Module C Corrected'!DV37-'Module C Initial'!DV37</f>
        <v>-11.169999999999845</v>
      </c>
      <c r="AE37" s="31">
        <f ca="1">'Module C Corrected'!DW37-'Module C Initial'!DW37</f>
        <v>-4.7699999999999818</v>
      </c>
      <c r="AF37" s="31">
        <f ca="1">'Module C Corrected'!DX37-'Module C Initial'!DX37</f>
        <v>-2.9700000000000273</v>
      </c>
      <c r="AG37" s="31">
        <f ca="1">'Module C Corrected'!DY37-'Module C Initial'!DY37</f>
        <v>-11.759999999999991</v>
      </c>
      <c r="AH37" s="31">
        <f ca="1">'Module C Corrected'!DZ37-'Module C Initial'!DZ37</f>
        <v>-3.1399999999999864</v>
      </c>
      <c r="AI37" s="31">
        <f ca="1">'Module C Corrected'!EA37-'Module C Initial'!EA37</f>
        <v>-0.17000000000000171</v>
      </c>
      <c r="AJ37" s="31">
        <f ca="1">'Module C Corrected'!EB37-'Module C Initial'!EB37</f>
        <v>-0.12000000000000099</v>
      </c>
      <c r="AK37" s="31">
        <f ca="1">'Module C Corrected'!EC37-'Module C Initial'!EC37</f>
        <v>-0.13000000000000256</v>
      </c>
      <c r="AL37" s="31">
        <f ca="1">'Module C Corrected'!ED37-'Module C Initial'!ED37</f>
        <v>-0.25999999999999801</v>
      </c>
      <c r="AM37" s="31">
        <f ca="1">'Module C Corrected'!EE37-'Module C Initial'!EE37</f>
        <v>-2.2599999999999909</v>
      </c>
      <c r="AN37" s="31">
        <f ca="1">'Module C Corrected'!EF37-'Module C Initial'!EF37</f>
        <v>-2.5799999999999841</v>
      </c>
      <c r="AO37" s="32">
        <f t="shared" ca="1" si="27"/>
        <v>-99.209999999999582</v>
      </c>
      <c r="AP37" s="32">
        <f t="shared" ca="1" si="27"/>
        <v>-85.940000000000794</v>
      </c>
      <c r="AQ37" s="32">
        <f t="shared" ca="1" si="27"/>
        <v>-37.089999999999264</v>
      </c>
      <c r="AR37" s="32">
        <f t="shared" ca="1" si="27"/>
        <v>-23.380000000000308</v>
      </c>
      <c r="AS37" s="32">
        <f t="shared" ca="1" si="27"/>
        <v>-93.689999999998804</v>
      </c>
      <c r="AT37" s="32">
        <f t="shared" ca="1" si="27"/>
        <v>-25.359999999999843</v>
      </c>
      <c r="AU37" s="32">
        <f t="shared" ca="1" si="27"/>
        <v>-1.42</v>
      </c>
      <c r="AV37" s="32">
        <f t="shared" ca="1" si="27"/>
        <v>-0.99000000000001354</v>
      </c>
      <c r="AW37" s="32">
        <f t="shared" ca="1" si="27"/>
        <v>-1.0899999999999705</v>
      </c>
      <c r="AX37" s="32">
        <f t="shared" ca="1" si="27"/>
        <v>-2.1999999999999638</v>
      </c>
      <c r="AY37" s="32">
        <f t="shared" ca="1" si="27"/>
        <v>-19.270000000000707</v>
      </c>
      <c r="AZ37" s="32">
        <f t="shared" ca="1" si="27"/>
        <v>-22.319999999999709</v>
      </c>
      <c r="BA37" s="31">
        <f t="shared" ca="1" si="28"/>
        <v>-1.64</v>
      </c>
      <c r="BB37" s="31">
        <f t="shared" ca="1" si="5"/>
        <v>-1.42</v>
      </c>
      <c r="BC37" s="31">
        <f t="shared" ca="1" si="6"/>
        <v>-0.62</v>
      </c>
      <c r="BD37" s="31">
        <f t="shared" ca="1" si="7"/>
        <v>-0.39</v>
      </c>
      <c r="BE37" s="31">
        <f t="shared" ca="1" si="8"/>
        <v>-1.56</v>
      </c>
      <c r="BF37" s="31">
        <f t="shared" ca="1" si="9"/>
        <v>-0.42</v>
      </c>
      <c r="BG37" s="31">
        <f t="shared" ca="1" si="10"/>
        <v>-0.02</v>
      </c>
      <c r="BH37" s="31">
        <f t="shared" ca="1" si="11"/>
        <v>-0.02</v>
      </c>
      <c r="BI37" s="31">
        <f t="shared" ca="1" si="12"/>
        <v>-0.02</v>
      </c>
      <c r="BJ37" s="31">
        <f t="shared" ca="1" si="13"/>
        <v>-0.04</v>
      </c>
      <c r="BK37" s="31">
        <f t="shared" ca="1" si="14"/>
        <v>-0.32</v>
      </c>
      <c r="BL37" s="31">
        <f t="shared" ca="1" si="15"/>
        <v>-0.38</v>
      </c>
      <c r="BM37" s="32">
        <f t="shared" ca="1" si="29"/>
        <v>-100.84999999999958</v>
      </c>
      <c r="BN37" s="32">
        <f t="shared" ca="1" si="16"/>
        <v>-87.360000000000795</v>
      </c>
      <c r="BO37" s="32">
        <f t="shared" ca="1" si="17"/>
        <v>-37.709999999999262</v>
      </c>
      <c r="BP37" s="32">
        <f t="shared" ca="1" si="18"/>
        <v>-23.770000000000309</v>
      </c>
      <c r="BQ37" s="32">
        <f t="shared" ca="1" si="19"/>
        <v>-95.249999999998806</v>
      </c>
      <c r="BR37" s="32">
        <f t="shared" ca="1" si="20"/>
        <v>-25.779999999999845</v>
      </c>
      <c r="BS37" s="32">
        <f t="shared" ca="1" si="21"/>
        <v>-1.44</v>
      </c>
      <c r="BT37" s="32">
        <f t="shared" ca="1" si="22"/>
        <v>-1.0100000000000136</v>
      </c>
      <c r="BU37" s="32">
        <f t="shared" ca="1" si="23"/>
        <v>-1.1099999999999706</v>
      </c>
      <c r="BV37" s="32">
        <f t="shared" ca="1" si="24"/>
        <v>-2.2399999999999638</v>
      </c>
      <c r="BW37" s="32">
        <f t="shared" ca="1" si="25"/>
        <v>-19.590000000000707</v>
      </c>
      <c r="BX37" s="32">
        <f t="shared" ca="1" si="26"/>
        <v>-22.699999999999708</v>
      </c>
    </row>
    <row r="38" spans="1:76" x14ac:dyDescent="0.25">
      <c r="A38" t="s">
        <v>472</v>
      </c>
      <c r="B38" s="1" t="s">
        <v>34</v>
      </c>
      <c r="C38" t="str">
        <f t="shared" ca="1" si="2"/>
        <v>CES1/CES2</v>
      </c>
      <c r="D38" t="str">
        <f t="shared" ca="1" si="3"/>
        <v>Calgary Energy Centre</v>
      </c>
      <c r="E38" s="31">
        <f ca="1">'Module C Corrected'!CW38-'Module C Initial'!CW38</f>
        <v>-1468.8199999999997</v>
      </c>
      <c r="F38" s="31">
        <f ca="1">'Module C Corrected'!CX38-'Module C Initial'!CX38</f>
        <v>-1665.3399999999965</v>
      </c>
      <c r="G38" s="31">
        <f ca="1">'Module C Corrected'!CY38-'Module C Initial'!CY38</f>
        <v>-924.31999999999971</v>
      </c>
      <c r="H38" s="31">
        <f ca="1">'Module C Corrected'!CZ38-'Module C Initial'!CZ38</f>
        <v>-615.37999999999738</v>
      </c>
      <c r="I38" s="31">
        <f ca="1">'Module C Corrected'!DA38-'Module C Initial'!DA38</f>
        <v>-3533.820000000007</v>
      </c>
      <c r="J38" s="31">
        <f ca="1">'Module C Corrected'!DB38-'Module C Initial'!DB38</f>
        <v>-5253.2600000000093</v>
      </c>
      <c r="K38" s="31">
        <f ca="1">'Module C Corrected'!DC38-'Module C Initial'!DC38</f>
        <v>-809.78999999999724</v>
      </c>
      <c r="L38" s="31">
        <f ca="1">'Module C Corrected'!DD38-'Module C Initial'!DD38</f>
        <v>-927.06999999999971</v>
      </c>
      <c r="M38" s="31">
        <f ca="1">'Module C Corrected'!DE38-'Module C Initial'!DE38</f>
        <v>-358.13999999999942</v>
      </c>
      <c r="N38" s="31">
        <f ca="1">'Module C Corrected'!DF38-'Module C Initial'!DF38</f>
        <v>-247.1299999999992</v>
      </c>
      <c r="O38" s="31">
        <f ca="1">'Module C Corrected'!DG38-'Module C Initial'!DG38</f>
        <v>-263.92000000000007</v>
      </c>
      <c r="P38" s="31">
        <f ca="1">'Module C Corrected'!DH38-'Module C Initial'!DH38</f>
        <v>-39.129999999999882</v>
      </c>
      <c r="Q38" s="32">
        <f ca="1">'Module C Corrected'!DI38-'Module C Initial'!DI38</f>
        <v>-73.4399999999996</v>
      </c>
      <c r="R38" s="32">
        <f ca="1">'Module C Corrected'!DJ38-'Module C Initial'!DJ38</f>
        <v>-83.269999999999982</v>
      </c>
      <c r="S38" s="32">
        <f ca="1">'Module C Corrected'!DK38-'Module C Initial'!DK38</f>
        <v>-46.209999999999809</v>
      </c>
      <c r="T38" s="32">
        <f ca="1">'Module C Corrected'!DL38-'Module C Initial'!DL38</f>
        <v>-30.769999999999982</v>
      </c>
      <c r="U38" s="32">
        <f ca="1">'Module C Corrected'!DM38-'Module C Initial'!DM38</f>
        <v>-176.6899999999996</v>
      </c>
      <c r="V38" s="32">
        <f ca="1">'Module C Corrected'!DN38-'Module C Initial'!DN38</f>
        <v>-262.65999999999985</v>
      </c>
      <c r="W38" s="32">
        <f ca="1">'Module C Corrected'!DO38-'Module C Initial'!DO38</f>
        <v>-40.490000000000009</v>
      </c>
      <c r="X38" s="32">
        <f ca="1">'Module C Corrected'!DP38-'Module C Initial'!DP38</f>
        <v>-46.3599999999999</v>
      </c>
      <c r="Y38" s="32">
        <f ca="1">'Module C Corrected'!DQ38-'Module C Initial'!DQ38</f>
        <v>-17.909999999999968</v>
      </c>
      <c r="Z38" s="32">
        <f ca="1">'Module C Corrected'!DR38-'Module C Initial'!DR38</f>
        <v>-12.360000000000014</v>
      </c>
      <c r="AA38" s="32">
        <f ca="1">'Module C Corrected'!DS38-'Module C Initial'!DS38</f>
        <v>-13.199999999999989</v>
      </c>
      <c r="AB38" s="32">
        <f ca="1">'Module C Corrected'!DT38-'Module C Initial'!DT38</f>
        <v>-1.9599999999999937</v>
      </c>
      <c r="AC38" s="31">
        <f ca="1">'Module C Corrected'!DU38-'Module C Initial'!DU38</f>
        <v>-233.42000000000007</v>
      </c>
      <c r="AD38" s="31">
        <f ca="1">'Module C Corrected'!DV38-'Module C Initial'!DV38</f>
        <v>-261.10999999999876</v>
      </c>
      <c r="AE38" s="31">
        <f ca="1">'Module C Corrected'!DW38-'Module C Initial'!DW38</f>
        <v>-143.15000000000055</v>
      </c>
      <c r="AF38" s="31">
        <f ca="1">'Module C Corrected'!DX38-'Module C Initial'!DX38</f>
        <v>-94</v>
      </c>
      <c r="AG38" s="31">
        <f ca="1">'Module C Corrected'!DY38-'Module C Initial'!DY38</f>
        <v>-532.53000000000247</v>
      </c>
      <c r="AH38" s="31">
        <f ca="1">'Module C Corrected'!DZ38-'Module C Initial'!DZ38</f>
        <v>-780.4900000000016</v>
      </c>
      <c r="AI38" s="31">
        <f ca="1">'Module C Corrected'!EA38-'Module C Initial'!EA38</f>
        <v>-118.64000000000033</v>
      </c>
      <c r="AJ38" s="31">
        <f ca="1">'Module C Corrected'!EB38-'Module C Initial'!EB38</f>
        <v>-134.05999999999949</v>
      </c>
      <c r="AK38" s="31">
        <f ca="1">'Module C Corrected'!EC38-'Module C Initial'!EC38</f>
        <v>-51.110000000000127</v>
      </c>
      <c r="AL38" s="31">
        <f ca="1">'Module C Corrected'!ED38-'Module C Initial'!ED38</f>
        <v>-34.799999999999955</v>
      </c>
      <c r="AM38" s="31">
        <f ca="1">'Module C Corrected'!EE38-'Module C Initial'!EE38</f>
        <v>-36.660000000000082</v>
      </c>
      <c r="AN38" s="31">
        <f ca="1">'Module C Corrected'!EF38-'Module C Initial'!EF38</f>
        <v>-5.3700000000000045</v>
      </c>
      <c r="AO38" s="32">
        <f t="shared" ca="1" si="27"/>
        <v>-1775.6799999999994</v>
      </c>
      <c r="AP38" s="32">
        <f t="shared" ca="1" si="27"/>
        <v>-2009.7199999999953</v>
      </c>
      <c r="AQ38" s="32">
        <f t="shared" ca="1" si="27"/>
        <v>-1113.68</v>
      </c>
      <c r="AR38" s="32">
        <f t="shared" ca="1" si="27"/>
        <v>-740.14999999999736</v>
      </c>
      <c r="AS38" s="32">
        <f t="shared" ca="1" si="27"/>
        <v>-4243.0400000000091</v>
      </c>
      <c r="AT38" s="32">
        <f t="shared" ca="1" si="27"/>
        <v>-6296.4100000000108</v>
      </c>
      <c r="AU38" s="32">
        <f t="shared" ca="1" si="27"/>
        <v>-968.91999999999757</v>
      </c>
      <c r="AV38" s="32">
        <f t="shared" ca="1" si="27"/>
        <v>-1107.4899999999991</v>
      </c>
      <c r="AW38" s="32">
        <f t="shared" ca="1" si="27"/>
        <v>-427.15999999999951</v>
      </c>
      <c r="AX38" s="32">
        <f t="shared" ca="1" si="27"/>
        <v>-294.28999999999917</v>
      </c>
      <c r="AY38" s="32">
        <f t="shared" ca="1" si="27"/>
        <v>-313.78000000000014</v>
      </c>
      <c r="AZ38" s="32">
        <f t="shared" ca="1" si="27"/>
        <v>-46.45999999999988</v>
      </c>
      <c r="BA38" s="31">
        <f t="shared" ca="1" si="28"/>
        <v>-29.37</v>
      </c>
      <c r="BB38" s="31">
        <f t="shared" ca="1" si="5"/>
        <v>-33.299999999999997</v>
      </c>
      <c r="BC38" s="31">
        <f t="shared" ca="1" si="6"/>
        <v>-18.48</v>
      </c>
      <c r="BD38" s="31">
        <f t="shared" ca="1" si="7"/>
        <v>-12.3</v>
      </c>
      <c r="BE38" s="31">
        <f t="shared" ca="1" si="8"/>
        <v>-70.66</v>
      </c>
      <c r="BF38" s="31">
        <f t="shared" ca="1" si="9"/>
        <v>-105.04</v>
      </c>
      <c r="BG38" s="31">
        <f t="shared" ca="1" si="10"/>
        <v>-16.190000000000001</v>
      </c>
      <c r="BH38" s="31">
        <f t="shared" ca="1" si="11"/>
        <v>-18.54</v>
      </c>
      <c r="BI38" s="31">
        <f t="shared" ca="1" si="12"/>
        <v>-7.16</v>
      </c>
      <c r="BJ38" s="31">
        <f t="shared" ca="1" si="13"/>
        <v>-4.9400000000000004</v>
      </c>
      <c r="BK38" s="31">
        <f t="shared" ca="1" si="14"/>
        <v>-5.28</v>
      </c>
      <c r="BL38" s="31">
        <f t="shared" ca="1" si="15"/>
        <v>-0.78</v>
      </c>
      <c r="BM38" s="32">
        <f t="shared" ca="1" si="29"/>
        <v>-1805.0499999999993</v>
      </c>
      <c r="BN38" s="32">
        <f t="shared" ca="1" si="16"/>
        <v>-2043.0199999999952</v>
      </c>
      <c r="BO38" s="32">
        <f t="shared" ca="1" si="17"/>
        <v>-1132.1600000000001</v>
      </c>
      <c r="BP38" s="32">
        <f t="shared" ca="1" si="18"/>
        <v>-752.44999999999732</v>
      </c>
      <c r="BQ38" s="32">
        <f t="shared" ca="1" si="19"/>
        <v>-4313.7000000000089</v>
      </c>
      <c r="BR38" s="32">
        <f t="shared" ca="1" si="20"/>
        <v>-6401.4500000000107</v>
      </c>
      <c r="BS38" s="32">
        <f t="shared" ca="1" si="21"/>
        <v>-985.10999999999763</v>
      </c>
      <c r="BT38" s="32">
        <f t="shared" ca="1" si="22"/>
        <v>-1126.0299999999991</v>
      </c>
      <c r="BU38" s="32">
        <f t="shared" ca="1" si="23"/>
        <v>-434.31999999999954</v>
      </c>
      <c r="BV38" s="32">
        <f t="shared" ca="1" si="24"/>
        <v>-299.22999999999917</v>
      </c>
      <c r="BW38" s="32">
        <f t="shared" ca="1" si="25"/>
        <v>-319.06000000000012</v>
      </c>
      <c r="BX38" s="32">
        <f t="shared" ca="1" si="26"/>
        <v>-47.239999999999881</v>
      </c>
    </row>
    <row r="39" spans="1:76" x14ac:dyDescent="0.25">
      <c r="A39" t="s">
        <v>472</v>
      </c>
      <c r="B39" s="1" t="s">
        <v>35</v>
      </c>
      <c r="C39" t="str">
        <f t="shared" ca="1" si="2"/>
        <v>CES1/CES2</v>
      </c>
      <c r="D39" t="str">
        <f t="shared" ca="1" si="3"/>
        <v>Calgary Energy Centre</v>
      </c>
      <c r="E39" s="31">
        <f ca="1">'Module C Corrected'!CW39-'Module C Initial'!CW39</f>
        <v>-823.34999999999854</v>
      </c>
      <c r="F39" s="31">
        <f ca="1">'Module C Corrected'!CX39-'Module C Initial'!CX39</f>
        <v>-896.15000000000146</v>
      </c>
      <c r="G39" s="31">
        <f ca="1">'Module C Corrected'!CY39-'Module C Initial'!CY39</f>
        <v>-510.90999999999622</v>
      </c>
      <c r="H39" s="31">
        <f ca="1">'Module C Corrected'!CZ39-'Module C Initial'!CZ39</f>
        <v>-354.48999999999978</v>
      </c>
      <c r="I39" s="31">
        <f ca="1">'Module C Corrected'!DA39-'Module C Initial'!DA39</f>
        <v>-2195.8800000000047</v>
      </c>
      <c r="J39" s="31">
        <f ca="1">'Module C Corrected'!DB39-'Module C Initial'!DB39</f>
        <v>-3517.3000000000175</v>
      </c>
      <c r="K39" s="31">
        <f ca="1">'Module C Corrected'!DC39-'Module C Initial'!DC39</f>
        <v>-514.66000000000349</v>
      </c>
      <c r="L39" s="31">
        <f ca="1">'Module C Corrected'!DD39-'Module C Initial'!DD39</f>
        <v>-585.83000000000175</v>
      </c>
      <c r="M39" s="31">
        <f ca="1">'Module C Corrected'!DE39-'Module C Initial'!DE39</f>
        <v>-212.42000000000007</v>
      </c>
      <c r="N39" s="31">
        <f ca="1">'Module C Corrected'!DF39-'Module C Initial'!DF39</f>
        <v>-148.89000000000124</v>
      </c>
      <c r="O39" s="31">
        <f ca="1">'Module C Corrected'!DG39-'Module C Initial'!DG39</f>
        <v>-151.14999999999964</v>
      </c>
      <c r="P39" s="31">
        <f ca="1">'Module C Corrected'!DH39-'Module C Initial'!DH39</f>
        <v>-22.959999999999923</v>
      </c>
      <c r="Q39" s="32">
        <f ca="1">'Module C Corrected'!DI39-'Module C Initial'!DI39</f>
        <v>-41.159999999999854</v>
      </c>
      <c r="R39" s="32">
        <f ca="1">'Module C Corrected'!DJ39-'Module C Initial'!DJ39</f>
        <v>-44.810000000000173</v>
      </c>
      <c r="S39" s="32">
        <f ca="1">'Module C Corrected'!DK39-'Module C Initial'!DK39</f>
        <v>-25.539999999999964</v>
      </c>
      <c r="T39" s="32">
        <f ca="1">'Module C Corrected'!DL39-'Module C Initial'!DL39</f>
        <v>-17.730000000000018</v>
      </c>
      <c r="U39" s="32">
        <f ca="1">'Module C Corrected'!DM39-'Module C Initial'!DM39</f>
        <v>-109.80000000000018</v>
      </c>
      <c r="V39" s="32">
        <f ca="1">'Module C Corrected'!DN39-'Module C Initial'!DN39</f>
        <v>-175.86000000000058</v>
      </c>
      <c r="W39" s="32">
        <f ca="1">'Module C Corrected'!DO39-'Module C Initial'!DO39</f>
        <v>-25.740000000000009</v>
      </c>
      <c r="X39" s="32">
        <f ca="1">'Module C Corrected'!DP39-'Module C Initial'!DP39</f>
        <v>-29.289999999999964</v>
      </c>
      <c r="Y39" s="32">
        <f ca="1">'Module C Corrected'!DQ39-'Module C Initial'!DQ39</f>
        <v>-10.620000000000005</v>
      </c>
      <c r="Z39" s="32">
        <f ca="1">'Module C Corrected'!DR39-'Module C Initial'!DR39</f>
        <v>-7.4399999999999977</v>
      </c>
      <c r="AA39" s="32">
        <f ca="1">'Module C Corrected'!DS39-'Module C Initial'!DS39</f>
        <v>-7.5500000000000114</v>
      </c>
      <c r="AB39" s="32">
        <f ca="1">'Module C Corrected'!DT39-'Module C Initial'!DT39</f>
        <v>-1.1499999999999986</v>
      </c>
      <c r="AC39" s="31">
        <f ca="1">'Module C Corrected'!DU39-'Module C Initial'!DU39</f>
        <v>-130.85000000000036</v>
      </c>
      <c r="AD39" s="31">
        <f ca="1">'Module C Corrected'!DV39-'Module C Initial'!DV39</f>
        <v>-140.51000000000022</v>
      </c>
      <c r="AE39" s="31">
        <f ca="1">'Module C Corrected'!DW39-'Module C Initial'!DW39</f>
        <v>-79.130000000000109</v>
      </c>
      <c r="AF39" s="31">
        <f ca="1">'Module C Corrected'!DX39-'Module C Initial'!DX39</f>
        <v>-54.1400000000001</v>
      </c>
      <c r="AG39" s="31">
        <f ca="1">'Module C Corrected'!DY39-'Module C Initial'!DY39</f>
        <v>-330.90999999999985</v>
      </c>
      <c r="AH39" s="31">
        <f ca="1">'Module C Corrected'!DZ39-'Module C Initial'!DZ39</f>
        <v>-522.56999999999971</v>
      </c>
      <c r="AI39" s="31">
        <f ca="1">'Module C Corrected'!EA39-'Module C Initial'!EA39</f>
        <v>-75.409999999999854</v>
      </c>
      <c r="AJ39" s="31">
        <f ca="1">'Module C Corrected'!EB39-'Module C Initial'!EB39</f>
        <v>-84.7199999999998</v>
      </c>
      <c r="AK39" s="31">
        <f ca="1">'Module C Corrected'!EC39-'Module C Initial'!EC39</f>
        <v>-30.309999999999945</v>
      </c>
      <c r="AL39" s="31">
        <f ca="1">'Module C Corrected'!ED39-'Module C Initial'!ED39</f>
        <v>-20.969999999999914</v>
      </c>
      <c r="AM39" s="31">
        <f ca="1">'Module C Corrected'!EE39-'Module C Initial'!EE39</f>
        <v>-21</v>
      </c>
      <c r="AN39" s="31">
        <f ca="1">'Module C Corrected'!EF39-'Module C Initial'!EF39</f>
        <v>-3.1500000000000057</v>
      </c>
      <c r="AO39" s="32">
        <f t="shared" ca="1" si="27"/>
        <v>-995.35999999999876</v>
      </c>
      <c r="AP39" s="32">
        <f t="shared" ca="1" si="27"/>
        <v>-1081.4700000000018</v>
      </c>
      <c r="AQ39" s="32">
        <f t="shared" ca="1" si="27"/>
        <v>-615.57999999999629</v>
      </c>
      <c r="AR39" s="32">
        <f t="shared" ca="1" si="27"/>
        <v>-426.3599999999999</v>
      </c>
      <c r="AS39" s="32">
        <f t="shared" ca="1" si="27"/>
        <v>-2636.5900000000047</v>
      </c>
      <c r="AT39" s="32">
        <f t="shared" ca="1" si="27"/>
        <v>-4215.7300000000178</v>
      </c>
      <c r="AU39" s="32">
        <f t="shared" ca="1" si="27"/>
        <v>-615.81000000000336</v>
      </c>
      <c r="AV39" s="32">
        <f t="shared" ca="1" si="27"/>
        <v>-699.84000000000151</v>
      </c>
      <c r="AW39" s="32">
        <f t="shared" ca="1" si="27"/>
        <v>-253.35000000000002</v>
      </c>
      <c r="AX39" s="32">
        <f t="shared" ca="1" si="27"/>
        <v>-177.30000000000115</v>
      </c>
      <c r="AY39" s="32">
        <f t="shared" ca="1" si="27"/>
        <v>-179.69999999999965</v>
      </c>
      <c r="AZ39" s="32">
        <f t="shared" ca="1" si="27"/>
        <v>-27.259999999999927</v>
      </c>
      <c r="BA39" s="31">
        <f t="shared" ca="1" si="28"/>
        <v>-16.46</v>
      </c>
      <c r="BB39" s="31">
        <f t="shared" ca="1" si="5"/>
        <v>-17.920000000000002</v>
      </c>
      <c r="BC39" s="31">
        <f t="shared" ca="1" si="6"/>
        <v>-10.220000000000001</v>
      </c>
      <c r="BD39" s="31">
        <f t="shared" ca="1" si="7"/>
        <v>-7.09</v>
      </c>
      <c r="BE39" s="31">
        <f t="shared" ca="1" si="8"/>
        <v>-43.91</v>
      </c>
      <c r="BF39" s="31">
        <f t="shared" ca="1" si="9"/>
        <v>-70.33</v>
      </c>
      <c r="BG39" s="31">
        <f t="shared" ca="1" si="10"/>
        <v>-10.29</v>
      </c>
      <c r="BH39" s="31">
        <f t="shared" ca="1" si="11"/>
        <v>-11.71</v>
      </c>
      <c r="BI39" s="31">
        <f t="shared" ca="1" si="12"/>
        <v>-4.25</v>
      </c>
      <c r="BJ39" s="31">
        <f t="shared" ca="1" si="13"/>
        <v>-2.98</v>
      </c>
      <c r="BK39" s="31">
        <f t="shared" ca="1" si="14"/>
        <v>-3.02</v>
      </c>
      <c r="BL39" s="31">
        <f t="shared" ca="1" si="15"/>
        <v>-0.46</v>
      </c>
      <c r="BM39" s="32">
        <f t="shared" ca="1" si="29"/>
        <v>-1011.8199999999988</v>
      </c>
      <c r="BN39" s="32">
        <f t="shared" ca="1" si="16"/>
        <v>-1099.3900000000019</v>
      </c>
      <c r="BO39" s="32">
        <f t="shared" ca="1" si="17"/>
        <v>-625.79999999999632</v>
      </c>
      <c r="BP39" s="32">
        <f t="shared" ca="1" si="18"/>
        <v>-433.44999999999987</v>
      </c>
      <c r="BQ39" s="32">
        <f t="shared" ca="1" si="19"/>
        <v>-2680.5000000000045</v>
      </c>
      <c r="BR39" s="32">
        <f t="shared" ca="1" si="20"/>
        <v>-4286.0600000000177</v>
      </c>
      <c r="BS39" s="32">
        <f t="shared" ca="1" si="21"/>
        <v>-626.10000000000332</v>
      </c>
      <c r="BT39" s="32">
        <f t="shared" ca="1" si="22"/>
        <v>-711.55000000000155</v>
      </c>
      <c r="BU39" s="32">
        <f t="shared" ca="1" si="23"/>
        <v>-257.60000000000002</v>
      </c>
      <c r="BV39" s="32">
        <f t="shared" ca="1" si="24"/>
        <v>-180.28000000000114</v>
      </c>
      <c r="BW39" s="32">
        <f t="shared" ca="1" si="25"/>
        <v>-182.71999999999966</v>
      </c>
      <c r="BX39" s="32">
        <f t="shared" ca="1" si="26"/>
        <v>-27.719999999999928</v>
      </c>
    </row>
    <row r="40" spans="1:76" x14ac:dyDescent="0.25">
      <c r="A40" t="s">
        <v>473</v>
      </c>
      <c r="B40" s="1" t="s">
        <v>85</v>
      </c>
      <c r="C40" t="str">
        <f t="shared" ca="1" si="2"/>
        <v>CHIN</v>
      </c>
      <c r="D40" t="str">
        <f t="shared" ca="1" si="3"/>
        <v>Chin Chute Hydro Facility</v>
      </c>
      <c r="E40" s="31">
        <f ca="1">'Module C Corrected'!CW40-'Module C Initial'!CW40</f>
        <v>0</v>
      </c>
      <c r="F40" s="31">
        <f ca="1">'Module C Corrected'!CX40-'Module C Initial'!CX40</f>
        <v>0</v>
      </c>
      <c r="G40" s="31">
        <f ca="1">'Module C Corrected'!CY40-'Module C Initial'!CY40</f>
        <v>0</v>
      </c>
      <c r="H40" s="31">
        <f ca="1">'Module C Corrected'!CZ40-'Module C Initial'!CZ40</f>
        <v>0</v>
      </c>
      <c r="I40" s="31">
        <f ca="1">'Module C Corrected'!DA40-'Module C Initial'!DA40</f>
        <v>0</v>
      </c>
      <c r="J40" s="31">
        <f ca="1">'Module C Corrected'!DB40-'Module C Initial'!DB40</f>
        <v>0</v>
      </c>
      <c r="K40" s="31">
        <f ca="1">'Module C Corrected'!DC40-'Module C Initial'!DC40</f>
        <v>0</v>
      </c>
      <c r="L40" s="31">
        <f ca="1">'Module C Corrected'!DD40-'Module C Initial'!DD40</f>
        <v>0</v>
      </c>
      <c r="M40" s="31">
        <f ca="1">'Module C Corrected'!DE40-'Module C Initial'!DE40</f>
        <v>0</v>
      </c>
      <c r="N40" s="31">
        <f ca="1">'Module C Corrected'!DF40-'Module C Initial'!DF40</f>
        <v>0</v>
      </c>
      <c r="O40" s="31">
        <f ca="1">'Module C Corrected'!DG40-'Module C Initial'!DG40</f>
        <v>0</v>
      </c>
      <c r="P40" s="31">
        <f ca="1">'Module C Corrected'!DH40-'Module C Initial'!DH40</f>
        <v>0</v>
      </c>
      <c r="Q40" s="32">
        <f ca="1">'Module C Corrected'!DI40-'Module C Initial'!DI40</f>
        <v>0</v>
      </c>
      <c r="R40" s="32">
        <f ca="1">'Module C Corrected'!DJ40-'Module C Initial'!DJ40</f>
        <v>0</v>
      </c>
      <c r="S40" s="32">
        <f ca="1">'Module C Corrected'!DK40-'Module C Initial'!DK40</f>
        <v>0</v>
      </c>
      <c r="T40" s="32">
        <f ca="1">'Module C Corrected'!DL40-'Module C Initial'!DL40</f>
        <v>0</v>
      </c>
      <c r="U40" s="32">
        <f ca="1">'Module C Corrected'!DM40-'Module C Initial'!DM40</f>
        <v>0</v>
      </c>
      <c r="V40" s="32">
        <f ca="1">'Module C Corrected'!DN40-'Module C Initial'!DN40</f>
        <v>0</v>
      </c>
      <c r="W40" s="32">
        <f ca="1">'Module C Corrected'!DO40-'Module C Initial'!DO40</f>
        <v>0</v>
      </c>
      <c r="X40" s="32">
        <f ca="1">'Module C Corrected'!DP40-'Module C Initial'!DP40</f>
        <v>0</v>
      </c>
      <c r="Y40" s="32">
        <f ca="1">'Module C Corrected'!DQ40-'Module C Initial'!DQ40</f>
        <v>0</v>
      </c>
      <c r="Z40" s="32">
        <f ca="1">'Module C Corrected'!DR40-'Module C Initial'!DR40</f>
        <v>0</v>
      </c>
      <c r="AA40" s="32">
        <f ca="1">'Module C Corrected'!DS40-'Module C Initial'!DS40</f>
        <v>0</v>
      </c>
      <c r="AB40" s="32">
        <f ca="1">'Module C Corrected'!DT40-'Module C Initial'!DT40</f>
        <v>0</v>
      </c>
      <c r="AC40" s="31">
        <f ca="1">'Module C Corrected'!DU40-'Module C Initial'!DU40</f>
        <v>0</v>
      </c>
      <c r="AD40" s="31">
        <f ca="1">'Module C Corrected'!DV40-'Module C Initial'!DV40</f>
        <v>0</v>
      </c>
      <c r="AE40" s="31">
        <f ca="1">'Module C Corrected'!DW40-'Module C Initial'!DW40</f>
        <v>0</v>
      </c>
      <c r="AF40" s="31">
        <f ca="1">'Module C Corrected'!DX40-'Module C Initial'!DX40</f>
        <v>0</v>
      </c>
      <c r="AG40" s="31">
        <f ca="1">'Module C Corrected'!DY40-'Module C Initial'!DY40</f>
        <v>0</v>
      </c>
      <c r="AH40" s="31">
        <f ca="1">'Module C Corrected'!DZ40-'Module C Initial'!DZ40</f>
        <v>0</v>
      </c>
      <c r="AI40" s="31">
        <f ca="1">'Module C Corrected'!EA40-'Module C Initial'!EA40</f>
        <v>0</v>
      </c>
      <c r="AJ40" s="31">
        <f ca="1">'Module C Corrected'!EB40-'Module C Initial'!EB40</f>
        <v>0</v>
      </c>
      <c r="AK40" s="31">
        <f ca="1">'Module C Corrected'!EC40-'Module C Initial'!EC40</f>
        <v>0</v>
      </c>
      <c r="AL40" s="31">
        <f ca="1">'Module C Corrected'!ED40-'Module C Initial'!ED40</f>
        <v>0</v>
      </c>
      <c r="AM40" s="31">
        <f ca="1">'Module C Corrected'!EE40-'Module C Initial'!EE40</f>
        <v>0</v>
      </c>
      <c r="AN40" s="31">
        <f ca="1">'Module C Corrected'!EF40-'Module C Initial'!EF40</f>
        <v>0</v>
      </c>
      <c r="AO40" s="32">
        <f t="shared" ca="1" si="27"/>
        <v>0</v>
      </c>
      <c r="AP40" s="32">
        <f t="shared" ca="1" si="27"/>
        <v>0</v>
      </c>
      <c r="AQ40" s="32">
        <f t="shared" ca="1" si="27"/>
        <v>0</v>
      </c>
      <c r="AR40" s="32">
        <f t="shared" ca="1" si="27"/>
        <v>0</v>
      </c>
      <c r="AS40" s="32">
        <f t="shared" ca="1" si="27"/>
        <v>0</v>
      </c>
      <c r="AT40" s="32">
        <f t="shared" ca="1" si="27"/>
        <v>0</v>
      </c>
      <c r="AU40" s="32">
        <f t="shared" ca="1" si="27"/>
        <v>0</v>
      </c>
      <c r="AV40" s="32">
        <f t="shared" ca="1" si="27"/>
        <v>0</v>
      </c>
      <c r="AW40" s="32">
        <f t="shared" ca="1" si="27"/>
        <v>0</v>
      </c>
      <c r="AX40" s="32">
        <f t="shared" ca="1" si="27"/>
        <v>0</v>
      </c>
      <c r="AY40" s="32">
        <f t="shared" ca="1" si="27"/>
        <v>0</v>
      </c>
      <c r="AZ40" s="32">
        <f t="shared" ca="1" si="27"/>
        <v>0</v>
      </c>
      <c r="BA40" s="31">
        <f t="shared" ca="1" si="28"/>
        <v>0</v>
      </c>
      <c r="BB40" s="31">
        <f t="shared" ca="1" si="5"/>
        <v>0</v>
      </c>
      <c r="BC40" s="31">
        <f t="shared" ca="1" si="6"/>
        <v>0</v>
      </c>
      <c r="BD40" s="31">
        <f t="shared" ca="1" si="7"/>
        <v>0</v>
      </c>
      <c r="BE40" s="31">
        <f t="shared" ca="1" si="8"/>
        <v>0</v>
      </c>
      <c r="BF40" s="31">
        <f t="shared" ca="1" si="9"/>
        <v>0</v>
      </c>
      <c r="BG40" s="31">
        <f t="shared" ca="1" si="10"/>
        <v>0</v>
      </c>
      <c r="BH40" s="31">
        <f t="shared" ca="1" si="11"/>
        <v>0</v>
      </c>
      <c r="BI40" s="31">
        <f t="shared" ca="1" si="12"/>
        <v>0</v>
      </c>
      <c r="BJ40" s="31">
        <f t="shared" ca="1" si="13"/>
        <v>0</v>
      </c>
      <c r="BK40" s="31">
        <f t="shared" ca="1" si="14"/>
        <v>0</v>
      </c>
      <c r="BL40" s="31">
        <f t="shared" ca="1" si="15"/>
        <v>0</v>
      </c>
      <c r="BM40" s="32">
        <f t="shared" ca="1" si="29"/>
        <v>0</v>
      </c>
      <c r="BN40" s="32">
        <f t="shared" ca="1" si="16"/>
        <v>0</v>
      </c>
      <c r="BO40" s="32">
        <f t="shared" ca="1" si="17"/>
        <v>0</v>
      </c>
      <c r="BP40" s="32">
        <f t="shared" ca="1" si="18"/>
        <v>0</v>
      </c>
      <c r="BQ40" s="32">
        <f t="shared" ca="1" si="19"/>
        <v>0</v>
      </c>
      <c r="BR40" s="32">
        <f t="shared" ca="1" si="20"/>
        <v>0</v>
      </c>
      <c r="BS40" s="32">
        <f t="shared" ca="1" si="21"/>
        <v>0</v>
      </c>
      <c r="BT40" s="32">
        <f t="shared" ca="1" si="22"/>
        <v>0</v>
      </c>
      <c r="BU40" s="32">
        <f t="shared" ca="1" si="23"/>
        <v>0</v>
      </c>
      <c r="BV40" s="32">
        <f t="shared" ca="1" si="24"/>
        <v>0</v>
      </c>
      <c r="BW40" s="32">
        <f t="shared" ca="1" si="25"/>
        <v>0</v>
      </c>
      <c r="BX40" s="32">
        <f t="shared" ca="1" si="26"/>
        <v>0</v>
      </c>
    </row>
    <row r="41" spans="1:76" x14ac:dyDescent="0.25">
      <c r="A41" t="s">
        <v>474</v>
      </c>
      <c r="B41" s="1" t="s">
        <v>44</v>
      </c>
      <c r="C41" t="str">
        <f t="shared" ca="1" si="2"/>
        <v>CMH1</v>
      </c>
      <c r="D41" t="str">
        <f t="shared" ca="1" si="3"/>
        <v>City of Medicine Hat</v>
      </c>
      <c r="E41" s="31">
        <f ca="1">'Module C Corrected'!CW41-'Module C Initial'!CW41</f>
        <v>-1704.9799999999959</v>
      </c>
      <c r="F41" s="31">
        <f ca="1">'Module C Corrected'!CX41-'Module C Initial'!CX41</f>
        <v>-1606.3899999999994</v>
      </c>
      <c r="G41" s="31">
        <f ca="1">'Module C Corrected'!CY41-'Module C Initial'!CY41</f>
        <v>-317.46000000000004</v>
      </c>
      <c r="H41" s="31">
        <f ca="1">'Module C Corrected'!CZ41-'Module C Initial'!CZ41</f>
        <v>-164.82999999999947</v>
      </c>
      <c r="I41" s="31">
        <f ca="1">'Module C Corrected'!DA41-'Module C Initial'!DA41</f>
        <v>-4300.9400000000023</v>
      </c>
      <c r="J41" s="31">
        <f ca="1">'Module C Corrected'!DB41-'Module C Initial'!DB41</f>
        <v>-8588.8800000000047</v>
      </c>
      <c r="K41" s="31">
        <f ca="1">'Module C Corrected'!DC41-'Module C Initial'!DC41</f>
        <v>-441.88999999999942</v>
      </c>
      <c r="L41" s="31">
        <f ca="1">'Module C Corrected'!DD41-'Module C Initial'!DD41</f>
        <v>-562.96999999999935</v>
      </c>
      <c r="M41" s="31">
        <f ca="1">'Module C Corrected'!DE41-'Module C Initial'!DE41</f>
        <v>-214.6899999999996</v>
      </c>
      <c r="N41" s="31">
        <f ca="1">'Module C Corrected'!DF41-'Module C Initial'!DF41</f>
        <v>-462.95000000000073</v>
      </c>
      <c r="O41" s="31">
        <f ca="1">'Module C Corrected'!DG41-'Module C Initial'!DG41</f>
        <v>-299.79999999999927</v>
      </c>
      <c r="P41" s="31">
        <f ca="1">'Module C Corrected'!DH41-'Module C Initial'!DH41</f>
        <v>-339.82999999999993</v>
      </c>
      <c r="Q41" s="32">
        <f ca="1">'Module C Corrected'!DI41-'Module C Initial'!DI41</f>
        <v>-85.240000000000236</v>
      </c>
      <c r="R41" s="32">
        <f ca="1">'Module C Corrected'!DJ41-'Module C Initial'!DJ41</f>
        <v>-80.319999999999936</v>
      </c>
      <c r="S41" s="32">
        <f ca="1">'Module C Corrected'!DK41-'Module C Initial'!DK41</f>
        <v>-15.870000000000005</v>
      </c>
      <c r="T41" s="32">
        <f ca="1">'Module C Corrected'!DL41-'Module C Initial'!DL41</f>
        <v>-8.2399999999999807</v>
      </c>
      <c r="U41" s="32">
        <f ca="1">'Module C Corrected'!DM41-'Module C Initial'!DM41</f>
        <v>-215.05000000000018</v>
      </c>
      <c r="V41" s="32">
        <f ca="1">'Module C Corrected'!DN41-'Module C Initial'!DN41</f>
        <v>-429.44000000000051</v>
      </c>
      <c r="W41" s="32">
        <f ca="1">'Module C Corrected'!DO41-'Module C Initial'!DO41</f>
        <v>-22.090000000000032</v>
      </c>
      <c r="X41" s="32">
        <f ca="1">'Module C Corrected'!DP41-'Module C Initial'!DP41</f>
        <v>-28.139999999999986</v>
      </c>
      <c r="Y41" s="32">
        <f ca="1">'Module C Corrected'!DQ41-'Module C Initial'!DQ41</f>
        <v>-10.739999999999952</v>
      </c>
      <c r="Z41" s="32">
        <f ca="1">'Module C Corrected'!DR41-'Module C Initial'!DR41</f>
        <v>-23.149999999999977</v>
      </c>
      <c r="AA41" s="32">
        <f ca="1">'Module C Corrected'!DS41-'Module C Initial'!DS41</f>
        <v>-14.990000000000009</v>
      </c>
      <c r="AB41" s="32">
        <f ca="1">'Module C Corrected'!DT41-'Module C Initial'!DT41</f>
        <v>-16.990000000000009</v>
      </c>
      <c r="AC41" s="31">
        <f ca="1">'Module C Corrected'!DU41-'Module C Initial'!DU41</f>
        <v>-270.95000000000073</v>
      </c>
      <c r="AD41" s="31">
        <f ca="1">'Module C Corrected'!DV41-'Module C Initial'!DV41</f>
        <v>-251.85999999999967</v>
      </c>
      <c r="AE41" s="31">
        <f ca="1">'Module C Corrected'!DW41-'Module C Initial'!DW41</f>
        <v>-49.159999999999854</v>
      </c>
      <c r="AF41" s="31">
        <f ca="1">'Module C Corrected'!DX41-'Module C Initial'!DX41</f>
        <v>-25.169999999999959</v>
      </c>
      <c r="AG41" s="31">
        <f ca="1">'Module C Corrected'!DY41-'Module C Initial'!DY41</f>
        <v>-648.13999999999942</v>
      </c>
      <c r="AH41" s="31">
        <f ca="1">'Module C Corrected'!DZ41-'Module C Initial'!DZ41</f>
        <v>-1276.0599999999977</v>
      </c>
      <c r="AI41" s="31">
        <f ca="1">'Module C Corrected'!EA41-'Module C Initial'!EA41</f>
        <v>-64.740000000000009</v>
      </c>
      <c r="AJ41" s="31">
        <f ca="1">'Module C Corrected'!EB41-'Module C Initial'!EB41</f>
        <v>-81.409999999999854</v>
      </c>
      <c r="AK41" s="31">
        <f ca="1">'Module C Corrected'!EC41-'Module C Initial'!EC41</f>
        <v>-30.629999999999995</v>
      </c>
      <c r="AL41" s="31">
        <f ca="1">'Module C Corrected'!ED41-'Module C Initial'!ED41</f>
        <v>-65.210000000000036</v>
      </c>
      <c r="AM41" s="31">
        <f ca="1">'Module C Corrected'!EE41-'Module C Initial'!EE41</f>
        <v>-41.649999999999977</v>
      </c>
      <c r="AN41" s="31">
        <f ca="1">'Module C Corrected'!EF41-'Module C Initial'!EF41</f>
        <v>-46.590000000000146</v>
      </c>
      <c r="AO41" s="32">
        <f t="shared" ref="AO41:AZ62" ca="1" si="30">E41+Q41+AC41</f>
        <v>-2061.1699999999969</v>
      </c>
      <c r="AP41" s="32">
        <f t="shared" ca="1" si="30"/>
        <v>-1938.569999999999</v>
      </c>
      <c r="AQ41" s="32">
        <f t="shared" ca="1" si="30"/>
        <v>-382.4899999999999</v>
      </c>
      <c r="AR41" s="32">
        <f t="shared" ca="1" si="30"/>
        <v>-198.23999999999941</v>
      </c>
      <c r="AS41" s="32">
        <f t="shared" ca="1" si="30"/>
        <v>-5164.1300000000019</v>
      </c>
      <c r="AT41" s="32">
        <f t="shared" ca="1" si="30"/>
        <v>-10294.380000000003</v>
      </c>
      <c r="AU41" s="32">
        <f t="shared" ca="1" si="30"/>
        <v>-528.71999999999946</v>
      </c>
      <c r="AV41" s="32">
        <f t="shared" ca="1" si="30"/>
        <v>-672.51999999999919</v>
      </c>
      <c r="AW41" s="32">
        <f t="shared" ca="1" si="30"/>
        <v>-256.05999999999955</v>
      </c>
      <c r="AX41" s="32">
        <f t="shared" ca="1" si="30"/>
        <v>-551.31000000000074</v>
      </c>
      <c r="AY41" s="32">
        <f t="shared" ca="1" si="30"/>
        <v>-356.43999999999926</v>
      </c>
      <c r="AZ41" s="32">
        <f t="shared" ca="1" si="30"/>
        <v>-403.41000000000008</v>
      </c>
      <c r="BA41" s="31">
        <f t="shared" ca="1" si="28"/>
        <v>-34.090000000000003</v>
      </c>
      <c r="BB41" s="31">
        <f t="shared" ca="1" si="5"/>
        <v>-32.119999999999997</v>
      </c>
      <c r="BC41" s="31">
        <f t="shared" ca="1" si="6"/>
        <v>-6.35</v>
      </c>
      <c r="BD41" s="31">
        <f t="shared" ca="1" si="7"/>
        <v>-3.3</v>
      </c>
      <c r="BE41" s="31">
        <f t="shared" ca="1" si="8"/>
        <v>-86</v>
      </c>
      <c r="BF41" s="31">
        <f t="shared" ca="1" si="9"/>
        <v>-171.74</v>
      </c>
      <c r="BG41" s="31">
        <f t="shared" ca="1" si="10"/>
        <v>-8.84</v>
      </c>
      <c r="BH41" s="31">
        <f t="shared" ca="1" si="11"/>
        <v>-11.26</v>
      </c>
      <c r="BI41" s="31">
        <f t="shared" ca="1" si="12"/>
        <v>-4.29</v>
      </c>
      <c r="BJ41" s="31">
        <f t="shared" ca="1" si="13"/>
        <v>-9.26</v>
      </c>
      <c r="BK41" s="31">
        <f t="shared" ca="1" si="14"/>
        <v>-5.99</v>
      </c>
      <c r="BL41" s="31">
        <f t="shared" ca="1" si="15"/>
        <v>-6.8</v>
      </c>
      <c r="BM41" s="32">
        <f t="shared" ca="1" si="29"/>
        <v>-2095.259999999997</v>
      </c>
      <c r="BN41" s="32">
        <f t="shared" ca="1" si="16"/>
        <v>-1970.6899999999989</v>
      </c>
      <c r="BO41" s="32">
        <f t="shared" ca="1" si="17"/>
        <v>-388.83999999999992</v>
      </c>
      <c r="BP41" s="32">
        <f t="shared" ca="1" si="18"/>
        <v>-201.53999999999942</v>
      </c>
      <c r="BQ41" s="32">
        <f t="shared" ca="1" si="19"/>
        <v>-5250.1300000000019</v>
      </c>
      <c r="BR41" s="32">
        <f t="shared" ca="1" si="20"/>
        <v>-10466.120000000003</v>
      </c>
      <c r="BS41" s="32">
        <f t="shared" ca="1" si="21"/>
        <v>-537.55999999999949</v>
      </c>
      <c r="BT41" s="32">
        <f t="shared" ca="1" si="22"/>
        <v>-683.77999999999918</v>
      </c>
      <c r="BU41" s="32">
        <f t="shared" ca="1" si="23"/>
        <v>-260.34999999999957</v>
      </c>
      <c r="BV41" s="32">
        <f t="shared" ca="1" si="24"/>
        <v>-560.57000000000073</v>
      </c>
      <c r="BW41" s="32">
        <f t="shared" ca="1" si="25"/>
        <v>-362.42999999999927</v>
      </c>
      <c r="BX41" s="32">
        <f t="shared" ca="1" si="26"/>
        <v>-410.21000000000009</v>
      </c>
    </row>
    <row r="42" spans="1:76" x14ac:dyDescent="0.25">
      <c r="A42" t="s">
        <v>475</v>
      </c>
      <c r="B42" s="1" t="s">
        <v>45</v>
      </c>
      <c r="C42" t="str">
        <f t="shared" ca="1" si="2"/>
        <v>CNR5</v>
      </c>
      <c r="D42" t="str">
        <f t="shared" ca="1" si="3"/>
        <v>CNRL Horizon Industrial System</v>
      </c>
      <c r="E42" s="31">
        <f ca="1">'Module C Corrected'!CW42-'Module C Initial'!CW42</f>
        <v>2.0000000000000018E-2</v>
      </c>
      <c r="F42" s="31">
        <f ca="1">'Module C Corrected'!CX42-'Module C Initial'!CX42</f>
        <v>0</v>
      </c>
      <c r="G42" s="31">
        <f ca="1">'Module C Corrected'!CY42-'Module C Initial'!CY42</f>
        <v>3.0000000000000027E-2</v>
      </c>
      <c r="H42" s="31">
        <f ca="1">'Module C Corrected'!CZ42-'Module C Initial'!CZ42</f>
        <v>0.20999999999999908</v>
      </c>
      <c r="I42" s="31">
        <f ca="1">'Module C Corrected'!DA42-'Module C Initial'!DA42</f>
        <v>7.1399999999999864</v>
      </c>
      <c r="J42" s="31">
        <f ca="1">'Module C Corrected'!DB42-'Module C Initial'!DB42</f>
        <v>266.97999999999956</v>
      </c>
      <c r="K42" s="31">
        <f ca="1">'Module C Corrected'!DC42-'Module C Initial'!DC42</f>
        <v>54.070000000000164</v>
      </c>
      <c r="L42" s="31">
        <f ca="1">'Module C Corrected'!DD42-'Module C Initial'!DD42</f>
        <v>0</v>
      </c>
      <c r="M42" s="31">
        <f ca="1">'Module C Corrected'!DE42-'Module C Initial'!DE42</f>
        <v>0</v>
      </c>
      <c r="N42" s="31">
        <f ca="1">'Module C Corrected'!DF42-'Module C Initial'!DF42</f>
        <v>0</v>
      </c>
      <c r="O42" s="31">
        <f ca="1">'Module C Corrected'!DG42-'Module C Initial'!DG42</f>
        <v>0</v>
      </c>
      <c r="P42" s="31">
        <f ca="1">'Module C Corrected'!DH42-'Module C Initial'!DH42</f>
        <v>0</v>
      </c>
      <c r="Q42" s="32">
        <f ca="1">'Module C Corrected'!DI42-'Module C Initial'!DI42</f>
        <v>0</v>
      </c>
      <c r="R42" s="32">
        <f ca="1">'Module C Corrected'!DJ42-'Module C Initial'!DJ42</f>
        <v>0</v>
      </c>
      <c r="S42" s="32">
        <f ca="1">'Module C Corrected'!DK42-'Module C Initial'!DK42</f>
        <v>0</v>
      </c>
      <c r="T42" s="32">
        <f ca="1">'Module C Corrected'!DL42-'Module C Initial'!DL42</f>
        <v>1.0000000000000009E-2</v>
      </c>
      <c r="U42" s="32">
        <f ca="1">'Module C Corrected'!DM42-'Module C Initial'!DM42</f>
        <v>0.34999999999999964</v>
      </c>
      <c r="V42" s="32">
        <f ca="1">'Module C Corrected'!DN42-'Module C Initial'!DN42</f>
        <v>13.350000000000023</v>
      </c>
      <c r="W42" s="32">
        <f ca="1">'Module C Corrected'!DO42-'Module C Initial'!DO42</f>
        <v>2.710000000000008</v>
      </c>
      <c r="X42" s="32">
        <f ca="1">'Module C Corrected'!DP42-'Module C Initial'!DP42</f>
        <v>0</v>
      </c>
      <c r="Y42" s="32">
        <f ca="1">'Module C Corrected'!DQ42-'Module C Initial'!DQ42</f>
        <v>0</v>
      </c>
      <c r="Z42" s="32">
        <f ca="1">'Module C Corrected'!DR42-'Module C Initial'!DR42</f>
        <v>0</v>
      </c>
      <c r="AA42" s="32">
        <f ca="1">'Module C Corrected'!DS42-'Module C Initial'!DS42</f>
        <v>0</v>
      </c>
      <c r="AB42" s="32">
        <f ca="1">'Module C Corrected'!DT42-'Module C Initial'!DT42</f>
        <v>0</v>
      </c>
      <c r="AC42" s="31">
        <f ca="1">'Module C Corrected'!DU42-'Module C Initial'!DU42</f>
        <v>1.0000000000000009E-2</v>
      </c>
      <c r="AD42" s="31">
        <f ca="1">'Module C Corrected'!DV42-'Module C Initial'!DV42</f>
        <v>0</v>
      </c>
      <c r="AE42" s="31">
        <f ca="1">'Module C Corrected'!DW42-'Module C Initial'!DW42</f>
        <v>0</v>
      </c>
      <c r="AF42" s="31">
        <f ca="1">'Module C Corrected'!DX42-'Module C Initial'!DX42</f>
        <v>3.0000000000000027E-2</v>
      </c>
      <c r="AG42" s="31">
        <f ca="1">'Module C Corrected'!DY42-'Module C Initial'!DY42</f>
        <v>1.0700000000000003</v>
      </c>
      <c r="AH42" s="31">
        <f ca="1">'Module C Corrected'!DZ42-'Module C Initial'!DZ42</f>
        <v>39.669999999999845</v>
      </c>
      <c r="AI42" s="31">
        <f ca="1">'Module C Corrected'!EA42-'Module C Initial'!EA42</f>
        <v>7.9199999999999875</v>
      </c>
      <c r="AJ42" s="31">
        <f ca="1">'Module C Corrected'!EB42-'Module C Initial'!EB42</f>
        <v>0</v>
      </c>
      <c r="AK42" s="31">
        <f ca="1">'Module C Corrected'!EC42-'Module C Initial'!EC42</f>
        <v>0</v>
      </c>
      <c r="AL42" s="31">
        <f ca="1">'Module C Corrected'!ED42-'Module C Initial'!ED42</f>
        <v>0</v>
      </c>
      <c r="AM42" s="31">
        <f ca="1">'Module C Corrected'!EE42-'Module C Initial'!EE42</f>
        <v>0</v>
      </c>
      <c r="AN42" s="31">
        <f ca="1">'Module C Corrected'!EF42-'Module C Initial'!EF42</f>
        <v>0</v>
      </c>
      <c r="AO42" s="32">
        <f t="shared" ca="1" si="30"/>
        <v>3.0000000000000027E-2</v>
      </c>
      <c r="AP42" s="32">
        <f t="shared" ca="1" si="30"/>
        <v>0</v>
      </c>
      <c r="AQ42" s="32">
        <f t="shared" ca="1" si="30"/>
        <v>3.0000000000000027E-2</v>
      </c>
      <c r="AR42" s="32">
        <f t="shared" ca="1" si="30"/>
        <v>0.24999999999999911</v>
      </c>
      <c r="AS42" s="32">
        <f t="shared" ca="1" si="30"/>
        <v>8.5599999999999863</v>
      </c>
      <c r="AT42" s="32">
        <f t="shared" ca="1" si="30"/>
        <v>319.99999999999943</v>
      </c>
      <c r="AU42" s="32">
        <f t="shared" ca="1" si="30"/>
        <v>64.700000000000159</v>
      </c>
      <c r="AV42" s="32">
        <f t="shared" ca="1" si="30"/>
        <v>0</v>
      </c>
      <c r="AW42" s="32">
        <f t="shared" ca="1" si="30"/>
        <v>0</v>
      </c>
      <c r="AX42" s="32">
        <f t="shared" ca="1" si="30"/>
        <v>0</v>
      </c>
      <c r="AY42" s="32">
        <f t="shared" ca="1" si="30"/>
        <v>0</v>
      </c>
      <c r="AZ42" s="32">
        <f t="shared" ca="1" si="30"/>
        <v>0</v>
      </c>
      <c r="BA42" s="31">
        <f t="shared" ca="1" si="28"/>
        <v>0</v>
      </c>
      <c r="BB42" s="31">
        <f t="shared" ca="1" si="5"/>
        <v>0</v>
      </c>
      <c r="BC42" s="31">
        <f t="shared" ca="1" si="6"/>
        <v>0</v>
      </c>
      <c r="BD42" s="31">
        <f t="shared" ca="1" si="7"/>
        <v>0</v>
      </c>
      <c r="BE42" s="31">
        <f t="shared" ca="1" si="8"/>
        <v>0.14000000000000001</v>
      </c>
      <c r="BF42" s="31">
        <f t="shared" ca="1" si="9"/>
        <v>5.34</v>
      </c>
      <c r="BG42" s="31">
        <f t="shared" ca="1" si="10"/>
        <v>1.08</v>
      </c>
      <c r="BH42" s="31">
        <f t="shared" ca="1" si="11"/>
        <v>0</v>
      </c>
      <c r="BI42" s="31">
        <f t="shared" ca="1" si="12"/>
        <v>0</v>
      </c>
      <c r="BJ42" s="31">
        <f t="shared" ca="1" si="13"/>
        <v>0</v>
      </c>
      <c r="BK42" s="31">
        <f t="shared" ca="1" si="14"/>
        <v>0</v>
      </c>
      <c r="BL42" s="31">
        <f t="shared" ca="1" si="15"/>
        <v>0</v>
      </c>
      <c r="BM42" s="32">
        <f t="shared" ca="1" si="29"/>
        <v>3.0000000000000027E-2</v>
      </c>
      <c r="BN42" s="32">
        <f t="shared" ca="1" si="16"/>
        <v>0</v>
      </c>
      <c r="BO42" s="32">
        <f t="shared" ca="1" si="17"/>
        <v>3.0000000000000027E-2</v>
      </c>
      <c r="BP42" s="32">
        <f t="shared" ca="1" si="18"/>
        <v>0.24999999999999911</v>
      </c>
      <c r="BQ42" s="32">
        <f t="shared" ca="1" si="19"/>
        <v>8.6999999999999869</v>
      </c>
      <c r="BR42" s="32">
        <f t="shared" ca="1" si="20"/>
        <v>325.33999999999941</v>
      </c>
      <c r="BS42" s="32">
        <f t="shared" ca="1" si="21"/>
        <v>65.780000000000157</v>
      </c>
      <c r="BT42" s="32">
        <f t="shared" ca="1" si="22"/>
        <v>0</v>
      </c>
      <c r="BU42" s="32">
        <f t="shared" ca="1" si="23"/>
        <v>0</v>
      </c>
      <c r="BV42" s="32">
        <f t="shared" ca="1" si="24"/>
        <v>0</v>
      </c>
      <c r="BW42" s="32">
        <f t="shared" ca="1" si="25"/>
        <v>0</v>
      </c>
      <c r="BX42" s="32">
        <f t="shared" ca="1" si="26"/>
        <v>0</v>
      </c>
    </row>
    <row r="43" spans="1:76" x14ac:dyDescent="0.25">
      <c r="A43" t="s">
        <v>466</v>
      </c>
      <c r="B43" s="1" t="s">
        <v>159</v>
      </c>
      <c r="C43" t="str">
        <f t="shared" ca="1" si="2"/>
        <v>CR1</v>
      </c>
      <c r="D43" t="str">
        <f t="shared" ca="1" si="3"/>
        <v>Castle River #1 Wind Facility</v>
      </c>
      <c r="E43" s="31">
        <f ca="1">'Module C Corrected'!CW43-'Module C Initial'!CW43</f>
        <v>-228.68000000000029</v>
      </c>
      <c r="F43" s="31">
        <f ca="1">'Module C Corrected'!CX43-'Module C Initial'!CX43</f>
        <v>-107.78999999999996</v>
      </c>
      <c r="G43" s="31">
        <f ca="1">'Module C Corrected'!CY43-'Module C Initial'!CY43</f>
        <v>-150.18000000000029</v>
      </c>
      <c r="H43" s="31">
        <f ca="1">'Module C Corrected'!CZ43-'Module C Initial'!CZ43</f>
        <v>-97.309999999999491</v>
      </c>
      <c r="I43" s="31">
        <f ca="1">'Module C Corrected'!DA43-'Module C Initial'!DA43</f>
        <v>-51.25</v>
      </c>
      <c r="J43" s="31">
        <f ca="1">'Module C Corrected'!DB43-'Module C Initial'!DB43</f>
        <v>-111.10999999999967</v>
      </c>
      <c r="K43" s="31">
        <f ca="1">'Module C Corrected'!DC43-'Module C Initial'!DC43</f>
        <v>-69.460000000000036</v>
      </c>
      <c r="L43" s="31">
        <f ca="1">'Module C Corrected'!DD43-'Module C Initial'!DD43</f>
        <v>-78.020000000000437</v>
      </c>
      <c r="M43" s="31">
        <f ca="1">'Module C Corrected'!DE43-'Module C Initial'!DE43</f>
        <v>-91.270000000000437</v>
      </c>
      <c r="N43" s="31">
        <f ca="1">'Module C Corrected'!DF43-'Module C Initial'!DF43</f>
        <v>-88.149999999999636</v>
      </c>
      <c r="O43" s="31">
        <f ca="1">'Module C Corrected'!DG43-'Module C Initial'!DG43</f>
        <v>-101.61999999999989</v>
      </c>
      <c r="P43" s="31">
        <f ca="1">'Module C Corrected'!DH43-'Module C Initial'!DH43</f>
        <v>-120.86999999999978</v>
      </c>
      <c r="Q43" s="32">
        <f ca="1">'Module C Corrected'!DI43-'Module C Initial'!DI43</f>
        <v>-11.440000000000012</v>
      </c>
      <c r="R43" s="32">
        <f ca="1">'Module C Corrected'!DJ43-'Module C Initial'!DJ43</f>
        <v>-5.3899999999999935</v>
      </c>
      <c r="S43" s="32">
        <f ca="1">'Module C Corrected'!DK43-'Module C Initial'!DK43</f>
        <v>-7.5100000000000051</v>
      </c>
      <c r="T43" s="32">
        <f ca="1">'Module C Corrected'!DL43-'Module C Initial'!DL43</f>
        <v>-4.8699999999999974</v>
      </c>
      <c r="U43" s="32">
        <f ca="1">'Module C Corrected'!DM43-'Module C Initial'!DM43</f>
        <v>-2.5599999999999987</v>
      </c>
      <c r="V43" s="32">
        <f ca="1">'Module C Corrected'!DN43-'Module C Initial'!DN43</f>
        <v>-5.5500000000000043</v>
      </c>
      <c r="W43" s="32">
        <f ca="1">'Module C Corrected'!DO43-'Module C Initial'!DO43</f>
        <v>-3.4700000000000006</v>
      </c>
      <c r="X43" s="32">
        <f ca="1">'Module C Corrected'!DP43-'Module C Initial'!DP43</f>
        <v>-3.9100000000000019</v>
      </c>
      <c r="Y43" s="32">
        <f ca="1">'Module C Corrected'!DQ43-'Module C Initial'!DQ43</f>
        <v>-4.5600000000000023</v>
      </c>
      <c r="Z43" s="32">
        <f ca="1">'Module C Corrected'!DR43-'Module C Initial'!DR43</f>
        <v>-4.4100000000000037</v>
      </c>
      <c r="AA43" s="32">
        <f ca="1">'Module C Corrected'!DS43-'Module C Initial'!DS43</f>
        <v>-5.0799999999999983</v>
      </c>
      <c r="AB43" s="32">
        <f ca="1">'Module C Corrected'!DT43-'Module C Initial'!DT43</f>
        <v>-6.0500000000000043</v>
      </c>
      <c r="AC43" s="31">
        <f ca="1">'Module C Corrected'!DU43-'Module C Initial'!DU43</f>
        <v>-36.340000000000003</v>
      </c>
      <c r="AD43" s="31">
        <f ca="1">'Module C Corrected'!DV43-'Module C Initial'!DV43</f>
        <v>-16.900000000000006</v>
      </c>
      <c r="AE43" s="31">
        <f ca="1">'Module C Corrected'!DW43-'Module C Initial'!DW43</f>
        <v>-23.259999999999991</v>
      </c>
      <c r="AF43" s="31">
        <f ca="1">'Module C Corrected'!DX43-'Module C Initial'!DX43</f>
        <v>-14.86999999999999</v>
      </c>
      <c r="AG43" s="31">
        <f ca="1">'Module C Corrected'!DY43-'Module C Initial'!DY43</f>
        <v>-7.720000000000006</v>
      </c>
      <c r="AH43" s="31">
        <f ca="1">'Module C Corrected'!DZ43-'Module C Initial'!DZ43</f>
        <v>-16.510000000000005</v>
      </c>
      <c r="AI43" s="31">
        <f ca="1">'Module C Corrected'!EA43-'Module C Initial'!EA43</f>
        <v>-10.18</v>
      </c>
      <c r="AJ43" s="31">
        <f ca="1">'Module C Corrected'!EB43-'Module C Initial'!EB43</f>
        <v>-11.280000000000001</v>
      </c>
      <c r="AK43" s="31">
        <f ca="1">'Module C Corrected'!EC43-'Module C Initial'!EC43</f>
        <v>-13.019999999999996</v>
      </c>
      <c r="AL43" s="31">
        <f ca="1">'Module C Corrected'!ED43-'Module C Initial'!ED43</f>
        <v>-12.409999999999997</v>
      </c>
      <c r="AM43" s="31">
        <f ca="1">'Module C Corrected'!EE43-'Module C Initial'!EE43</f>
        <v>-14.11</v>
      </c>
      <c r="AN43" s="31">
        <f ca="1">'Module C Corrected'!EF43-'Module C Initial'!EF43</f>
        <v>-16.569999999999993</v>
      </c>
      <c r="AO43" s="32">
        <f t="shared" ca="1" si="30"/>
        <v>-276.46000000000026</v>
      </c>
      <c r="AP43" s="32">
        <f t="shared" ca="1" si="30"/>
        <v>-130.07999999999996</v>
      </c>
      <c r="AQ43" s="32">
        <f t="shared" ca="1" si="30"/>
        <v>-180.95000000000027</v>
      </c>
      <c r="AR43" s="32">
        <f t="shared" ca="1" si="30"/>
        <v>-117.04999999999949</v>
      </c>
      <c r="AS43" s="32">
        <f t="shared" ca="1" si="30"/>
        <v>-61.530000000000008</v>
      </c>
      <c r="AT43" s="32">
        <f t="shared" ca="1" si="30"/>
        <v>-133.16999999999967</v>
      </c>
      <c r="AU43" s="32">
        <f t="shared" ca="1" si="30"/>
        <v>-83.110000000000042</v>
      </c>
      <c r="AV43" s="32">
        <f t="shared" ca="1" si="30"/>
        <v>-93.210000000000434</v>
      </c>
      <c r="AW43" s="32">
        <f t="shared" ca="1" si="30"/>
        <v>-108.85000000000043</v>
      </c>
      <c r="AX43" s="32">
        <f t="shared" ca="1" si="30"/>
        <v>-104.96999999999963</v>
      </c>
      <c r="AY43" s="32">
        <f t="shared" ca="1" si="30"/>
        <v>-120.80999999999989</v>
      </c>
      <c r="AZ43" s="32">
        <f t="shared" ca="1" si="30"/>
        <v>-143.48999999999978</v>
      </c>
      <c r="BA43" s="31">
        <f t="shared" ca="1" si="28"/>
        <v>-4.57</v>
      </c>
      <c r="BB43" s="31">
        <f t="shared" ca="1" si="5"/>
        <v>-2.16</v>
      </c>
      <c r="BC43" s="31">
        <f t="shared" ca="1" si="6"/>
        <v>-3</v>
      </c>
      <c r="BD43" s="31">
        <f t="shared" ca="1" si="7"/>
        <v>-1.95</v>
      </c>
      <c r="BE43" s="31">
        <f t="shared" ca="1" si="8"/>
        <v>-1.02</v>
      </c>
      <c r="BF43" s="31">
        <f t="shared" ca="1" si="9"/>
        <v>-2.2200000000000002</v>
      </c>
      <c r="BG43" s="31">
        <f t="shared" ca="1" si="10"/>
        <v>-1.39</v>
      </c>
      <c r="BH43" s="31">
        <f t="shared" ca="1" si="11"/>
        <v>-1.56</v>
      </c>
      <c r="BI43" s="31">
        <f t="shared" ca="1" si="12"/>
        <v>-1.82</v>
      </c>
      <c r="BJ43" s="31">
        <f t="shared" ca="1" si="13"/>
        <v>-1.76</v>
      </c>
      <c r="BK43" s="31">
        <f t="shared" ca="1" si="14"/>
        <v>-2.0299999999999998</v>
      </c>
      <c r="BL43" s="31">
        <f t="shared" ca="1" si="15"/>
        <v>-2.42</v>
      </c>
      <c r="BM43" s="32">
        <f t="shared" ca="1" si="29"/>
        <v>-281.03000000000026</v>
      </c>
      <c r="BN43" s="32">
        <f t="shared" ca="1" si="16"/>
        <v>-132.23999999999995</v>
      </c>
      <c r="BO43" s="32">
        <f t="shared" ca="1" si="17"/>
        <v>-183.95000000000027</v>
      </c>
      <c r="BP43" s="32">
        <f t="shared" ca="1" si="18"/>
        <v>-118.99999999999949</v>
      </c>
      <c r="BQ43" s="32">
        <f t="shared" ca="1" si="19"/>
        <v>-62.550000000000011</v>
      </c>
      <c r="BR43" s="32">
        <f t="shared" ca="1" si="20"/>
        <v>-135.38999999999967</v>
      </c>
      <c r="BS43" s="32">
        <f t="shared" ca="1" si="21"/>
        <v>-84.500000000000043</v>
      </c>
      <c r="BT43" s="32">
        <f t="shared" ca="1" si="22"/>
        <v>-94.770000000000437</v>
      </c>
      <c r="BU43" s="32">
        <f t="shared" ca="1" si="23"/>
        <v>-110.67000000000043</v>
      </c>
      <c r="BV43" s="32">
        <f t="shared" ca="1" si="24"/>
        <v>-106.72999999999963</v>
      </c>
      <c r="BW43" s="32">
        <f t="shared" ca="1" si="25"/>
        <v>-122.83999999999989</v>
      </c>
      <c r="BX43" s="32">
        <f t="shared" ca="1" si="26"/>
        <v>-145.90999999999977</v>
      </c>
    </row>
    <row r="44" spans="1:76" x14ac:dyDescent="0.25">
      <c r="A44" t="s">
        <v>478</v>
      </c>
      <c r="B44" s="1" t="s">
        <v>241</v>
      </c>
      <c r="C44" t="str">
        <f t="shared" ca="1" si="2"/>
        <v>CRE1</v>
      </c>
      <c r="D44" t="str">
        <f t="shared" ca="1" si="3"/>
        <v>Cowley Ridge Expansion #1 Wind Facility</v>
      </c>
      <c r="E44" s="31">
        <f ca="1">'Module C Corrected'!CW44-'Module C Initial'!CW44</f>
        <v>-6.6399999999999864</v>
      </c>
      <c r="F44" s="31">
        <f ca="1">'Module C Corrected'!CX44-'Module C Initial'!CX44</f>
        <v>-4.5000000000000284</v>
      </c>
      <c r="G44" s="31">
        <f ca="1">'Module C Corrected'!CY44-'Module C Initial'!CY44</f>
        <v>-4.8199999999999932</v>
      </c>
      <c r="H44" s="31">
        <f ca="1">'Module C Corrected'!CZ44-'Module C Initial'!CZ44</f>
        <v>-3.8500000000000227</v>
      </c>
      <c r="I44" s="31">
        <f ca="1">'Module C Corrected'!DA44-'Module C Initial'!DA44</f>
        <v>-1.0300000000000011</v>
      </c>
      <c r="J44" s="31">
        <f ca="1">'Module C Corrected'!DB44-'Module C Initial'!DB44</f>
        <v>-6.0900000000000318</v>
      </c>
      <c r="K44" s="31">
        <f ca="1">'Module C Corrected'!DC44-'Module C Initial'!DC44</f>
        <v>-3.8400000000000034</v>
      </c>
      <c r="L44" s="31">
        <f ca="1">'Module C Corrected'!DD44-'Module C Initial'!DD44</f>
        <v>-3.9499999999999886</v>
      </c>
      <c r="M44" s="31">
        <f ca="1">'Module C Corrected'!DE44-'Module C Initial'!DE44</f>
        <v>-3.2600000000000193</v>
      </c>
      <c r="N44" s="31">
        <f ca="1">'Module C Corrected'!DF44-'Module C Initial'!DF44</f>
        <v>0</v>
      </c>
      <c r="O44" s="31">
        <f ca="1">'Module C Corrected'!DG44-'Module C Initial'!DG44</f>
        <v>0</v>
      </c>
      <c r="P44" s="31">
        <f ca="1">'Module C Corrected'!DH44-'Module C Initial'!DH44</f>
        <v>0</v>
      </c>
      <c r="Q44" s="32">
        <f ca="1">'Module C Corrected'!DI44-'Module C Initial'!DI44</f>
        <v>-0.33000000000000007</v>
      </c>
      <c r="R44" s="32">
        <f ca="1">'Module C Corrected'!DJ44-'Module C Initial'!DJ44</f>
        <v>-0.22999999999999954</v>
      </c>
      <c r="S44" s="32">
        <f ca="1">'Module C Corrected'!DK44-'Module C Initial'!DK44</f>
        <v>-0.24000000000000021</v>
      </c>
      <c r="T44" s="32">
        <f ca="1">'Module C Corrected'!DL44-'Module C Initial'!DL44</f>
        <v>-0.1899999999999995</v>
      </c>
      <c r="U44" s="32">
        <f ca="1">'Module C Corrected'!DM44-'Module C Initial'!DM44</f>
        <v>-6.0000000000000053E-2</v>
      </c>
      <c r="V44" s="32">
        <f ca="1">'Module C Corrected'!DN44-'Module C Initial'!DN44</f>
        <v>-0.29999999999999893</v>
      </c>
      <c r="W44" s="32">
        <f ca="1">'Module C Corrected'!DO44-'Module C Initial'!DO44</f>
        <v>-0.19000000000000039</v>
      </c>
      <c r="X44" s="32">
        <f ca="1">'Module C Corrected'!DP44-'Module C Initial'!DP44</f>
        <v>-0.20000000000000018</v>
      </c>
      <c r="Y44" s="32">
        <f ca="1">'Module C Corrected'!DQ44-'Module C Initial'!DQ44</f>
        <v>-0.16000000000000014</v>
      </c>
      <c r="Z44" s="32">
        <f ca="1">'Module C Corrected'!DR44-'Module C Initial'!DR44</f>
        <v>0</v>
      </c>
      <c r="AA44" s="32">
        <f ca="1">'Module C Corrected'!DS44-'Module C Initial'!DS44</f>
        <v>0</v>
      </c>
      <c r="AB44" s="32">
        <f ca="1">'Module C Corrected'!DT44-'Module C Initial'!DT44</f>
        <v>0</v>
      </c>
      <c r="AC44" s="31">
        <f ca="1">'Module C Corrected'!DU44-'Module C Initial'!DU44</f>
        <v>-1.0499999999999972</v>
      </c>
      <c r="AD44" s="31">
        <f ca="1">'Module C Corrected'!DV44-'Module C Initial'!DV44</f>
        <v>-0.69999999999999929</v>
      </c>
      <c r="AE44" s="31">
        <f ca="1">'Module C Corrected'!DW44-'Module C Initial'!DW44</f>
        <v>-0.73999999999999844</v>
      </c>
      <c r="AF44" s="31">
        <f ca="1">'Module C Corrected'!DX44-'Module C Initial'!DX44</f>
        <v>-0.58999999999999986</v>
      </c>
      <c r="AG44" s="31">
        <f ca="1">'Module C Corrected'!DY44-'Module C Initial'!DY44</f>
        <v>-0.15999999999999925</v>
      </c>
      <c r="AH44" s="31">
        <f ca="1">'Module C Corrected'!DZ44-'Module C Initial'!DZ44</f>
        <v>-0.91000000000000014</v>
      </c>
      <c r="AI44" s="31">
        <f ca="1">'Module C Corrected'!EA44-'Module C Initial'!EA44</f>
        <v>-0.56000000000000227</v>
      </c>
      <c r="AJ44" s="31">
        <f ca="1">'Module C Corrected'!EB44-'Module C Initial'!EB44</f>
        <v>-0.57000000000000028</v>
      </c>
      <c r="AK44" s="31">
        <f ca="1">'Module C Corrected'!EC44-'Module C Initial'!EC44</f>
        <v>-0.46999999999999886</v>
      </c>
      <c r="AL44" s="31">
        <f ca="1">'Module C Corrected'!ED44-'Module C Initial'!ED44</f>
        <v>0</v>
      </c>
      <c r="AM44" s="31">
        <f ca="1">'Module C Corrected'!EE44-'Module C Initial'!EE44</f>
        <v>0</v>
      </c>
      <c r="AN44" s="31">
        <f ca="1">'Module C Corrected'!EF44-'Module C Initial'!EF44</f>
        <v>0</v>
      </c>
      <c r="AO44" s="32">
        <f t="shared" ca="1" si="30"/>
        <v>-8.0199999999999836</v>
      </c>
      <c r="AP44" s="32">
        <f t="shared" ca="1" si="30"/>
        <v>-5.4300000000000272</v>
      </c>
      <c r="AQ44" s="32">
        <f t="shared" ca="1" si="30"/>
        <v>-5.7999999999999918</v>
      </c>
      <c r="AR44" s="32">
        <f t="shared" ca="1" si="30"/>
        <v>-4.6300000000000221</v>
      </c>
      <c r="AS44" s="32">
        <f t="shared" ca="1" si="30"/>
        <v>-1.2500000000000004</v>
      </c>
      <c r="AT44" s="32">
        <f t="shared" ca="1" si="30"/>
        <v>-7.3000000000000309</v>
      </c>
      <c r="AU44" s="32">
        <f t="shared" ca="1" si="30"/>
        <v>-4.5900000000000061</v>
      </c>
      <c r="AV44" s="32">
        <f t="shared" ca="1" si="30"/>
        <v>-4.7199999999999891</v>
      </c>
      <c r="AW44" s="32">
        <f t="shared" ca="1" si="30"/>
        <v>-3.8900000000000183</v>
      </c>
      <c r="AX44" s="32">
        <f t="shared" ca="1" si="30"/>
        <v>0</v>
      </c>
      <c r="AY44" s="32">
        <f t="shared" ca="1" si="30"/>
        <v>0</v>
      </c>
      <c r="AZ44" s="32">
        <f t="shared" ca="1" si="30"/>
        <v>0</v>
      </c>
      <c r="BA44" s="31">
        <f t="shared" ca="1" si="28"/>
        <v>-0.13</v>
      </c>
      <c r="BB44" s="31">
        <f t="shared" ca="1" si="5"/>
        <v>-0.09</v>
      </c>
      <c r="BC44" s="31">
        <f t="shared" ca="1" si="6"/>
        <v>-0.1</v>
      </c>
      <c r="BD44" s="31">
        <f t="shared" ca="1" si="7"/>
        <v>-0.08</v>
      </c>
      <c r="BE44" s="31">
        <f t="shared" ca="1" si="8"/>
        <v>-0.02</v>
      </c>
      <c r="BF44" s="31">
        <f t="shared" ca="1" si="9"/>
        <v>-0.12</v>
      </c>
      <c r="BG44" s="31">
        <f t="shared" ca="1" si="10"/>
        <v>-0.08</v>
      </c>
      <c r="BH44" s="31">
        <f t="shared" ca="1" si="11"/>
        <v>-0.08</v>
      </c>
      <c r="BI44" s="31">
        <f t="shared" ca="1" si="12"/>
        <v>-7.0000000000000007E-2</v>
      </c>
      <c r="BJ44" s="31">
        <f t="shared" ca="1" si="13"/>
        <v>0</v>
      </c>
      <c r="BK44" s="31">
        <f t="shared" ca="1" si="14"/>
        <v>0</v>
      </c>
      <c r="BL44" s="31">
        <f t="shared" ca="1" si="15"/>
        <v>0</v>
      </c>
      <c r="BM44" s="32">
        <f t="shared" ca="1" si="29"/>
        <v>-8.1499999999999844</v>
      </c>
      <c r="BN44" s="32">
        <f t="shared" ca="1" si="16"/>
        <v>-5.5200000000000271</v>
      </c>
      <c r="BO44" s="32">
        <f t="shared" ca="1" si="17"/>
        <v>-5.8999999999999915</v>
      </c>
      <c r="BP44" s="32">
        <f t="shared" ca="1" si="18"/>
        <v>-4.7100000000000222</v>
      </c>
      <c r="BQ44" s="32">
        <f t="shared" ca="1" si="19"/>
        <v>-1.2700000000000005</v>
      </c>
      <c r="BR44" s="32">
        <f t="shared" ca="1" si="20"/>
        <v>-7.420000000000031</v>
      </c>
      <c r="BS44" s="32">
        <f t="shared" ca="1" si="21"/>
        <v>-4.6700000000000061</v>
      </c>
      <c r="BT44" s="32">
        <f t="shared" ca="1" si="22"/>
        <v>-4.7999999999999892</v>
      </c>
      <c r="BU44" s="32">
        <f t="shared" ca="1" si="23"/>
        <v>-3.9600000000000182</v>
      </c>
      <c r="BV44" s="32">
        <f t="shared" ca="1" si="24"/>
        <v>0</v>
      </c>
      <c r="BW44" s="32">
        <f t="shared" ca="1" si="25"/>
        <v>0</v>
      </c>
      <c r="BX44" s="32">
        <f t="shared" ca="1" si="26"/>
        <v>0</v>
      </c>
    </row>
    <row r="45" spans="1:76" x14ac:dyDescent="0.25">
      <c r="A45" t="s">
        <v>478</v>
      </c>
      <c r="B45" s="1" t="s">
        <v>243</v>
      </c>
      <c r="C45" t="str">
        <f t="shared" ca="1" si="2"/>
        <v>CRE2</v>
      </c>
      <c r="D45" t="str">
        <f t="shared" ca="1" si="3"/>
        <v>Cowley Ridge Expansion #2 Wind Facility</v>
      </c>
      <c r="E45" s="31">
        <f ca="1">'Module C Corrected'!CW45-'Module C Initial'!CW45</f>
        <v>36.879999999999995</v>
      </c>
      <c r="F45" s="31">
        <f ca="1">'Module C Corrected'!CX45-'Module C Initial'!CX45</f>
        <v>30.090000000000032</v>
      </c>
      <c r="G45" s="31">
        <f ca="1">'Module C Corrected'!CY45-'Module C Initial'!CY45</f>
        <v>40.340000000000032</v>
      </c>
      <c r="H45" s="31">
        <f ca="1">'Module C Corrected'!CZ45-'Module C Initial'!CZ45</f>
        <v>19.829999999999984</v>
      </c>
      <c r="I45" s="31">
        <f ca="1">'Module C Corrected'!DA45-'Module C Initial'!DA45</f>
        <v>2.6400000000000006</v>
      </c>
      <c r="J45" s="31">
        <f ca="1">'Module C Corrected'!DB45-'Module C Initial'!DB45</f>
        <v>16.620000000000005</v>
      </c>
      <c r="K45" s="31">
        <f ca="1">'Module C Corrected'!DC45-'Module C Initial'!DC45</f>
        <v>14.439999999999984</v>
      </c>
      <c r="L45" s="31">
        <f ca="1">'Module C Corrected'!DD45-'Module C Initial'!DD45</f>
        <v>16.829999999999984</v>
      </c>
      <c r="M45" s="31">
        <f ca="1">'Module C Corrected'!DE45-'Module C Initial'!DE45</f>
        <v>13.130000000000003</v>
      </c>
      <c r="N45" s="31">
        <f ca="1">'Module C Corrected'!DF45-'Module C Initial'!DF45</f>
        <v>0</v>
      </c>
      <c r="O45" s="31">
        <f ca="1">'Module C Corrected'!DG45-'Module C Initial'!DG45</f>
        <v>0</v>
      </c>
      <c r="P45" s="31">
        <f ca="1">'Module C Corrected'!DH45-'Module C Initial'!DH45</f>
        <v>0</v>
      </c>
      <c r="Q45" s="32">
        <f ca="1">'Module C Corrected'!DI45-'Module C Initial'!DI45</f>
        <v>1.8399999999999999</v>
      </c>
      <c r="R45" s="32">
        <f ca="1">'Module C Corrected'!DJ45-'Module C Initial'!DJ45</f>
        <v>1.5000000000000009</v>
      </c>
      <c r="S45" s="32">
        <f ca="1">'Module C Corrected'!DK45-'Module C Initial'!DK45</f>
        <v>2.0099999999999998</v>
      </c>
      <c r="T45" s="32">
        <f ca="1">'Module C Corrected'!DL45-'Module C Initial'!DL45</f>
        <v>0.99000000000000021</v>
      </c>
      <c r="U45" s="32">
        <f ca="1">'Module C Corrected'!DM45-'Module C Initial'!DM45</f>
        <v>0.14000000000000001</v>
      </c>
      <c r="V45" s="32">
        <f ca="1">'Module C Corrected'!DN45-'Module C Initial'!DN45</f>
        <v>0.83000000000000007</v>
      </c>
      <c r="W45" s="32">
        <f ca="1">'Module C Corrected'!DO45-'Module C Initial'!DO45</f>
        <v>0.71999999999999975</v>
      </c>
      <c r="X45" s="32">
        <f ca="1">'Module C Corrected'!DP45-'Module C Initial'!DP45</f>
        <v>0.8400000000000003</v>
      </c>
      <c r="Y45" s="32">
        <f ca="1">'Module C Corrected'!DQ45-'Module C Initial'!DQ45</f>
        <v>0.6599999999999997</v>
      </c>
      <c r="Z45" s="32">
        <f ca="1">'Module C Corrected'!DR45-'Module C Initial'!DR45</f>
        <v>0</v>
      </c>
      <c r="AA45" s="32">
        <f ca="1">'Module C Corrected'!DS45-'Module C Initial'!DS45</f>
        <v>0</v>
      </c>
      <c r="AB45" s="32">
        <f ca="1">'Module C Corrected'!DT45-'Module C Initial'!DT45</f>
        <v>0</v>
      </c>
      <c r="AC45" s="31">
        <f ca="1">'Module C Corrected'!DU45-'Module C Initial'!DU45</f>
        <v>5.8599999999999994</v>
      </c>
      <c r="AD45" s="31">
        <f ca="1">'Module C Corrected'!DV45-'Module C Initial'!DV45</f>
        <v>4.7200000000000024</v>
      </c>
      <c r="AE45" s="31">
        <f ca="1">'Module C Corrected'!DW45-'Module C Initial'!DW45</f>
        <v>6.2499999999999964</v>
      </c>
      <c r="AF45" s="31">
        <f ca="1">'Module C Corrected'!DX45-'Module C Initial'!DX45</f>
        <v>3.0299999999999994</v>
      </c>
      <c r="AG45" s="31">
        <f ca="1">'Module C Corrected'!DY45-'Module C Initial'!DY45</f>
        <v>0.40000000000000013</v>
      </c>
      <c r="AH45" s="31">
        <f ca="1">'Module C Corrected'!DZ45-'Module C Initial'!DZ45</f>
        <v>2.4699999999999989</v>
      </c>
      <c r="AI45" s="31">
        <f ca="1">'Module C Corrected'!EA45-'Module C Initial'!EA45</f>
        <v>2.120000000000001</v>
      </c>
      <c r="AJ45" s="31">
        <f ca="1">'Module C Corrected'!EB45-'Module C Initial'!EB45</f>
        <v>2.4300000000000015</v>
      </c>
      <c r="AK45" s="31">
        <f ca="1">'Module C Corrected'!EC45-'Module C Initial'!EC45</f>
        <v>1.8699999999999992</v>
      </c>
      <c r="AL45" s="31">
        <f ca="1">'Module C Corrected'!ED45-'Module C Initial'!ED45</f>
        <v>0</v>
      </c>
      <c r="AM45" s="31">
        <f ca="1">'Module C Corrected'!EE45-'Module C Initial'!EE45</f>
        <v>0</v>
      </c>
      <c r="AN45" s="31">
        <f ca="1">'Module C Corrected'!EF45-'Module C Initial'!EF45</f>
        <v>0</v>
      </c>
      <c r="AO45" s="32">
        <f t="shared" ca="1" si="30"/>
        <v>44.58</v>
      </c>
      <c r="AP45" s="32">
        <f t="shared" ca="1" si="30"/>
        <v>36.310000000000031</v>
      </c>
      <c r="AQ45" s="32">
        <f t="shared" ca="1" si="30"/>
        <v>48.600000000000023</v>
      </c>
      <c r="AR45" s="32">
        <f t="shared" ca="1" si="30"/>
        <v>23.849999999999987</v>
      </c>
      <c r="AS45" s="32">
        <f t="shared" ca="1" si="30"/>
        <v>3.1800000000000006</v>
      </c>
      <c r="AT45" s="32">
        <f t="shared" ca="1" si="30"/>
        <v>19.920000000000002</v>
      </c>
      <c r="AU45" s="32">
        <f t="shared" ca="1" si="30"/>
        <v>17.279999999999983</v>
      </c>
      <c r="AV45" s="32">
        <f t="shared" ca="1" si="30"/>
        <v>20.099999999999987</v>
      </c>
      <c r="AW45" s="32">
        <f t="shared" ca="1" si="30"/>
        <v>15.660000000000002</v>
      </c>
      <c r="AX45" s="32">
        <f t="shared" ca="1" si="30"/>
        <v>0</v>
      </c>
      <c r="AY45" s="32">
        <f t="shared" ca="1" si="30"/>
        <v>0</v>
      </c>
      <c r="AZ45" s="32">
        <f t="shared" ca="1" si="30"/>
        <v>0</v>
      </c>
      <c r="BA45" s="31">
        <f t="shared" ca="1" si="28"/>
        <v>0.74</v>
      </c>
      <c r="BB45" s="31">
        <f t="shared" ca="1" si="5"/>
        <v>0.6</v>
      </c>
      <c r="BC45" s="31">
        <f t="shared" ca="1" si="6"/>
        <v>0.81</v>
      </c>
      <c r="BD45" s="31">
        <f t="shared" ca="1" si="7"/>
        <v>0.4</v>
      </c>
      <c r="BE45" s="31">
        <f t="shared" ca="1" si="8"/>
        <v>0.05</v>
      </c>
      <c r="BF45" s="31">
        <f t="shared" ca="1" si="9"/>
        <v>0.33</v>
      </c>
      <c r="BG45" s="31">
        <f t="shared" ca="1" si="10"/>
        <v>0.28999999999999998</v>
      </c>
      <c r="BH45" s="31">
        <f t="shared" ca="1" si="11"/>
        <v>0.34</v>
      </c>
      <c r="BI45" s="31">
        <f t="shared" ca="1" si="12"/>
        <v>0.26</v>
      </c>
      <c r="BJ45" s="31">
        <f t="shared" ca="1" si="13"/>
        <v>0</v>
      </c>
      <c r="BK45" s="31">
        <f t="shared" ca="1" si="14"/>
        <v>0</v>
      </c>
      <c r="BL45" s="31">
        <f t="shared" ca="1" si="15"/>
        <v>0</v>
      </c>
      <c r="BM45" s="32">
        <f t="shared" ca="1" si="29"/>
        <v>45.32</v>
      </c>
      <c r="BN45" s="32">
        <f t="shared" ca="1" si="16"/>
        <v>36.910000000000032</v>
      </c>
      <c r="BO45" s="32">
        <f t="shared" ca="1" si="17"/>
        <v>49.410000000000025</v>
      </c>
      <c r="BP45" s="32">
        <f t="shared" ca="1" si="18"/>
        <v>24.249999999999986</v>
      </c>
      <c r="BQ45" s="32">
        <f t="shared" ca="1" si="19"/>
        <v>3.2300000000000004</v>
      </c>
      <c r="BR45" s="32">
        <f t="shared" ca="1" si="20"/>
        <v>20.25</v>
      </c>
      <c r="BS45" s="32">
        <f t="shared" ca="1" si="21"/>
        <v>17.569999999999983</v>
      </c>
      <c r="BT45" s="32">
        <f t="shared" ca="1" si="22"/>
        <v>20.439999999999987</v>
      </c>
      <c r="BU45" s="32">
        <f t="shared" ca="1" si="23"/>
        <v>15.920000000000002</v>
      </c>
      <c r="BV45" s="32">
        <f t="shared" ca="1" si="24"/>
        <v>0</v>
      </c>
      <c r="BW45" s="32">
        <f t="shared" ca="1" si="25"/>
        <v>0</v>
      </c>
      <c r="BX45" s="32">
        <f t="shared" ca="1" si="26"/>
        <v>0</v>
      </c>
    </row>
    <row r="46" spans="1:76" x14ac:dyDescent="0.25">
      <c r="A46" t="s">
        <v>466</v>
      </c>
      <c r="B46" s="1" t="s">
        <v>160</v>
      </c>
      <c r="C46" t="str">
        <f t="shared" ca="1" si="2"/>
        <v>CRE3</v>
      </c>
      <c r="D46" t="str">
        <f t="shared" ca="1" si="3"/>
        <v>Cowley North Wind Facility</v>
      </c>
      <c r="E46" s="31">
        <f ca="1">'Module C Corrected'!CW46-'Module C Initial'!CW46</f>
        <v>-106.48999999999978</v>
      </c>
      <c r="F46" s="31">
        <f ca="1">'Module C Corrected'!CX46-'Module C Initial'!CX46</f>
        <v>-47.359999999999673</v>
      </c>
      <c r="G46" s="31">
        <f ca="1">'Module C Corrected'!CY46-'Module C Initial'!CY46</f>
        <v>-59.440000000000509</v>
      </c>
      <c r="H46" s="31">
        <f ca="1">'Module C Corrected'!CZ46-'Module C Initial'!CZ46</f>
        <v>-43.039999999999964</v>
      </c>
      <c r="I46" s="31">
        <f ca="1">'Module C Corrected'!DA46-'Module C Initial'!DA46</f>
        <v>-13.3599999999999</v>
      </c>
      <c r="J46" s="31">
        <f ca="1">'Module C Corrected'!DB46-'Module C Initial'!DB46</f>
        <v>-59.789999999999964</v>
      </c>
      <c r="K46" s="31">
        <f ca="1">'Module C Corrected'!DC46-'Module C Initial'!DC46</f>
        <v>-36.390000000000327</v>
      </c>
      <c r="L46" s="31">
        <f ca="1">'Module C Corrected'!DD46-'Module C Initial'!DD46</f>
        <v>-40.779999999999745</v>
      </c>
      <c r="M46" s="31">
        <f ca="1">'Module C Corrected'!DE46-'Module C Initial'!DE46</f>
        <v>-39.799999999999272</v>
      </c>
      <c r="N46" s="31">
        <f ca="1">'Module C Corrected'!DF46-'Module C Initial'!DF46</f>
        <v>-48.140000000000327</v>
      </c>
      <c r="O46" s="31">
        <f ca="1">'Module C Corrected'!DG46-'Module C Initial'!DG46</f>
        <v>-53.789999999999964</v>
      </c>
      <c r="P46" s="31">
        <f ca="1">'Module C Corrected'!DH46-'Module C Initial'!DH46</f>
        <v>-59.670000000000073</v>
      </c>
      <c r="Q46" s="32">
        <f ca="1">'Module C Corrected'!DI46-'Module C Initial'!DI46</f>
        <v>-5.3199999999999932</v>
      </c>
      <c r="R46" s="32">
        <f ca="1">'Module C Corrected'!DJ46-'Module C Initial'!DJ46</f>
        <v>-2.3599999999999994</v>
      </c>
      <c r="S46" s="32">
        <f ca="1">'Module C Corrected'!DK46-'Module C Initial'!DK46</f>
        <v>-2.9799999999999898</v>
      </c>
      <c r="T46" s="32">
        <f ca="1">'Module C Corrected'!DL46-'Module C Initial'!DL46</f>
        <v>-2.1499999999999915</v>
      </c>
      <c r="U46" s="32">
        <f ca="1">'Module C Corrected'!DM46-'Module C Initial'!DM46</f>
        <v>-0.67000000000000171</v>
      </c>
      <c r="V46" s="32">
        <f ca="1">'Module C Corrected'!DN46-'Module C Initial'!DN46</f>
        <v>-2.9899999999999807</v>
      </c>
      <c r="W46" s="32">
        <f ca="1">'Module C Corrected'!DO46-'Module C Initial'!DO46</f>
        <v>-1.8200000000000074</v>
      </c>
      <c r="X46" s="32">
        <f ca="1">'Module C Corrected'!DP46-'Module C Initial'!DP46</f>
        <v>-2.0400000000000063</v>
      </c>
      <c r="Y46" s="32">
        <f ca="1">'Module C Corrected'!DQ46-'Module C Initial'!DQ46</f>
        <v>-1.9899999999999949</v>
      </c>
      <c r="Z46" s="32">
        <f ca="1">'Module C Corrected'!DR46-'Module C Initial'!DR46</f>
        <v>-2.4000000000000057</v>
      </c>
      <c r="AA46" s="32">
        <f ca="1">'Module C Corrected'!DS46-'Module C Initial'!DS46</f>
        <v>-2.6899999999999977</v>
      </c>
      <c r="AB46" s="32">
        <f ca="1">'Module C Corrected'!DT46-'Module C Initial'!DT46</f>
        <v>-2.9900000000000091</v>
      </c>
      <c r="AC46" s="31">
        <f ca="1">'Module C Corrected'!DU46-'Module C Initial'!DU46</f>
        <v>-16.919999999999959</v>
      </c>
      <c r="AD46" s="31">
        <f ca="1">'Module C Corrected'!DV46-'Module C Initial'!DV46</f>
        <v>-7.4300000000000068</v>
      </c>
      <c r="AE46" s="31">
        <f ca="1">'Module C Corrected'!DW46-'Module C Initial'!DW46</f>
        <v>-9.2099999999999795</v>
      </c>
      <c r="AF46" s="31">
        <f ca="1">'Module C Corrected'!DX46-'Module C Initial'!DX46</f>
        <v>-6.5699999999999932</v>
      </c>
      <c r="AG46" s="31">
        <f ca="1">'Module C Corrected'!DY46-'Module C Initial'!DY46</f>
        <v>-2.0100000000000051</v>
      </c>
      <c r="AH46" s="31">
        <f ca="1">'Module C Corrected'!DZ46-'Module C Initial'!DZ46</f>
        <v>-8.8799999999999955</v>
      </c>
      <c r="AI46" s="31">
        <f ca="1">'Module C Corrected'!EA46-'Module C Initial'!EA46</f>
        <v>-5.3299999999999841</v>
      </c>
      <c r="AJ46" s="31">
        <f ca="1">'Module C Corrected'!EB46-'Module C Initial'!EB46</f>
        <v>-5.9000000000000057</v>
      </c>
      <c r="AK46" s="31">
        <f ca="1">'Module C Corrected'!EC46-'Module C Initial'!EC46</f>
        <v>-5.6800000000000068</v>
      </c>
      <c r="AL46" s="31">
        <f ca="1">'Module C Corrected'!ED46-'Module C Initial'!ED46</f>
        <v>-6.7800000000000296</v>
      </c>
      <c r="AM46" s="31">
        <f ca="1">'Module C Corrected'!EE46-'Module C Initial'!EE46</f>
        <v>-7.4700000000000273</v>
      </c>
      <c r="AN46" s="31">
        <f ca="1">'Module C Corrected'!EF46-'Module C Initial'!EF46</f>
        <v>-8.1800000000000068</v>
      </c>
      <c r="AO46" s="32">
        <f t="shared" ca="1" si="30"/>
        <v>-128.72999999999973</v>
      </c>
      <c r="AP46" s="32">
        <f t="shared" ca="1" si="30"/>
        <v>-57.149999999999679</v>
      </c>
      <c r="AQ46" s="32">
        <f t="shared" ca="1" si="30"/>
        <v>-71.630000000000479</v>
      </c>
      <c r="AR46" s="32">
        <f t="shared" ca="1" si="30"/>
        <v>-51.759999999999948</v>
      </c>
      <c r="AS46" s="32">
        <f t="shared" ca="1" si="30"/>
        <v>-16.039999999999907</v>
      </c>
      <c r="AT46" s="32">
        <f t="shared" ca="1" si="30"/>
        <v>-71.65999999999994</v>
      </c>
      <c r="AU46" s="32">
        <f t="shared" ca="1" si="30"/>
        <v>-43.540000000000319</v>
      </c>
      <c r="AV46" s="32">
        <f t="shared" ca="1" si="30"/>
        <v>-48.719999999999757</v>
      </c>
      <c r="AW46" s="32">
        <f t="shared" ca="1" si="30"/>
        <v>-47.469999999999274</v>
      </c>
      <c r="AX46" s="32">
        <f t="shared" ca="1" si="30"/>
        <v>-57.320000000000363</v>
      </c>
      <c r="AY46" s="32">
        <f t="shared" ca="1" si="30"/>
        <v>-63.949999999999989</v>
      </c>
      <c r="AZ46" s="32">
        <f t="shared" ca="1" si="30"/>
        <v>-70.840000000000089</v>
      </c>
      <c r="BA46" s="31">
        <f t="shared" ca="1" si="28"/>
        <v>-2.13</v>
      </c>
      <c r="BB46" s="31">
        <f t="shared" ca="1" si="5"/>
        <v>-0.95</v>
      </c>
      <c r="BC46" s="31">
        <f t="shared" ca="1" si="6"/>
        <v>-1.19</v>
      </c>
      <c r="BD46" s="31">
        <f t="shared" ca="1" si="7"/>
        <v>-0.86</v>
      </c>
      <c r="BE46" s="31">
        <f t="shared" ca="1" si="8"/>
        <v>-0.27</v>
      </c>
      <c r="BF46" s="31">
        <f t="shared" ca="1" si="9"/>
        <v>-1.2</v>
      </c>
      <c r="BG46" s="31">
        <f t="shared" ca="1" si="10"/>
        <v>-0.73</v>
      </c>
      <c r="BH46" s="31">
        <f t="shared" ca="1" si="11"/>
        <v>-0.82</v>
      </c>
      <c r="BI46" s="31">
        <f t="shared" ca="1" si="12"/>
        <v>-0.8</v>
      </c>
      <c r="BJ46" s="31">
        <f t="shared" ca="1" si="13"/>
        <v>-0.96</v>
      </c>
      <c r="BK46" s="31">
        <f t="shared" ca="1" si="14"/>
        <v>-1.08</v>
      </c>
      <c r="BL46" s="31">
        <f t="shared" ca="1" si="15"/>
        <v>-1.19</v>
      </c>
      <c r="BM46" s="32">
        <f t="shared" ca="1" si="29"/>
        <v>-130.85999999999973</v>
      </c>
      <c r="BN46" s="32">
        <f t="shared" ca="1" si="16"/>
        <v>-58.099999999999682</v>
      </c>
      <c r="BO46" s="32">
        <f t="shared" ca="1" si="17"/>
        <v>-72.820000000000476</v>
      </c>
      <c r="BP46" s="32">
        <f t="shared" ca="1" si="18"/>
        <v>-52.619999999999948</v>
      </c>
      <c r="BQ46" s="32">
        <f t="shared" ca="1" si="19"/>
        <v>-16.309999999999906</v>
      </c>
      <c r="BR46" s="32">
        <f t="shared" ca="1" si="20"/>
        <v>-72.859999999999943</v>
      </c>
      <c r="BS46" s="32">
        <f t="shared" ca="1" si="21"/>
        <v>-44.270000000000316</v>
      </c>
      <c r="BT46" s="32">
        <f t="shared" ca="1" si="22"/>
        <v>-49.539999999999758</v>
      </c>
      <c r="BU46" s="32">
        <f t="shared" ca="1" si="23"/>
        <v>-48.269999999999271</v>
      </c>
      <c r="BV46" s="32">
        <f t="shared" ca="1" si="24"/>
        <v>-58.280000000000364</v>
      </c>
      <c r="BW46" s="32">
        <f t="shared" ca="1" si="25"/>
        <v>-65.029999999999987</v>
      </c>
      <c r="BX46" s="32">
        <f t="shared" ca="1" si="26"/>
        <v>-72.030000000000086</v>
      </c>
    </row>
    <row r="47" spans="1:76" x14ac:dyDescent="0.25">
      <c r="A47" t="s">
        <v>476</v>
      </c>
      <c r="B47" s="1" t="s">
        <v>48</v>
      </c>
      <c r="C47" t="str">
        <f t="shared" ca="1" si="2"/>
        <v>CRR1</v>
      </c>
      <c r="D47" t="str">
        <f t="shared" ca="1" si="3"/>
        <v>Castle Rock Wind Facility</v>
      </c>
      <c r="E47" s="31">
        <f ca="1">'Module C Corrected'!CW47-'Module C Initial'!CW47</f>
        <v>-319.09000000000015</v>
      </c>
      <c r="F47" s="31">
        <f ca="1">'Module C Corrected'!CX47-'Module C Initial'!CX47</f>
        <v>-152.64999999999964</v>
      </c>
      <c r="G47" s="31">
        <f ca="1">'Module C Corrected'!CY47-'Module C Initial'!CY47</f>
        <v>-205.31000000000495</v>
      </c>
      <c r="H47" s="31">
        <f ca="1">'Module C Corrected'!CZ47-'Module C Initial'!CZ47</f>
        <v>-134.86999999999898</v>
      </c>
      <c r="I47" s="31">
        <f ca="1">'Module C Corrected'!DA47-'Module C Initial'!DA47</f>
        <v>-75.359999999999673</v>
      </c>
      <c r="J47" s="31">
        <f ca="1">'Module C Corrected'!DB47-'Module C Initial'!DB47</f>
        <v>-142.68000000000018</v>
      </c>
      <c r="K47" s="31">
        <f ca="1">'Module C Corrected'!DC47-'Module C Initial'!DC47</f>
        <v>-91.230000000000473</v>
      </c>
      <c r="L47" s="31">
        <f ca="1">'Module C Corrected'!DD47-'Module C Initial'!DD47</f>
        <v>-114.81000000000131</v>
      </c>
      <c r="M47" s="31">
        <f ca="1">'Module C Corrected'!DE47-'Module C Initial'!DE47</f>
        <v>-127.65000000000146</v>
      </c>
      <c r="N47" s="31">
        <f ca="1">'Module C Corrected'!DF47-'Module C Initial'!DF47</f>
        <v>-143.81999999999971</v>
      </c>
      <c r="O47" s="31">
        <f ca="1">'Module C Corrected'!DG47-'Module C Initial'!DG47</f>
        <v>-156.73999999999978</v>
      </c>
      <c r="P47" s="31">
        <f ca="1">'Module C Corrected'!DH47-'Module C Initial'!DH47</f>
        <v>-191.22000000000116</v>
      </c>
      <c r="Q47" s="32">
        <f ca="1">'Module C Corrected'!DI47-'Module C Initial'!DI47</f>
        <v>-15.960000000000008</v>
      </c>
      <c r="R47" s="32">
        <f ca="1">'Module C Corrected'!DJ47-'Module C Initial'!DJ47</f>
        <v>-7.6299999999999955</v>
      </c>
      <c r="S47" s="32">
        <f ca="1">'Module C Corrected'!DK47-'Module C Initial'!DK47</f>
        <v>-10.269999999999996</v>
      </c>
      <c r="T47" s="32">
        <f ca="1">'Module C Corrected'!DL47-'Module C Initial'!DL47</f>
        <v>-6.75</v>
      </c>
      <c r="U47" s="32">
        <f ca="1">'Module C Corrected'!DM47-'Module C Initial'!DM47</f>
        <v>-3.7699999999999996</v>
      </c>
      <c r="V47" s="32">
        <f ca="1">'Module C Corrected'!DN47-'Module C Initial'!DN47</f>
        <v>-7.1300000000000026</v>
      </c>
      <c r="W47" s="32">
        <f ca="1">'Module C Corrected'!DO47-'Module C Initial'!DO47</f>
        <v>-4.57</v>
      </c>
      <c r="X47" s="32">
        <f ca="1">'Module C Corrected'!DP47-'Module C Initial'!DP47</f>
        <v>-5.74</v>
      </c>
      <c r="Y47" s="32">
        <f ca="1">'Module C Corrected'!DQ47-'Module C Initial'!DQ47</f>
        <v>-6.379999999999999</v>
      </c>
      <c r="Z47" s="32">
        <f ca="1">'Module C Corrected'!DR47-'Module C Initial'!DR47</f>
        <v>-7.1899999999999977</v>
      </c>
      <c r="AA47" s="32">
        <f ca="1">'Module C Corrected'!DS47-'Module C Initial'!DS47</f>
        <v>-7.8400000000000034</v>
      </c>
      <c r="AB47" s="32">
        <f ca="1">'Module C Corrected'!DT47-'Module C Initial'!DT47</f>
        <v>-9.5600000000000023</v>
      </c>
      <c r="AC47" s="31">
        <f ca="1">'Module C Corrected'!DU47-'Module C Initial'!DU47</f>
        <v>-50.700000000000045</v>
      </c>
      <c r="AD47" s="31">
        <f ca="1">'Module C Corrected'!DV47-'Module C Initial'!DV47</f>
        <v>-23.930000000000007</v>
      </c>
      <c r="AE47" s="31">
        <f ca="1">'Module C Corrected'!DW47-'Module C Initial'!DW47</f>
        <v>-31.789999999999992</v>
      </c>
      <c r="AF47" s="31">
        <f ca="1">'Module C Corrected'!DX47-'Module C Initial'!DX47</f>
        <v>-20.600000000000023</v>
      </c>
      <c r="AG47" s="31">
        <f ca="1">'Module C Corrected'!DY47-'Module C Initial'!DY47</f>
        <v>-11.349999999999994</v>
      </c>
      <c r="AH47" s="31">
        <f ca="1">'Module C Corrected'!DZ47-'Module C Initial'!DZ47</f>
        <v>-21.200000000000017</v>
      </c>
      <c r="AI47" s="31">
        <f ca="1">'Module C Corrected'!EA47-'Module C Initial'!EA47</f>
        <v>-13.36</v>
      </c>
      <c r="AJ47" s="31">
        <f ca="1">'Module C Corrected'!EB47-'Module C Initial'!EB47</f>
        <v>-16.600000000000001</v>
      </c>
      <c r="AK47" s="31">
        <f ca="1">'Module C Corrected'!EC47-'Module C Initial'!EC47</f>
        <v>-18.21</v>
      </c>
      <c r="AL47" s="31">
        <f ca="1">'Module C Corrected'!ED47-'Module C Initial'!ED47</f>
        <v>-20.259999999999991</v>
      </c>
      <c r="AM47" s="31">
        <f ca="1">'Module C Corrected'!EE47-'Module C Initial'!EE47</f>
        <v>-21.78</v>
      </c>
      <c r="AN47" s="31">
        <f ca="1">'Module C Corrected'!EF47-'Module C Initial'!EF47</f>
        <v>-26.20999999999998</v>
      </c>
      <c r="AO47" s="32">
        <f t="shared" ca="1" si="30"/>
        <v>-385.75000000000023</v>
      </c>
      <c r="AP47" s="32">
        <f t="shared" ca="1" si="30"/>
        <v>-184.20999999999964</v>
      </c>
      <c r="AQ47" s="32">
        <f t="shared" ca="1" si="30"/>
        <v>-247.37000000000492</v>
      </c>
      <c r="AR47" s="32">
        <f t="shared" ca="1" si="30"/>
        <v>-162.219999999999</v>
      </c>
      <c r="AS47" s="32">
        <f t="shared" ca="1" si="30"/>
        <v>-90.479999999999663</v>
      </c>
      <c r="AT47" s="32">
        <f t="shared" ca="1" si="30"/>
        <v>-171.01000000000019</v>
      </c>
      <c r="AU47" s="32">
        <f t="shared" ca="1" si="30"/>
        <v>-109.16000000000047</v>
      </c>
      <c r="AV47" s="32">
        <f t="shared" ca="1" si="30"/>
        <v>-137.15000000000131</v>
      </c>
      <c r="AW47" s="32">
        <f t="shared" ca="1" si="30"/>
        <v>-152.24000000000146</v>
      </c>
      <c r="AX47" s="32">
        <f t="shared" ca="1" si="30"/>
        <v>-171.2699999999997</v>
      </c>
      <c r="AY47" s="32">
        <f t="shared" ca="1" si="30"/>
        <v>-186.35999999999979</v>
      </c>
      <c r="AZ47" s="32">
        <f t="shared" ca="1" si="30"/>
        <v>-226.99000000000115</v>
      </c>
      <c r="BA47" s="31">
        <f t="shared" ca="1" si="28"/>
        <v>-6.38</v>
      </c>
      <c r="BB47" s="31">
        <f t="shared" ca="1" si="5"/>
        <v>-3.05</v>
      </c>
      <c r="BC47" s="31">
        <f t="shared" ca="1" si="6"/>
        <v>-4.1100000000000003</v>
      </c>
      <c r="BD47" s="31">
        <f t="shared" ca="1" si="7"/>
        <v>-2.7</v>
      </c>
      <c r="BE47" s="31">
        <f t="shared" ca="1" si="8"/>
        <v>-1.51</v>
      </c>
      <c r="BF47" s="31">
        <f t="shared" ca="1" si="9"/>
        <v>-2.85</v>
      </c>
      <c r="BG47" s="31">
        <f t="shared" ca="1" si="10"/>
        <v>-1.82</v>
      </c>
      <c r="BH47" s="31">
        <f t="shared" ca="1" si="11"/>
        <v>-2.2999999999999998</v>
      </c>
      <c r="BI47" s="31">
        <f t="shared" ca="1" si="12"/>
        <v>-2.5499999999999998</v>
      </c>
      <c r="BJ47" s="31">
        <f t="shared" ca="1" si="13"/>
        <v>-2.88</v>
      </c>
      <c r="BK47" s="31">
        <f t="shared" ca="1" si="14"/>
        <v>-3.13</v>
      </c>
      <c r="BL47" s="31">
        <f t="shared" ca="1" si="15"/>
        <v>-3.82</v>
      </c>
      <c r="BM47" s="32">
        <f t="shared" ca="1" si="29"/>
        <v>-392.13000000000022</v>
      </c>
      <c r="BN47" s="32">
        <f t="shared" ca="1" si="16"/>
        <v>-187.25999999999965</v>
      </c>
      <c r="BO47" s="32">
        <f t="shared" ca="1" si="17"/>
        <v>-251.48000000000494</v>
      </c>
      <c r="BP47" s="32">
        <f t="shared" ca="1" si="18"/>
        <v>-164.91999999999899</v>
      </c>
      <c r="BQ47" s="32">
        <f t="shared" ca="1" si="19"/>
        <v>-91.989999999999668</v>
      </c>
      <c r="BR47" s="32">
        <f t="shared" ca="1" si="20"/>
        <v>-173.86000000000018</v>
      </c>
      <c r="BS47" s="32">
        <f t="shared" ca="1" si="21"/>
        <v>-110.98000000000046</v>
      </c>
      <c r="BT47" s="32">
        <f t="shared" ca="1" si="22"/>
        <v>-139.45000000000132</v>
      </c>
      <c r="BU47" s="32">
        <f t="shared" ca="1" si="23"/>
        <v>-154.79000000000147</v>
      </c>
      <c r="BV47" s="32">
        <f t="shared" ca="1" si="24"/>
        <v>-174.14999999999969</v>
      </c>
      <c r="BW47" s="32">
        <f t="shared" ca="1" si="25"/>
        <v>-189.48999999999978</v>
      </c>
      <c r="BX47" s="32">
        <f t="shared" ca="1" si="26"/>
        <v>-230.81000000000114</v>
      </c>
    </row>
    <row r="48" spans="1:76" x14ac:dyDescent="0.25">
      <c r="A48" t="s">
        <v>477</v>
      </c>
      <c r="B48" s="1" t="s">
        <v>69</v>
      </c>
      <c r="C48" t="str">
        <f t="shared" ca="1" si="2"/>
        <v>CRS1</v>
      </c>
      <c r="D48" t="str">
        <f t="shared" ca="1" si="3"/>
        <v>Crossfield Energy Centre #1</v>
      </c>
      <c r="E48" s="31">
        <f ca="1">'Module C Corrected'!CW48-'Module C Initial'!CW48</f>
        <v>-88.329999999999927</v>
      </c>
      <c r="F48" s="31">
        <f ca="1">'Module C Corrected'!CX48-'Module C Initial'!CX48</f>
        <v>-86.6200000000008</v>
      </c>
      <c r="G48" s="31">
        <f ca="1">'Module C Corrected'!CY48-'Module C Initial'!CY48</f>
        <v>-48.090000000000146</v>
      </c>
      <c r="H48" s="31">
        <f ca="1">'Module C Corrected'!CZ48-'Module C Initial'!CZ48</f>
        <v>-9.4699999999999136</v>
      </c>
      <c r="I48" s="31">
        <f ca="1">'Module C Corrected'!DA48-'Module C Initial'!DA48</f>
        <v>-292.52000000000044</v>
      </c>
      <c r="J48" s="31">
        <f ca="1">'Module C Corrected'!DB48-'Module C Initial'!DB48</f>
        <v>-310.69999999999709</v>
      </c>
      <c r="K48" s="31">
        <f ca="1">'Module C Corrected'!DC48-'Module C Initial'!DC48</f>
        <v>-15.910000000000082</v>
      </c>
      <c r="L48" s="31">
        <f ca="1">'Module C Corrected'!DD48-'Module C Initial'!DD48</f>
        <v>-22.150000000000091</v>
      </c>
      <c r="M48" s="31">
        <f ca="1">'Module C Corrected'!DE48-'Module C Initial'!DE48</f>
        <v>-8.0800000000000409</v>
      </c>
      <c r="N48" s="31">
        <f ca="1">'Module C Corrected'!DF48-'Module C Initial'!DF48</f>
        <v>-9.6199999999998909</v>
      </c>
      <c r="O48" s="31">
        <f ca="1">'Module C Corrected'!DG48-'Module C Initial'!DG48</f>
        <v>-20.039999999999964</v>
      </c>
      <c r="P48" s="31">
        <f ca="1">'Module C Corrected'!DH48-'Module C Initial'!DH48</f>
        <v>-18.529999999999973</v>
      </c>
      <c r="Q48" s="32">
        <f ca="1">'Module C Corrected'!DI48-'Module C Initial'!DI48</f>
        <v>-4.4199999999999875</v>
      </c>
      <c r="R48" s="32">
        <f ca="1">'Module C Corrected'!DJ48-'Module C Initial'!DJ48</f>
        <v>-4.3299999999999841</v>
      </c>
      <c r="S48" s="32">
        <f ca="1">'Module C Corrected'!DK48-'Module C Initial'!DK48</f>
        <v>-2.3999999999999915</v>
      </c>
      <c r="T48" s="32">
        <f ca="1">'Module C Corrected'!DL48-'Module C Initial'!DL48</f>
        <v>-0.46999999999999886</v>
      </c>
      <c r="U48" s="32">
        <f ca="1">'Module C Corrected'!DM48-'Module C Initial'!DM48</f>
        <v>-14.629999999999995</v>
      </c>
      <c r="V48" s="32">
        <f ca="1">'Module C Corrected'!DN48-'Module C Initial'!DN48</f>
        <v>-15.539999999999964</v>
      </c>
      <c r="W48" s="32">
        <f ca="1">'Module C Corrected'!DO48-'Module C Initial'!DO48</f>
        <v>-0.78999999999999915</v>
      </c>
      <c r="X48" s="32">
        <f ca="1">'Module C Corrected'!DP48-'Module C Initial'!DP48</f>
        <v>-1.1099999999999994</v>
      </c>
      <c r="Y48" s="32">
        <f ca="1">'Module C Corrected'!DQ48-'Module C Initial'!DQ48</f>
        <v>-0.39999999999999858</v>
      </c>
      <c r="Z48" s="32">
        <f ca="1">'Module C Corrected'!DR48-'Module C Initial'!DR48</f>
        <v>-0.48000000000000043</v>
      </c>
      <c r="AA48" s="32">
        <f ca="1">'Module C Corrected'!DS48-'Module C Initial'!DS48</f>
        <v>-1</v>
      </c>
      <c r="AB48" s="32">
        <f ca="1">'Module C Corrected'!DT48-'Module C Initial'!DT48</f>
        <v>-0.92000000000000171</v>
      </c>
      <c r="AC48" s="31">
        <f ca="1">'Module C Corrected'!DU48-'Module C Initial'!DU48</f>
        <v>-14.040000000000077</v>
      </c>
      <c r="AD48" s="31">
        <f ca="1">'Module C Corrected'!DV48-'Module C Initial'!DV48</f>
        <v>-13.579999999999927</v>
      </c>
      <c r="AE48" s="31">
        <f ca="1">'Module C Corrected'!DW48-'Module C Initial'!DW48</f>
        <v>-7.4500000000000455</v>
      </c>
      <c r="AF48" s="31">
        <f ca="1">'Module C Corrected'!DX48-'Module C Initial'!DX48</f>
        <v>-1.4399999999999977</v>
      </c>
      <c r="AG48" s="31">
        <f ca="1">'Module C Corrected'!DY48-'Module C Initial'!DY48</f>
        <v>-44.079999999999927</v>
      </c>
      <c r="AH48" s="31">
        <f ca="1">'Module C Corrected'!DZ48-'Module C Initial'!DZ48</f>
        <v>-46.170000000000073</v>
      </c>
      <c r="AI48" s="31">
        <f ca="1">'Module C Corrected'!EA48-'Module C Initial'!EA48</f>
        <v>-2.3400000000000034</v>
      </c>
      <c r="AJ48" s="31">
        <f ca="1">'Module C Corrected'!EB48-'Module C Initial'!EB48</f>
        <v>-3.2000000000000171</v>
      </c>
      <c r="AK48" s="31">
        <f ca="1">'Module C Corrected'!EC48-'Module C Initial'!EC48</f>
        <v>-1.1499999999999986</v>
      </c>
      <c r="AL48" s="31">
        <f ca="1">'Module C Corrected'!ED48-'Module C Initial'!ED48</f>
        <v>-1.3500000000000085</v>
      </c>
      <c r="AM48" s="31">
        <f ca="1">'Module C Corrected'!EE48-'Module C Initial'!EE48</f>
        <v>-2.7800000000000011</v>
      </c>
      <c r="AN48" s="31">
        <f ca="1">'Module C Corrected'!EF48-'Module C Initial'!EF48</f>
        <v>-2.5400000000000063</v>
      </c>
      <c r="AO48" s="32">
        <f t="shared" ca="1" si="30"/>
        <v>-106.78999999999999</v>
      </c>
      <c r="AP48" s="32">
        <f t="shared" ca="1" si="30"/>
        <v>-104.53000000000071</v>
      </c>
      <c r="AQ48" s="32">
        <f t="shared" ca="1" si="30"/>
        <v>-57.940000000000182</v>
      </c>
      <c r="AR48" s="32">
        <f t="shared" ca="1" si="30"/>
        <v>-11.37999999999991</v>
      </c>
      <c r="AS48" s="32">
        <f t="shared" ca="1" si="30"/>
        <v>-351.23000000000036</v>
      </c>
      <c r="AT48" s="32">
        <f t="shared" ca="1" si="30"/>
        <v>-372.40999999999713</v>
      </c>
      <c r="AU48" s="32">
        <f t="shared" ca="1" si="30"/>
        <v>-19.040000000000084</v>
      </c>
      <c r="AV48" s="32">
        <f t="shared" ca="1" si="30"/>
        <v>-26.460000000000107</v>
      </c>
      <c r="AW48" s="32">
        <f t="shared" ca="1" si="30"/>
        <v>-9.6300000000000381</v>
      </c>
      <c r="AX48" s="32">
        <f t="shared" ca="1" si="30"/>
        <v>-11.4499999999999</v>
      </c>
      <c r="AY48" s="32">
        <f t="shared" ca="1" si="30"/>
        <v>-23.819999999999965</v>
      </c>
      <c r="AZ48" s="32">
        <f t="shared" ca="1" si="30"/>
        <v>-21.989999999999981</v>
      </c>
      <c r="BA48" s="31">
        <f t="shared" ca="1" si="28"/>
        <v>-1.77</v>
      </c>
      <c r="BB48" s="31">
        <f t="shared" ca="1" si="5"/>
        <v>-1.73</v>
      </c>
      <c r="BC48" s="31">
        <f t="shared" ca="1" si="6"/>
        <v>-0.96</v>
      </c>
      <c r="BD48" s="31">
        <f t="shared" ca="1" si="7"/>
        <v>-0.19</v>
      </c>
      <c r="BE48" s="31">
        <f t="shared" ca="1" si="8"/>
        <v>-5.85</v>
      </c>
      <c r="BF48" s="31">
        <f t="shared" ca="1" si="9"/>
        <v>-6.21</v>
      </c>
      <c r="BG48" s="31">
        <f t="shared" ca="1" si="10"/>
        <v>-0.32</v>
      </c>
      <c r="BH48" s="31">
        <f t="shared" ca="1" si="11"/>
        <v>-0.44</v>
      </c>
      <c r="BI48" s="31">
        <f t="shared" ca="1" si="12"/>
        <v>-0.16</v>
      </c>
      <c r="BJ48" s="31">
        <f t="shared" ca="1" si="13"/>
        <v>-0.19</v>
      </c>
      <c r="BK48" s="31">
        <f t="shared" ca="1" si="14"/>
        <v>-0.4</v>
      </c>
      <c r="BL48" s="31">
        <f t="shared" ca="1" si="15"/>
        <v>-0.37</v>
      </c>
      <c r="BM48" s="32">
        <f t="shared" ca="1" si="29"/>
        <v>-108.55999999999999</v>
      </c>
      <c r="BN48" s="32">
        <f t="shared" ca="1" si="16"/>
        <v>-106.26000000000072</v>
      </c>
      <c r="BO48" s="32">
        <f t="shared" ca="1" si="17"/>
        <v>-58.900000000000183</v>
      </c>
      <c r="BP48" s="32">
        <f t="shared" ca="1" si="18"/>
        <v>-11.56999999999991</v>
      </c>
      <c r="BQ48" s="32">
        <f t="shared" ca="1" si="19"/>
        <v>-357.08000000000038</v>
      </c>
      <c r="BR48" s="32">
        <f t="shared" ca="1" si="20"/>
        <v>-378.61999999999711</v>
      </c>
      <c r="BS48" s="32">
        <f t="shared" ca="1" si="21"/>
        <v>-19.360000000000085</v>
      </c>
      <c r="BT48" s="32">
        <f t="shared" ca="1" si="22"/>
        <v>-26.900000000000109</v>
      </c>
      <c r="BU48" s="32">
        <f t="shared" ca="1" si="23"/>
        <v>-9.7900000000000382</v>
      </c>
      <c r="BV48" s="32">
        <f t="shared" ca="1" si="24"/>
        <v>-11.639999999999899</v>
      </c>
      <c r="BW48" s="32">
        <f t="shared" ca="1" si="25"/>
        <v>-24.219999999999963</v>
      </c>
      <c r="BX48" s="32">
        <f t="shared" ca="1" si="26"/>
        <v>-22.359999999999982</v>
      </c>
    </row>
    <row r="49" spans="1:76" x14ac:dyDescent="0.25">
      <c r="A49" t="s">
        <v>477</v>
      </c>
      <c r="B49" s="1" t="s">
        <v>70</v>
      </c>
      <c r="C49" t="str">
        <f t="shared" ca="1" si="2"/>
        <v>CRS2</v>
      </c>
      <c r="D49" t="str">
        <f t="shared" ca="1" si="3"/>
        <v>Crossfield Energy Centre #2</v>
      </c>
      <c r="E49" s="31">
        <f ca="1">'Module C Corrected'!CW49-'Module C Initial'!CW49</f>
        <v>-140.11000000000058</v>
      </c>
      <c r="F49" s="31">
        <f ca="1">'Module C Corrected'!CX49-'Module C Initial'!CX49</f>
        <v>-129</v>
      </c>
      <c r="G49" s="31">
        <f ca="1">'Module C Corrected'!CY49-'Module C Initial'!CY49</f>
        <v>-76.0600000000004</v>
      </c>
      <c r="H49" s="31">
        <f ca="1">'Module C Corrected'!CZ49-'Module C Initial'!CZ49</f>
        <v>-9.8099999999999454</v>
      </c>
      <c r="I49" s="31">
        <f ca="1">'Module C Corrected'!DA49-'Module C Initial'!DA49</f>
        <v>-541.85000000000582</v>
      </c>
      <c r="J49" s="31">
        <f ca="1">'Module C Corrected'!DB49-'Module C Initial'!DB49</f>
        <v>-451.93999999999869</v>
      </c>
      <c r="K49" s="31">
        <f ca="1">'Module C Corrected'!DC49-'Module C Initial'!DC49</f>
        <v>-15.490000000000009</v>
      </c>
      <c r="L49" s="31">
        <f ca="1">'Module C Corrected'!DD49-'Module C Initial'!DD49</f>
        <v>-38.9699999999998</v>
      </c>
      <c r="M49" s="31">
        <f ca="1">'Module C Corrected'!DE49-'Module C Initial'!DE49</f>
        <v>-11.190000000000055</v>
      </c>
      <c r="N49" s="31">
        <f ca="1">'Module C Corrected'!DF49-'Module C Initial'!DF49</f>
        <v>-14.650000000000205</v>
      </c>
      <c r="O49" s="31">
        <f ca="1">'Module C Corrected'!DG49-'Module C Initial'!DG49</f>
        <v>-41.089999999999691</v>
      </c>
      <c r="P49" s="31">
        <f ca="1">'Module C Corrected'!DH49-'Module C Initial'!DH49</f>
        <v>-29.880000000000109</v>
      </c>
      <c r="Q49" s="32">
        <f ca="1">'Module C Corrected'!DI49-'Module C Initial'!DI49</f>
        <v>-7</v>
      </c>
      <c r="R49" s="32">
        <f ca="1">'Module C Corrected'!DJ49-'Module C Initial'!DJ49</f>
        <v>-6.4500000000000171</v>
      </c>
      <c r="S49" s="32">
        <f ca="1">'Module C Corrected'!DK49-'Module C Initial'!DK49</f>
        <v>-3.8099999999999739</v>
      </c>
      <c r="T49" s="32">
        <f ca="1">'Module C Corrected'!DL49-'Module C Initial'!DL49</f>
        <v>-0.49000000000000199</v>
      </c>
      <c r="U49" s="32">
        <f ca="1">'Module C Corrected'!DM49-'Module C Initial'!DM49</f>
        <v>-27.090000000000032</v>
      </c>
      <c r="V49" s="32">
        <f ca="1">'Module C Corrected'!DN49-'Module C Initial'!DN49</f>
        <v>-22.590000000000032</v>
      </c>
      <c r="W49" s="32">
        <f ca="1">'Module C Corrected'!DO49-'Module C Initial'!DO49</f>
        <v>-0.76999999999999957</v>
      </c>
      <c r="X49" s="32">
        <f ca="1">'Module C Corrected'!DP49-'Module C Initial'!DP49</f>
        <v>-1.9500000000000028</v>
      </c>
      <c r="Y49" s="32">
        <f ca="1">'Module C Corrected'!DQ49-'Module C Initial'!DQ49</f>
        <v>-0.55999999999999872</v>
      </c>
      <c r="Z49" s="32">
        <f ca="1">'Module C Corrected'!DR49-'Module C Initial'!DR49</f>
        <v>-0.73000000000000043</v>
      </c>
      <c r="AA49" s="32">
        <f ca="1">'Module C Corrected'!DS49-'Module C Initial'!DS49</f>
        <v>-2.0600000000000023</v>
      </c>
      <c r="AB49" s="32">
        <f ca="1">'Module C Corrected'!DT49-'Module C Initial'!DT49</f>
        <v>-1.490000000000002</v>
      </c>
      <c r="AC49" s="31">
        <f ca="1">'Module C Corrected'!DU49-'Module C Initial'!DU49</f>
        <v>-22.270000000000095</v>
      </c>
      <c r="AD49" s="31">
        <f ca="1">'Module C Corrected'!DV49-'Module C Initial'!DV49</f>
        <v>-20.230000000000018</v>
      </c>
      <c r="AE49" s="31">
        <f ca="1">'Module C Corrected'!DW49-'Module C Initial'!DW49</f>
        <v>-11.779999999999973</v>
      </c>
      <c r="AF49" s="31">
        <f ca="1">'Module C Corrected'!DX49-'Module C Initial'!DX49</f>
        <v>-1.5</v>
      </c>
      <c r="AG49" s="31">
        <f ca="1">'Module C Corrected'!DY49-'Module C Initial'!DY49</f>
        <v>-81.649999999999636</v>
      </c>
      <c r="AH49" s="31">
        <f ca="1">'Module C Corrected'!DZ49-'Module C Initial'!DZ49</f>
        <v>-67.140000000000327</v>
      </c>
      <c r="AI49" s="31">
        <f ca="1">'Module C Corrected'!EA49-'Module C Initial'!EA49</f>
        <v>-2.269999999999996</v>
      </c>
      <c r="AJ49" s="31">
        <f ca="1">'Module C Corrected'!EB49-'Module C Initial'!EB49</f>
        <v>-5.6400000000000148</v>
      </c>
      <c r="AK49" s="31">
        <f ca="1">'Module C Corrected'!EC49-'Module C Initial'!EC49</f>
        <v>-1.5900000000000034</v>
      </c>
      <c r="AL49" s="31">
        <f ca="1">'Module C Corrected'!ED49-'Module C Initial'!ED49</f>
        <v>-2.0699999999999932</v>
      </c>
      <c r="AM49" s="31">
        <f ca="1">'Module C Corrected'!EE49-'Module C Initial'!EE49</f>
        <v>-5.710000000000008</v>
      </c>
      <c r="AN49" s="31">
        <f ca="1">'Module C Corrected'!EF49-'Module C Initial'!EF49</f>
        <v>-4.0900000000000034</v>
      </c>
      <c r="AO49" s="32">
        <f t="shared" ca="1" si="30"/>
        <v>-169.38000000000068</v>
      </c>
      <c r="AP49" s="32">
        <f t="shared" ca="1" si="30"/>
        <v>-155.68000000000004</v>
      </c>
      <c r="AQ49" s="32">
        <f t="shared" ca="1" si="30"/>
        <v>-91.650000000000347</v>
      </c>
      <c r="AR49" s="32">
        <f t="shared" ca="1" si="30"/>
        <v>-11.799999999999947</v>
      </c>
      <c r="AS49" s="32">
        <f t="shared" ca="1" si="30"/>
        <v>-650.59000000000549</v>
      </c>
      <c r="AT49" s="32">
        <f t="shared" ca="1" si="30"/>
        <v>-541.66999999999905</v>
      </c>
      <c r="AU49" s="32">
        <f t="shared" ca="1" si="30"/>
        <v>-18.530000000000005</v>
      </c>
      <c r="AV49" s="32">
        <f t="shared" ca="1" si="30"/>
        <v>-46.559999999999818</v>
      </c>
      <c r="AW49" s="32">
        <f t="shared" ca="1" si="30"/>
        <v>-13.340000000000057</v>
      </c>
      <c r="AX49" s="32">
        <f t="shared" ca="1" si="30"/>
        <v>-17.450000000000198</v>
      </c>
      <c r="AY49" s="32">
        <f t="shared" ca="1" si="30"/>
        <v>-48.859999999999701</v>
      </c>
      <c r="AZ49" s="32">
        <f t="shared" ca="1" si="30"/>
        <v>-35.460000000000115</v>
      </c>
      <c r="BA49" s="31">
        <f t="shared" ca="1" si="28"/>
        <v>-2.8</v>
      </c>
      <c r="BB49" s="31">
        <f t="shared" ca="1" si="5"/>
        <v>-2.58</v>
      </c>
      <c r="BC49" s="31">
        <f t="shared" ca="1" si="6"/>
        <v>-1.52</v>
      </c>
      <c r="BD49" s="31">
        <f t="shared" ca="1" si="7"/>
        <v>-0.2</v>
      </c>
      <c r="BE49" s="31">
        <f t="shared" ca="1" si="8"/>
        <v>-10.83</v>
      </c>
      <c r="BF49" s="31">
        <f t="shared" ca="1" si="9"/>
        <v>-9.0399999999999991</v>
      </c>
      <c r="BG49" s="31">
        <f t="shared" ca="1" si="10"/>
        <v>-0.31</v>
      </c>
      <c r="BH49" s="31">
        <f t="shared" ca="1" si="11"/>
        <v>-0.78</v>
      </c>
      <c r="BI49" s="31">
        <f t="shared" ca="1" si="12"/>
        <v>-0.22</v>
      </c>
      <c r="BJ49" s="31">
        <f t="shared" ca="1" si="13"/>
        <v>-0.28999999999999998</v>
      </c>
      <c r="BK49" s="31">
        <f t="shared" ca="1" si="14"/>
        <v>-0.82</v>
      </c>
      <c r="BL49" s="31">
        <f t="shared" ca="1" si="15"/>
        <v>-0.6</v>
      </c>
      <c r="BM49" s="32">
        <f t="shared" ca="1" si="29"/>
        <v>-172.18000000000069</v>
      </c>
      <c r="BN49" s="32">
        <f t="shared" ca="1" si="16"/>
        <v>-158.26000000000005</v>
      </c>
      <c r="BO49" s="32">
        <f t="shared" ca="1" si="17"/>
        <v>-93.170000000000343</v>
      </c>
      <c r="BP49" s="32">
        <f t="shared" ca="1" si="18"/>
        <v>-11.999999999999947</v>
      </c>
      <c r="BQ49" s="32">
        <f t="shared" ca="1" si="19"/>
        <v>-661.42000000000553</v>
      </c>
      <c r="BR49" s="32">
        <f t="shared" ca="1" si="20"/>
        <v>-550.70999999999901</v>
      </c>
      <c r="BS49" s="32">
        <f t="shared" ca="1" si="21"/>
        <v>-18.840000000000003</v>
      </c>
      <c r="BT49" s="32">
        <f t="shared" ca="1" si="22"/>
        <v>-47.339999999999819</v>
      </c>
      <c r="BU49" s="32">
        <f t="shared" ca="1" si="23"/>
        <v>-13.560000000000057</v>
      </c>
      <c r="BV49" s="32">
        <f t="shared" ca="1" si="24"/>
        <v>-17.740000000000197</v>
      </c>
      <c r="BW49" s="32">
        <f t="shared" ca="1" si="25"/>
        <v>-49.679999999999701</v>
      </c>
      <c r="BX49" s="32">
        <f t="shared" ca="1" si="26"/>
        <v>-36.060000000000116</v>
      </c>
    </row>
    <row r="50" spans="1:76" x14ac:dyDescent="0.25">
      <c r="A50" t="s">
        <v>477</v>
      </c>
      <c r="B50" s="1" t="s">
        <v>71</v>
      </c>
      <c r="C50" t="str">
        <f t="shared" ca="1" si="2"/>
        <v>CRS3</v>
      </c>
      <c r="D50" t="str">
        <f t="shared" ca="1" si="3"/>
        <v>Crossfield Energy Centre #3</v>
      </c>
      <c r="E50" s="31">
        <f ca="1">'Module C Corrected'!CW50-'Module C Initial'!CW50</f>
        <v>-147.69999999999891</v>
      </c>
      <c r="F50" s="31">
        <f ca="1">'Module C Corrected'!CX50-'Module C Initial'!CX50</f>
        <v>-129.61000000000058</v>
      </c>
      <c r="G50" s="31">
        <f ca="1">'Module C Corrected'!CY50-'Module C Initial'!CY50</f>
        <v>-66.649999999999636</v>
      </c>
      <c r="H50" s="31">
        <f ca="1">'Module C Corrected'!CZ50-'Module C Initial'!CZ50</f>
        <v>-8.4499999999999318</v>
      </c>
      <c r="I50" s="31">
        <f ca="1">'Module C Corrected'!DA50-'Module C Initial'!DA50</f>
        <v>-526.10000000000582</v>
      </c>
      <c r="J50" s="31">
        <f ca="1">'Module C Corrected'!DB50-'Module C Initial'!DB50</f>
        <v>-396.7599999999984</v>
      </c>
      <c r="K50" s="31">
        <f ca="1">'Module C Corrected'!DC50-'Module C Initial'!DC50</f>
        <v>-12.829999999999927</v>
      </c>
      <c r="L50" s="31">
        <f ca="1">'Module C Corrected'!DD50-'Module C Initial'!DD50</f>
        <v>-30.050000000000182</v>
      </c>
      <c r="M50" s="31">
        <f ca="1">'Module C Corrected'!DE50-'Module C Initial'!DE50</f>
        <v>-10.379999999999995</v>
      </c>
      <c r="N50" s="31">
        <f ca="1">'Module C Corrected'!DF50-'Module C Initial'!DF50</f>
        <v>-14.360000000000127</v>
      </c>
      <c r="O50" s="31">
        <f ca="1">'Module C Corrected'!DG50-'Module C Initial'!DG50</f>
        <v>-43.740000000000236</v>
      </c>
      <c r="P50" s="31">
        <f ca="1">'Module C Corrected'!DH50-'Module C Initial'!DH50</f>
        <v>-38.0300000000002</v>
      </c>
      <c r="Q50" s="32">
        <f ca="1">'Module C Corrected'!DI50-'Module C Initial'!DI50</f>
        <v>-7.3899999999999864</v>
      </c>
      <c r="R50" s="32">
        <f ca="1">'Module C Corrected'!DJ50-'Module C Initial'!DJ50</f>
        <v>-6.4800000000000182</v>
      </c>
      <c r="S50" s="32">
        <f ca="1">'Module C Corrected'!DK50-'Module C Initial'!DK50</f>
        <v>-3.3299999999999983</v>
      </c>
      <c r="T50" s="32">
        <f ca="1">'Module C Corrected'!DL50-'Module C Initial'!DL50</f>
        <v>-0.41999999999999993</v>
      </c>
      <c r="U50" s="32">
        <f ca="1">'Module C Corrected'!DM50-'Module C Initial'!DM50</f>
        <v>-26.300000000000068</v>
      </c>
      <c r="V50" s="32">
        <f ca="1">'Module C Corrected'!DN50-'Module C Initial'!DN50</f>
        <v>-19.840000000000032</v>
      </c>
      <c r="W50" s="32">
        <f ca="1">'Module C Corrected'!DO50-'Module C Initial'!DO50</f>
        <v>-0.64000000000000057</v>
      </c>
      <c r="X50" s="32">
        <f ca="1">'Module C Corrected'!DP50-'Module C Initial'!DP50</f>
        <v>-1.509999999999998</v>
      </c>
      <c r="Y50" s="32">
        <f ca="1">'Module C Corrected'!DQ50-'Module C Initial'!DQ50</f>
        <v>-0.52000000000000135</v>
      </c>
      <c r="Z50" s="32">
        <f ca="1">'Module C Corrected'!DR50-'Module C Initial'!DR50</f>
        <v>-0.72000000000000242</v>
      </c>
      <c r="AA50" s="32">
        <f ca="1">'Module C Corrected'!DS50-'Module C Initial'!DS50</f>
        <v>-2.1899999999999977</v>
      </c>
      <c r="AB50" s="32">
        <f ca="1">'Module C Corrected'!DT50-'Module C Initial'!DT50</f>
        <v>-1.9099999999999966</v>
      </c>
      <c r="AC50" s="31">
        <f ca="1">'Module C Corrected'!DU50-'Module C Initial'!DU50</f>
        <v>-23.470000000000027</v>
      </c>
      <c r="AD50" s="31">
        <f ca="1">'Module C Corrected'!DV50-'Module C Initial'!DV50</f>
        <v>-20.319999999999936</v>
      </c>
      <c r="AE50" s="31">
        <f ca="1">'Module C Corrected'!DW50-'Module C Initial'!DW50</f>
        <v>-10.319999999999993</v>
      </c>
      <c r="AF50" s="31">
        <f ca="1">'Module C Corrected'!DX50-'Module C Initial'!DX50</f>
        <v>-1.2899999999999991</v>
      </c>
      <c r="AG50" s="31">
        <f ca="1">'Module C Corrected'!DY50-'Module C Initial'!DY50</f>
        <v>-79.2800000000002</v>
      </c>
      <c r="AH50" s="31">
        <f ca="1">'Module C Corrected'!DZ50-'Module C Initial'!DZ50</f>
        <v>-58.949999999999818</v>
      </c>
      <c r="AI50" s="31">
        <f ca="1">'Module C Corrected'!EA50-'Module C Initial'!EA50</f>
        <v>-1.8799999999999955</v>
      </c>
      <c r="AJ50" s="31">
        <f ca="1">'Module C Corrected'!EB50-'Module C Initial'!EB50</f>
        <v>-4.3499999999999943</v>
      </c>
      <c r="AK50" s="31">
        <f ca="1">'Module C Corrected'!EC50-'Module C Initial'!EC50</f>
        <v>-1.480000000000004</v>
      </c>
      <c r="AL50" s="31">
        <f ca="1">'Module C Corrected'!ED50-'Module C Initial'!ED50</f>
        <v>-2.0299999999999869</v>
      </c>
      <c r="AM50" s="31">
        <f ca="1">'Module C Corrected'!EE50-'Module C Initial'!EE50</f>
        <v>-6.0800000000000125</v>
      </c>
      <c r="AN50" s="31">
        <f ca="1">'Module C Corrected'!EF50-'Module C Initial'!EF50</f>
        <v>-5.2199999999999989</v>
      </c>
      <c r="AO50" s="32">
        <f t="shared" ca="1" si="30"/>
        <v>-178.55999999999892</v>
      </c>
      <c r="AP50" s="32">
        <f t="shared" ca="1" si="30"/>
        <v>-156.41000000000054</v>
      </c>
      <c r="AQ50" s="32">
        <f t="shared" ca="1" si="30"/>
        <v>-80.299999999999628</v>
      </c>
      <c r="AR50" s="32">
        <f t="shared" ca="1" si="30"/>
        <v>-10.159999999999931</v>
      </c>
      <c r="AS50" s="32">
        <f t="shared" ca="1" si="30"/>
        <v>-631.68000000000609</v>
      </c>
      <c r="AT50" s="32">
        <f t="shared" ca="1" si="30"/>
        <v>-475.54999999999825</v>
      </c>
      <c r="AU50" s="32">
        <f t="shared" ca="1" si="30"/>
        <v>-15.349999999999923</v>
      </c>
      <c r="AV50" s="32">
        <f t="shared" ca="1" si="30"/>
        <v>-35.910000000000174</v>
      </c>
      <c r="AW50" s="32">
        <f t="shared" ca="1" si="30"/>
        <v>-12.38</v>
      </c>
      <c r="AX50" s="32">
        <f t="shared" ca="1" si="30"/>
        <v>-17.110000000000117</v>
      </c>
      <c r="AY50" s="32">
        <f t="shared" ca="1" si="30"/>
        <v>-52.010000000000247</v>
      </c>
      <c r="AZ50" s="32">
        <f t="shared" ca="1" si="30"/>
        <v>-45.160000000000196</v>
      </c>
      <c r="BA50" s="31">
        <f t="shared" ca="1" si="28"/>
        <v>-2.95</v>
      </c>
      <c r="BB50" s="31">
        <f t="shared" ca="1" si="5"/>
        <v>-2.59</v>
      </c>
      <c r="BC50" s="31">
        <f t="shared" ca="1" si="6"/>
        <v>-1.33</v>
      </c>
      <c r="BD50" s="31">
        <f t="shared" ca="1" si="7"/>
        <v>-0.17</v>
      </c>
      <c r="BE50" s="31">
        <f t="shared" ca="1" si="8"/>
        <v>-10.52</v>
      </c>
      <c r="BF50" s="31">
        <f t="shared" ca="1" si="9"/>
        <v>-7.93</v>
      </c>
      <c r="BG50" s="31">
        <f t="shared" ca="1" si="10"/>
        <v>-0.26</v>
      </c>
      <c r="BH50" s="31">
        <f t="shared" ca="1" si="11"/>
        <v>-0.6</v>
      </c>
      <c r="BI50" s="31">
        <f t="shared" ca="1" si="12"/>
        <v>-0.21</v>
      </c>
      <c r="BJ50" s="31">
        <f t="shared" ca="1" si="13"/>
        <v>-0.28999999999999998</v>
      </c>
      <c r="BK50" s="31">
        <f t="shared" ca="1" si="14"/>
        <v>-0.87</v>
      </c>
      <c r="BL50" s="31">
        <f t="shared" ca="1" si="15"/>
        <v>-0.76</v>
      </c>
      <c r="BM50" s="32">
        <f t="shared" ca="1" si="29"/>
        <v>-181.50999999999891</v>
      </c>
      <c r="BN50" s="32">
        <f t="shared" ca="1" si="16"/>
        <v>-159.00000000000054</v>
      </c>
      <c r="BO50" s="32">
        <f t="shared" ca="1" si="17"/>
        <v>-81.629999999999626</v>
      </c>
      <c r="BP50" s="32">
        <f t="shared" ca="1" si="18"/>
        <v>-10.329999999999931</v>
      </c>
      <c r="BQ50" s="32">
        <f t="shared" ca="1" si="19"/>
        <v>-642.20000000000607</v>
      </c>
      <c r="BR50" s="32">
        <f t="shared" ca="1" si="20"/>
        <v>-483.47999999999826</v>
      </c>
      <c r="BS50" s="32">
        <f t="shared" ca="1" si="21"/>
        <v>-15.609999999999923</v>
      </c>
      <c r="BT50" s="32">
        <f t="shared" ca="1" si="22"/>
        <v>-36.510000000000176</v>
      </c>
      <c r="BU50" s="32">
        <f t="shared" ca="1" si="23"/>
        <v>-12.590000000000002</v>
      </c>
      <c r="BV50" s="32">
        <f t="shared" ca="1" si="24"/>
        <v>-17.400000000000116</v>
      </c>
      <c r="BW50" s="32">
        <f t="shared" ca="1" si="25"/>
        <v>-52.880000000000244</v>
      </c>
      <c r="BX50" s="32">
        <f t="shared" ca="1" si="26"/>
        <v>-45.920000000000194</v>
      </c>
    </row>
    <row r="51" spans="1:76" x14ac:dyDescent="0.25">
      <c r="A51" t="s">
        <v>478</v>
      </c>
      <c r="B51" s="1" t="s">
        <v>55</v>
      </c>
      <c r="C51" t="str">
        <f t="shared" ca="1" si="2"/>
        <v>CRWD</v>
      </c>
      <c r="D51" t="str">
        <f t="shared" ca="1" si="3"/>
        <v>Cowley Ridge Phase 2 Wind Facility</v>
      </c>
      <c r="E51" s="31">
        <f ca="1">'Module C Corrected'!CW51-'Module C Initial'!CW51</f>
        <v>-4.1100000000001273</v>
      </c>
      <c r="F51" s="31">
        <f ca="1">'Module C Corrected'!CX51-'Module C Initial'!CX51</f>
        <v>-2.7300000000000182</v>
      </c>
      <c r="G51" s="31">
        <f ca="1">'Module C Corrected'!CY51-'Module C Initial'!CY51</f>
        <v>-4.1099999999996726</v>
      </c>
      <c r="H51" s="31">
        <f ca="1">'Module C Corrected'!CZ51-'Module C Initial'!CZ51</f>
        <v>-3</v>
      </c>
      <c r="I51" s="31">
        <f ca="1">'Module C Corrected'!DA51-'Module C Initial'!DA51</f>
        <v>-0.62000000000000455</v>
      </c>
      <c r="J51" s="31">
        <f ca="1">'Module C Corrected'!DB51-'Module C Initial'!DB51</f>
        <v>-2.8099999999999454</v>
      </c>
      <c r="K51" s="31">
        <f ca="1">'Module C Corrected'!DC51-'Module C Initial'!DC51</f>
        <v>-1.7799999999999727</v>
      </c>
      <c r="L51" s="31">
        <f ca="1">'Module C Corrected'!DD51-'Module C Initial'!DD51</f>
        <v>-1.9200000000000728</v>
      </c>
      <c r="M51" s="31">
        <f ca="1">'Module C Corrected'!DE51-'Module C Initial'!DE51</f>
        <v>-2.0200000000002092</v>
      </c>
      <c r="N51" s="31">
        <f ca="1">'Module C Corrected'!DF51-'Module C Initial'!DF51</f>
        <v>-2.9700000000002547</v>
      </c>
      <c r="O51" s="31">
        <f ca="1">'Module C Corrected'!DG51-'Module C Initial'!DG51</f>
        <v>-2.6799999999998363</v>
      </c>
      <c r="P51" s="31">
        <f ca="1">'Module C Corrected'!DH51-'Module C Initial'!DH51</f>
        <v>-3.0799999999999272</v>
      </c>
      <c r="Q51" s="32">
        <f ca="1">'Module C Corrected'!DI51-'Module C Initial'!DI51</f>
        <v>-0.19999999999998863</v>
      </c>
      <c r="R51" s="32">
        <f ca="1">'Module C Corrected'!DJ51-'Module C Initial'!DJ51</f>
        <v>-0.12999999999999545</v>
      </c>
      <c r="S51" s="32">
        <f ca="1">'Module C Corrected'!DK51-'Module C Initial'!DK51</f>
        <v>-0.20000000000000284</v>
      </c>
      <c r="T51" s="32">
        <f ca="1">'Module C Corrected'!DL51-'Module C Initial'!DL51</f>
        <v>-0.15000000000000568</v>
      </c>
      <c r="U51" s="32">
        <f ca="1">'Module C Corrected'!DM51-'Module C Initial'!DM51</f>
        <v>-2.9999999999999361E-2</v>
      </c>
      <c r="V51" s="32">
        <f ca="1">'Module C Corrected'!DN51-'Module C Initial'!DN51</f>
        <v>-0.14000000000000057</v>
      </c>
      <c r="W51" s="32">
        <f ca="1">'Module C Corrected'!DO51-'Module C Initial'!DO51</f>
        <v>-8.9999999999996305E-2</v>
      </c>
      <c r="X51" s="32">
        <f ca="1">'Module C Corrected'!DP51-'Module C Initial'!DP51</f>
        <v>-9.0000000000003411E-2</v>
      </c>
      <c r="Y51" s="32">
        <f ca="1">'Module C Corrected'!DQ51-'Module C Initial'!DQ51</f>
        <v>-0.10000000000000142</v>
      </c>
      <c r="Z51" s="32">
        <f ca="1">'Module C Corrected'!DR51-'Module C Initial'!DR51</f>
        <v>-0.15000000000000568</v>
      </c>
      <c r="AA51" s="32">
        <f ca="1">'Module C Corrected'!DS51-'Module C Initial'!DS51</f>
        <v>-0.14000000000000057</v>
      </c>
      <c r="AB51" s="32">
        <f ca="1">'Module C Corrected'!DT51-'Module C Initial'!DT51</f>
        <v>-0.15000000000000568</v>
      </c>
      <c r="AC51" s="31">
        <f ca="1">'Module C Corrected'!DU51-'Module C Initial'!DU51</f>
        <v>-0.64999999999997726</v>
      </c>
      <c r="AD51" s="31">
        <f ca="1">'Module C Corrected'!DV51-'Module C Initial'!DV51</f>
        <v>-0.43000000000000682</v>
      </c>
      <c r="AE51" s="31">
        <f ca="1">'Module C Corrected'!DW51-'Module C Initial'!DW51</f>
        <v>-0.63999999999998636</v>
      </c>
      <c r="AF51" s="31">
        <f ca="1">'Module C Corrected'!DX51-'Module C Initial'!DX51</f>
        <v>-0.46000000000000796</v>
      </c>
      <c r="AG51" s="31">
        <f ca="1">'Module C Corrected'!DY51-'Module C Initial'!DY51</f>
        <v>-9.0000000000003411E-2</v>
      </c>
      <c r="AH51" s="31">
        <f ca="1">'Module C Corrected'!DZ51-'Module C Initial'!DZ51</f>
        <v>-0.41999999999998749</v>
      </c>
      <c r="AI51" s="31">
        <f ca="1">'Module C Corrected'!EA51-'Module C Initial'!EA51</f>
        <v>-0.26000000000000512</v>
      </c>
      <c r="AJ51" s="31">
        <f ca="1">'Module C Corrected'!EB51-'Module C Initial'!EB51</f>
        <v>-0.28000000000000114</v>
      </c>
      <c r="AK51" s="31">
        <f ca="1">'Module C Corrected'!EC51-'Module C Initial'!EC51</f>
        <v>-0.28999999999999204</v>
      </c>
      <c r="AL51" s="31">
        <f ca="1">'Module C Corrected'!ED51-'Module C Initial'!ED51</f>
        <v>-0.41999999999998749</v>
      </c>
      <c r="AM51" s="31">
        <f ca="1">'Module C Corrected'!EE51-'Module C Initial'!EE51</f>
        <v>-0.37000000000000455</v>
      </c>
      <c r="AN51" s="31">
        <f ca="1">'Module C Corrected'!EF51-'Module C Initial'!EF51</f>
        <v>-0.43000000000000682</v>
      </c>
      <c r="AO51" s="32">
        <f t="shared" ca="1" si="30"/>
        <v>-4.9600000000000932</v>
      </c>
      <c r="AP51" s="32">
        <f t="shared" ca="1" si="30"/>
        <v>-3.2900000000000205</v>
      </c>
      <c r="AQ51" s="32">
        <f t="shared" ca="1" si="30"/>
        <v>-4.9499999999996618</v>
      </c>
      <c r="AR51" s="32">
        <f t="shared" ca="1" si="30"/>
        <v>-3.6100000000000136</v>
      </c>
      <c r="AS51" s="32">
        <f t="shared" ca="1" si="30"/>
        <v>-0.74000000000000732</v>
      </c>
      <c r="AT51" s="32">
        <f t="shared" ca="1" si="30"/>
        <v>-3.3699999999999335</v>
      </c>
      <c r="AU51" s="32">
        <f t="shared" ca="1" si="30"/>
        <v>-2.1299999999999741</v>
      </c>
      <c r="AV51" s="32">
        <f t="shared" ca="1" si="30"/>
        <v>-2.2900000000000773</v>
      </c>
      <c r="AW51" s="32">
        <f t="shared" ca="1" si="30"/>
        <v>-2.4100000000002026</v>
      </c>
      <c r="AX51" s="32">
        <f t="shared" ca="1" si="30"/>
        <v>-3.5400000000002478</v>
      </c>
      <c r="AY51" s="32">
        <f t="shared" ca="1" si="30"/>
        <v>-3.1899999999998414</v>
      </c>
      <c r="AZ51" s="32">
        <f t="shared" ca="1" si="30"/>
        <v>-3.6599999999999397</v>
      </c>
      <c r="BA51" s="31">
        <f t="shared" ca="1" si="28"/>
        <v>-0.08</v>
      </c>
      <c r="BB51" s="31">
        <f t="shared" ca="1" si="5"/>
        <v>-0.05</v>
      </c>
      <c r="BC51" s="31">
        <f t="shared" ca="1" si="6"/>
        <v>-0.08</v>
      </c>
      <c r="BD51" s="31">
        <f t="shared" ca="1" si="7"/>
        <v>-0.06</v>
      </c>
      <c r="BE51" s="31">
        <f t="shared" ca="1" si="8"/>
        <v>-0.01</v>
      </c>
      <c r="BF51" s="31">
        <f t="shared" ca="1" si="9"/>
        <v>-0.06</v>
      </c>
      <c r="BG51" s="31">
        <f t="shared" ca="1" si="10"/>
        <v>-0.04</v>
      </c>
      <c r="BH51" s="31">
        <f t="shared" ca="1" si="11"/>
        <v>-0.04</v>
      </c>
      <c r="BI51" s="31">
        <f t="shared" ca="1" si="12"/>
        <v>-0.04</v>
      </c>
      <c r="BJ51" s="31">
        <f t="shared" ca="1" si="13"/>
        <v>-0.06</v>
      </c>
      <c r="BK51" s="31">
        <f t="shared" ca="1" si="14"/>
        <v>-0.05</v>
      </c>
      <c r="BL51" s="31">
        <f t="shared" ca="1" si="15"/>
        <v>-0.06</v>
      </c>
      <c r="BM51" s="32">
        <f t="shared" ca="1" si="29"/>
        <v>-5.0400000000000933</v>
      </c>
      <c r="BN51" s="32">
        <f t="shared" ca="1" si="16"/>
        <v>-3.3400000000000203</v>
      </c>
      <c r="BO51" s="32">
        <f t="shared" ca="1" si="17"/>
        <v>-5.0299999999996619</v>
      </c>
      <c r="BP51" s="32">
        <f t="shared" ca="1" si="18"/>
        <v>-3.6700000000000137</v>
      </c>
      <c r="BQ51" s="32">
        <f t="shared" ca="1" si="19"/>
        <v>-0.75000000000000733</v>
      </c>
      <c r="BR51" s="32">
        <f t="shared" ca="1" si="20"/>
        <v>-3.4299999999999335</v>
      </c>
      <c r="BS51" s="32">
        <f t="shared" ca="1" si="21"/>
        <v>-2.1699999999999742</v>
      </c>
      <c r="BT51" s="32">
        <f t="shared" ca="1" si="22"/>
        <v>-2.3300000000000773</v>
      </c>
      <c r="BU51" s="32">
        <f t="shared" ca="1" si="23"/>
        <v>-2.4500000000002027</v>
      </c>
      <c r="BV51" s="32">
        <f t="shared" ca="1" si="24"/>
        <v>-3.6000000000002479</v>
      </c>
      <c r="BW51" s="32">
        <f t="shared" ca="1" si="25"/>
        <v>-3.2399999999998412</v>
      </c>
      <c r="BX51" s="32">
        <f t="shared" ca="1" si="26"/>
        <v>-3.7199999999999398</v>
      </c>
    </row>
    <row r="52" spans="1:76" x14ac:dyDescent="0.25">
      <c r="A52" t="s">
        <v>479</v>
      </c>
      <c r="B52" s="1" t="s">
        <v>36</v>
      </c>
      <c r="C52" t="str">
        <f t="shared" ca="1" si="2"/>
        <v>BCHIMP</v>
      </c>
      <c r="D52" t="str">
        <f t="shared" ca="1" si="3"/>
        <v>Alberta-BC Intertie - Import</v>
      </c>
      <c r="E52" s="31">
        <f ca="1">'Module C Corrected'!CW52-'Module C Initial'!CW52</f>
        <v>0</v>
      </c>
      <c r="F52" s="31">
        <f ca="1">'Module C Corrected'!CX52-'Module C Initial'!CX52</f>
        <v>0</v>
      </c>
      <c r="G52" s="31">
        <f ca="1">'Module C Corrected'!CY52-'Module C Initial'!CY52</f>
        <v>0</v>
      </c>
      <c r="H52" s="31">
        <f ca="1">'Module C Corrected'!CZ52-'Module C Initial'!CZ52</f>
        <v>0</v>
      </c>
      <c r="I52" s="31">
        <f ca="1">'Module C Corrected'!DA52-'Module C Initial'!DA52</f>
        <v>0</v>
      </c>
      <c r="J52" s="31">
        <f ca="1">'Module C Corrected'!DB52-'Module C Initial'!DB52</f>
        <v>0</v>
      </c>
      <c r="K52" s="31">
        <f ca="1">'Module C Corrected'!DC52-'Module C Initial'!DC52</f>
        <v>-1.5300000000000011</v>
      </c>
      <c r="L52" s="31">
        <f ca="1">'Module C Corrected'!DD52-'Module C Initial'!DD52</f>
        <v>-5.7700000000000102</v>
      </c>
      <c r="M52" s="31">
        <f ca="1">'Module C Corrected'!DE52-'Module C Initial'!DE52</f>
        <v>-2.6099999999999852</v>
      </c>
      <c r="N52" s="31">
        <f ca="1">'Module C Corrected'!DF52-'Module C Initial'!DF52</f>
        <v>-0.30000000000000071</v>
      </c>
      <c r="O52" s="31">
        <f ca="1">'Module C Corrected'!DG52-'Module C Initial'!DG52</f>
        <v>-8.4900000000000091</v>
      </c>
      <c r="P52" s="31">
        <f ca="1">'Module C Corrected'!DH52-'Module C Initial'!DH52</f>
        <v>0</v>
      </c>
      <c r="Q52" s="32">
        <f ca="1">'Module C Corrected'!DI52-'Module C Initial'!DI52</f>
        <v>0</v>
      </c>
      <c r="R52" s="32">
        <f ca="1">'Module C Corrected'!DJ52-'Module C Initial'!DJ52</f>
        <v>0</v>
      </c>
      <c r="S52" s="32">
        <f ca="1">'Module C Corrected'!DK52-'Module C Initial'!DK52</f>
        <v>0</v>
      </c>
      <c r="T52" s="32">
        <f ca="1">'Module C Corrected'!DL52-'Module C Initial'!DL52</f>
        <v>0</v>
      </c>
      <c r="U52" s="32">
        <f ca="1">'Module C Corrected'!DM52-'Module C Initial'!DM52</f>
        <v>0</v>
      </c>
      <c r="V52" s="32">
        <f ca="1">'Module C Corrected'!DN52-'Module C Initial'!DN52</f>
        <v>0</v>
      </c>
      <c r="W52" s="32">
        <f ca="1">'Module C Corrected'!DO52-'Module C Initial'!DO52</f>
        <v>-8.0000000000000071E-2</v>
      </c>
      <c r="X52" s="32">
        <f ca="1">'Module C Corrected'!DP52-'Module C Initial'!DP52</f>
        <v>-0.29000000000000092</v>
      </c>
      <c r="Y52" s="32">
        <f ca="1">'Module C Corrected'!DQ52-'Module C Initial'!DQ52</f>
        <v>-0.12999999999999989</v>
      </c>
      <c r="Z52" s="32">
        <f ca="1">'Module C Corrected'!DR52-'Module C Initial'!DR52</f>
        <v>-2.0000000000000018E-2</v>
      </c>
      <c r="AA52" s="32">
        <f ca="1">'Module C Corrected'!DS52-'Module C Initial'!DS52</f>
        <v>-0.41999999999999993</v>
      </c>
      <c r="AB52" s="32">
        <f ca="1">'Module C Corrected'!DT52-'Module C Initial'!DT52</f>
        <v>0</v>
      </c>
      <c r="AC52" s="31">
        <f ca="1">'Module C Corrected'!DU52-'Module C Initial'!DU52</f>
        <v>0</v>
      </c>
      <c r="AD52" s="31">
        <f ca="1">'Module C Corrected'!DV52-'Module C Initial'!DV52</f>
        <v>0</v>
      </c>
      <c r="AE52" s="31">
        <f ca="1">'Module C Corrected'!DW52-'Module C Initial'!DW52</f>
        <v>0</v>
      </c>
      <c r="AF52" s="31">
        <f ca="1">'Module C Corrected'!DX52-'Module C Initial'!DX52</f>
        <v>0</v>
      </c>
      <c r="AG52" s="31">
        <f ca="1">'Module C Corrected'!DY52-'Module C Initial'!DY52</f>
        <v>0</v>
      </c>
      <c r="AH52" s="31">
        <f ca="1">'Module C Corrected'!DZ52-'Module C Initial'!DZ52</f>
        <v>0</v>
      </c>
      <c r="AI52" s="31">
        <f ca="1">'Module C Corrected'!EA52-'Module C Initial'!EA52</f>
        <v>-0.21999999999999886</v>
      </c>
      <c r="AJ52" s="31">
        <f ca="1">'Module C Corrected'!EB52-'Module C Initial'!EB52</f>
        <v>-0.83999999999999986</v>
      </c>
      <c r="AK52" s="31">
        <f ca="1">'Module C Corrected'!EC52-'Module C Initial'!EC52</f>
        <v>-0.36999999999999922</v>
      </c>
      <c r="AL52" s="31">
        <f ca="1">'Module C Corrected'!ED52-'Module C Initial'!ED52</f>
        <v>-4.0000000000000036E-2</v>
      </c>
      <c r="AM52" s="31">
        <f ca="1">'Module C Corrected'!EE52-'Module C Initial'!EE52</f>
        <v>-1.1799999999999997</v>
      </c>
      <c r="AN52" s="31">
        <f ca="1">'Module C Corrected'!EF52-'Module C Initial'!EF52</f>
        <v>0</v>
      </c>
      <c r="AO52" s="32">
        <f t="shared" ca="1" si="30"/>
        <v>0</v>
      </c>
      <c r="AP52" s="32">
        <f t="shared" ca="1" si="30"/>
        <v>0</v>
      </c>
      <c r="AQ52" s="32">
        <f t="shared" ca="1" si="30"/>
        <v>0</v>
      </c>
      <c r="AR52" s="32">
        <f t="shared" ca="1" si="30"/>
        <v>0</v>
      </c>
      <c r="AS52" s="32">
        <f t="shared" ca="1" si="30"/>
        <v>0</v>
      </c>
      <c r="AT52" s="32">
        <f t="shared" ca="1" si="30"/>
        <v>0</v>
      </c>
      <c r="AU52" s="32">
        <f t="shared" ca="1" si="30"/>
        <v>-1.83</v>
      </c>
      <c r="AV52" s="32">
        <f t="shared" ca="1" si="30"/>
        <v>-6.900000000000011</v>
      </c>
      <c r="AW52" s="32">
        <f t="shared" ca="1" si="30"/>
        <v>-3.1099999999999843</v>
      </c>
      <c r="AX52" s="32">
        <f t="shared" ca="1" si="30"/>
        <v>-0.36000000000000076</v>
      </c>
      <c r="AY52" s="32">
        <f t="shared" ca="1" si="30"/>
        <v>-10.090000000000009</v>
      </c>
      <c r="AZ52" s="32">
        <f t="shared" ca="1" si="30"/>
        <v>0</v>
      </c>
      <c r="BA52" s="31">
        <f t="shared" ca="1" si="28"/>
        <v>0</v>
      </c>
      <c r="BB52" s="31">
        <f t="shared" ca="1" si="5"/>
        <v>0</v>
      </c>
      <c r="BC52" s="31">
        <f t="shared" ca="1" si="6"/>
        <v>0</v>
      </c>
      <c r="BD52" s="31">
        <f t="shared" ca="1" si="7"/>
        <v>0</v>
      </c>
      <c r="BE52" s="31">
        <f t="shared" ca="1" si="8"/>
        <v>0</v>
      </c>
      <c r="BF52" s="31">
        <f t="shared" ca="1" si="9"/>
        <v>0</v>
      </c>
      <c r="BG52" s="31">
        <f t="shared" ca="1" si="10"/>
        <v>-0.03</v>
      </c>
      <c r="BH52" s="31">
        <f t="shared" ca="1" si="11"/>
        <v>-0.12</v>
      </c>
      <c r="BI52" s="31">
        <f t="shared" ca="1" si="12"/>
        <v>-0.05</v>
      </c>
      <c r="BJ52" s="31">
        <f t="shared" ca="1" si="13"/>
        <v>-0.01</v>
      </c>
      <c r="BK52" s="31">
        <f t="shared" ca="1" si="14"/>
        <v>-0.17</v>
      </c>
      <c r="BL52" s="31">
        <f t="shared" ca="1" si="15"/>
        <v>0</v>
      </c>
      <c r="BM52" s="32">
        <f t="shared" ca="1" si="29"/>
        <v>0</v>
      </c>
      <c r="BN52" s="32">
        <f t="shared" ca="1" si="16"/>
        <v>0</v>
      </c>
      <c r="BO52" s="32">
        <f t="shared" ca="1" si="17"/>
        <v>0</v>
      </c>
      <c r="BP52" s="32">
        <f t="shared" ca="1" si="18"/>
        <v>0</v>
      </c>
      <c r="BQ52" s="32">
        <f t="shared" ca="1" si="19"/>
        <v>0</v>
      </c>
      <c r="BR52" s="32">
        <f t="shared" ca="1" si="20"/>
        <v>0</v>
      </c>
      <c r="BS52" s="32">
        <f t="shared" ca="1" si="21"/>
        <v>-1.86</v>
      </c>
      <c r="BT52" s="32">
        <f t="shared" ca="1" si="22"/>
        <v>-7.0200000000000111</v>
      </c>
      <c r="BU52" s="32">
        <f t="shared" ca="1" si="23"/>
        <v>-3.1599999999999842</v>
      </c>
      <c r="BV52" s="32">
        <f t="shared" ca="1" si="24"/>
        <v>-0.37000000000000077</v>
      </c>
      <c r="BW52" s="32">
        <f t="shared" ca="1" si="25"/>
        <v>-10.260000000000009</v>
      </c>
      <c r="BX52" s="32">
        <f t="shared" ca="1" si="26"/>
        <v>0</v>
      </c>
    </row>
    <row r="53" spans="1:76" x14ac:dyDescent="0.25">
      <c r="A53" t="s">
        <v>479</v>
      </c>
      <c r="B53" s="1" t="s">
        <v>37</v>
      </c>
      <c r="C53" t="str">
        <f t="shared" ca="1" si="2"/>
        <v>120SIMP</v>
      </c>
      <c r="D53" t="str">
        <f t="shared" ca="1" si="3"/>
        <v>Alberta-Montana Intertie - Import</v>
      </c>
      <c r="E53" s="31">
        <f ca="1">'Module C Corrected'!CW53-'Module C Initial'!CW53</f>
        <v>0</v>
      </c>
      <c r="F53" s="31">
        <f ca="1">'Module C Corrected'!CX53-'Module C Initial'!CX53</f>
        <v>0</v>
      </c>
      <c r="G53" s="31">
        <f ca="1">'Module C Corrected'!CY53-'Module C Initial'!CY53</f>
        <v>0</v>
      </c>
      <c r="H53" s="31">
        <f ca="1">'Module C Corrected'!CZ53-'Module C Initial'!CZ53</f>
        <v>0</v>
      </c>
      <c r="I53" s="31">
        <f ca="1">'Module C Corrected'!DA53-'Module C Initial'!DA53</f>
        <v>0</v>
      </c>
      <c r="J53" s="31">
        <f ca="1">'Module C Corrected'!DB53-'Module C Initial'!DB53</f>
        <v>-0.33999999999999986</v>
      </c>
      <c r="K53" s="31">
        <f ca="1">'Module C Corrected'!DC53-'Module C Initial'!DC53</f>
        <v>-15.780000000000022</v>
      </c>
      <c r="L53" s="31">
        <f ca="1">'Module C Corrected'!DD53-'Module C Initial'!DD53</f>
        <v>-27.410000000000039</v>
      </c>
      <c r="M53" s="31">
        <f ca="1">'Module C Corrected'!DE53-'Module C Initial'!DE53</f>
        <v>-3.5700000000000056</v>
      </c>
      <c r="N53" s="31">
        <f ca="1">'Module C Corrected'!DF53-'Module C Initial'!DF53</f>
        <v>0</v>
      </c>
      <c r="O53" s="31">
        <f ca="1">'Module C Corrected'!DG53-'Module C Initial'!DG53</f>
        <v>0</v>
      </c>
      <c r="P53" s="31">
        <f ca="1">'Module C Corrected'!DH53-'Module C Initial'!DH53</f>
        <v>-1.629999999999999</v>
      </c>
      <c r="Q53" s="32">
        <f ca="1">'Module C Corrected'!DI53-'Module C Initial'!DI53</f>
        <v>0</v>
      </c>
      <c r="R53" s="32">
        <f ca="1">'Module C Corrected'!DJ53-'Module C Initial'!DJ53</f>
        <v>0</v>
      </c>
      <c r="S53" s="32">
        <f ca="1">'Module C Corrected'!DK53-'Module C Initial'!DK53</f>
        <v>0</v>
      </c>
      <c r="T53" s="32">
        <f ca="1">'Module C Corrected'!DL53-'Module C Initial'!DL53</f>
        <v>0</v>
      </c>
      <c r="U53" s="32">
        <f ca="1">'Module C Corrected'!DM53-'Module C Initial'!DM53</f>
        <v>0</v>
      </c>
      <c r="V53" s="32">
        <f ca="1">'Module C Corrected'!DN53-'Module C Initial'!DN53</f>
        <v>-1.9999999999999997E-2</v>
      </c>
      <c r="W53" s="32">
        <f ca="1">'Module C Corrected'!DO53-'Module C Initial'!DO53</f>
        <v>-0.7799999999999998</v>
      </c>
      <c r="X53" s="32">
        <f ca="1">'Module C Corrected'!DP53-'Module C Initial'!DP53</f>
        <v>-1.3699999999999992</v>
      </c>
      <c r="Y53" s="32">
        <f ca="1">'Module C Corrected'!DQ53-'Module C Initial'!DQ53</f>
        <v>-0.18000000000000005</v>
      </c>
      <c r="Z53" s="32">
        <f ca="1">'Module C Corrected'!DR53-'Module C Initial'!DR53</f>
        <v>0</v>
      </c>
      <c r="AA53" s="32">
        <f ca="1">'Module C Corrected'!DS53-'Module C Initial'!DS53</f>
        <v>0</v>
      </c>
      <c r="AB53" s="32">
        <f ca="1">'Module C Corrected'!DT53-'Module C Initial'!DT53</f>
        <v>-7.9999999999999988E-2</v>
      </c>
      <c r="AC53" s="31">
        <f ca="1">'Module C Corrected'!DU53-'Module C Initial'!DU53</f>
        <v>0</v>
      </c>
      <c r="AD53" s="31">
        <f ca="1">'Module C Corrected'!DV53-'Module C Initial'!DV53</f>
        <v>0</v>
      </c>
      <c r="AE53" s="31">
        <f ca="1">'Module C Corrected'!DW53-'Module C Initial'!DW53</f>
        <v>0</v>
      </c>
      <c r="AF53" s="31">
        <f ca="1">'Module C Corrected'!DX53-'Module C Initial'!DX53</f>
        <v>0</v>
      </c>
      <c r="AG53" s="31">
        <f ca="1">'Module C Corrected'!DY53-'Module C Initial'!DY53</f>
        <v>0</v>
      </c>
      <c r="AH53" s="31">
        <f ca="1">'Module C Corrected'!DZ53-'Module C Initial'!DZ53</f>
        <v>-4.9999999999999989E-2</v>
      </c>
      <c r="AI53" s="31">
        <f ca="1">'Module C Corrected'!EA53-'Module C Initial'!EA53</f>
        <v>-2.3100000000000005</v>
      </c>
      <c r="AJ53" s="31">
        <f ca="1">'Module C Corrected'!EB53-'Module C Initial'!EB53</f>
        <v>-3.9600000000000009</v>
      </c>
      <c r="AK53" s="31">
        <f ca="1">'Module C Corrected'!EC53-'Module C Initial'!EC53</f>
        <v>-0.50999999999999979</v>
      </c>
      <c r="AL53" s="31">
        <f ca="1">'Module C Corrected'!ED53-'Module C Initial'!ED53</f>
        <v>0</v>
      </c>
      <c r="AM53" s="31">
        <f ca="1">'Module C Corrected'!EE53-'Module C Initial'!EE53</f>
        <v>0</v>
      </c>
      <c r="AN53" s="31">
        <f ca="1">'Module C Corrected'!EF53-'Module C Initial'!EF53</f>
        <v>-0.22999999999999998</v>
      </c>
      <c r="AO53" s="32">
        <f t="shared" ca="1" si="30"/>
        <v>0</v>
      </c>
      <c r="AP53" s="32">
        <f t="shared" ca="1" si="30"/>
        <v>0</v>
      </c>
      <c r="AQ53" s="32">
        <f t="shared" ca="1" si="30"/>
        <v>0</v>
      </c>
      <c r="AR53" s="32">
        <f t="shared" ca="1" si="30"/>
        <v>0</v>
      </c>
      <c r="AS53" s="32">
        <f t="shared" ca="1" si="30"/>
        <v>0</v>
      </c>
      <c r="AT53" s="32">
        <f t="shared" ca="1" si="30"/>
        <v>-0.40999999999999986</v>
      </c>
      <c r="AU53" s="32">
        <f t="shared" ca="1" si="30"/>
        <v>-18.870000000000026</v>
      </c>
      <c r="AV53" s="32">
        <f t="shared" ca="1" si="30"/>
        <v>-32.740000000000038</v>
      </c>
      <c r="AW53" s="32">
        <f t="shared" ca="1" si="30"/>
        <v>-4.2600000000000051</v>
      </c>
      <c r="AX53" s="32">
        <f t="shared" ca="1" si="30"/>
        <v>0</v>
      </c>
      <c r="AY53" s="32">
        <f t="shared" ca="1" si="30"/>
        <v>0</v>
      </c>
      <c r="AZ53" s="32">
        <f t="shared" ca="1" si="30"/>
        <v>-1.9399999999999991</v>
      </c>
      <c r="BA53" s="31">
        <f t="shared" ca="1" si="28"/>
        <v>0</v>
      </c>
      <c r="BB53" s="31">
        <f t="shared" ca="1" si="5"/>
        <v>0</v>
      </c>
      <c r="BC53" s="31">
        <f t="shared" ca="1" si="6"/>
        <v>0</v>
      </c>
      <c r="BD53" s="31">
        <f t="shared" ca="1" si="7"/>
        <v>0</v>
      </c>
      <c r="BE53" s="31">
        <f t="shared" ca="1" si="8"/>
        <v>0</v>
      </c>
      <c r="BF53" s="31">
        <f t="shared" ca="1" si="9"/>
        <v>-0.01</v>
      </c>
      <c r="BG53" s="31">
        <f t="shared" ca="1" si="10"/>
        <v>-0.32</v>
      </c>
      <c r="BH53" s="31">
        <f t="shared" ca="1" si="11"/>
        <v>-0.55000000000000004</v>
      </c>
      <c r="BI53" s="31">
        <f t="shared" ca="1" si="12"/>
        <v>-7.0000000000000007E-2</v>
      </c>
      <c r="BJ53" s="31">
        <f t="shared" ca="1" si="13"/>
        <v>0</v>
      </c>
      <c r="BK53" s="31">
        <f t="shared" ca="1" si="14"/>
        <v>0</v>
      </c>
      <c r="BL53" s="31">
        <f t="shared" ca="1" si="15"/>
        <v>-0.03</v>
      </c>
      <c r="BM53" s="32">
        <f t="shared" ca="1" si="29"/>
        <v>0</v>
      </c>
      <c r="BN53" s="32">
        <f t="shared" ca="1" si="16"/>
        <v>0</v>
      </c>
      <c r="BO53" s="32">
        <f t="shared" ca="1" si="17"/>
        <v>0</v>
      </c>
      <c r="BP53" s="32">
        <f t="shared" ca="1" si="18"/>
        <v>0</v>
      </c>
      <c r="BQ53" s="32">
        <f t="shared" ca="1" si="19"/>
        <v>0</v>
      </c>
      <c r="BR53" s="32">
        <f t="shared" ca="1" si="20"/>
        <v>-0.41999999999999987</v>
      </c>
      <c r="BS53" s="32">
        <f t="shared" ca="1" si="21"/>
        <v>-19.190000000000026</v>
      </c>
      <c r="BT53" s="32">
        <f t="shared" ca="1" si="22"/>
        <v>-33.290000000000035</v>
      </c>
      <c r="BU53" s="32">
        <f t="shared" ca="1" si="23"/>
        <v>-4.3300000000000054</v>
      </c>
      <c r="BV53" s="32">
        <f t="shared" ca="1" si="24"/>
        <v>0</v>
      </c>
      <c r="BW53" s="32">
        <f t="shared" ca="1" si="25"/>
        <v>0</v>
      </c>
      <c r="BX53" s="32">
        <f t="shared" ca="1" si="26"/>
        <v>-1.9699999999999991</v>
      </c>
    </row>
    <row r="54" spans="1:76" x14ac:dyDescent="0.25">
      <c r="A54" t="s">
        <v>479</v>
      </c>
      <c r="B54" s="1" t="s">
        <v>38</v>
      </c>
      <c r="C54" t="str">
        <f t="shared" ca="1" si="2"/>
        <v>SPCIMP</v>
      </c>
      <c r="D54" t="str">
        <f t="shared" ca="1" si="3"/>
        <v>Alberta-Saskatchewan Intertie - Import</v>
      </c>
      <c r="E54" s="31">
        <f ca="1">'Module C Corrected'!CW54-'Module C Initial'!CW54</f>
        <v>0</v>
      </c>
      <c r="F54" s="31">
        <f ca="1">'Module C Corrected'!CX54-'Module C Initial'!CX54</f>
        <v>0</v>
      </c>
      <c r="G54" s="31">
        <f ca="1">'Module C Corrected'!CY54-'Module C Initial'!CY54</f>
        <v>0</v>
      </c>
      <c r="H54" s="31">
        <f ca="1">'Module C Corrected'!CZ54-'Module C Initial'!CZ54</f>
        <v>0</v>
      </c>
      <c r="I54" s="31">
        <f ca="1">'Module C Corrected'!DA54-'Module C Initial'!DA54</f>
        <v>0</v>
      </c>
      <c r="J54" s="31">
        <f ca="1">'Module C Corrected'!DB54-'Module C Initial'!DB54</f>
        <v>-220.84999999999945</v>
      </c>
      <c r="K54" s="31">
        <f ca="1">'Module C Corrected'!DC54-'Module C Initial'!DC54</f>
        <v>-51.190000000000055</v>
      </c>
      <c r="L54" s="31">
        <f ca="1">'Module C Corrected'!DD54-'Module C Initial'!DD54</f>
        <v>-325.80000000000109</v>
      </c>
      <c r="M54" s="31">
        <f ca="1">'Module C Corrected'!DE54-'Module C Initial'!DE54</f>
        <v>-3.460000000000008</v>
      </c>
      <c r="N54" s="31">
        <f ca="1">'Module C Corrected'!DF54-'Module C Initial'!DF54</f>
        <v>-0.9199999999999946</v>
      </c>
      <c r="O54" s="31">
        <f ca="1">'Module C Corrected'!DG54-'Module C Initial'!DG54</f>
        <v>-2.2199999999999989</v>
      </c>
      <c r="P54" s="31">
        <f ca="1">'Module C Corrected'!DH54-'Module C Initial'!DH54</f>
        <v>-7.25</v>
      </c>
      <c r="Q54" s="32">
        <f ca="1">'Module C Corrected'!DI54-'Module C Initial'!DI54</f>
        <v>0</v>
      </c>
      <c r="R54" s="32">
        <f ca="1">'Module C Corrected'!DJ54-'Module C Initial'!DJ54</f>
        <v>0</v>
      </c>
      <c r="S54" s="32">
        <f ca="1">'Module C Corrected'!DK54-'Module C Initial'!DK54</f>
        <v>0</v>
      </c>
      <c r="T54" s="32">
        <f ca="1">'Module C Corrected'!DL54-'Module C Initial'!DL54</f>
        <v>0</v>
      </c>
      <c r="U54" s="32">
        <f ca="1">'Module C Corrected'!DM54-'Module C Initial'!DM54</f>
        <v>0</v>
      </c>
      <c r="V54" s="32">
        <f ca="1">'Module C Corrected'!DN54-'Module C Initial'!DN54</f>
        <v>-11.04000000000002</v>
      </c>
      <c r="W54" s="32">
        <f ca="1">'Module C Corrected'!DO54-'Module C Initial'!DO54</f>
        <v>-2.5600000000000023</v>
      </c>
      <c r="X54" s="32">
        <f ca="1">'Module C Corrected'!DP54-'Module C Initial'!DP54</f>
        <v>-16.290000000000077</v>
      </c>
      <c r="Y54" s="32">
        <f ca="1">'Module C Corrected'!DQ54-'Module C Initial'!DQ54</f>
        <v>-0.17000000000000082</v>
      </c>
      <c r="Z54" s="32">
        <f ca="1">'Module C Corrected'!DR54-'Module C Initial'!DR54</f>
        <v>-4.9999999999999822E-2</v>
      </c>
      <c r="AA54" s="32">
        <f ca="1">'Module C Corrected'!DS54-'Module C Initial'!DS54</f>
        <v>-0.10999999999999988</v>
      </c>
      <c r="AB54" s="32">
        <f ca="1">'Module C Corrected'!DT54-'Module C Initial'!DT54</f>
        <v>-0.36999999999999922</v>
      </c>
      <c r="AC54" s="31">
        <f ca="1">'Module C Corrected'!DU54-'Module C Initial'!DU54</f>
        <v>0</v>
      </c>
      <c r="AD54" s="31">
        <f ca="1">'Module C Corrected'!DV54-'Module C Initial'!DV54</f>
        <v>0</v>
      </c>
      <c r="AE54" s="31">
        <f ca="1">'Module C Corrected'!DW54-'Module C Initial'!DW54</f>
        <v>0</v>
      </c>
      <c r="AF54" s="31">
        <f ca="1">'Module C Corrected'!DX54-'Module C Initial'!DX54</f>
        <v>0</v>
      </c>
      <c r="AG54" s="31">
        <f ca="1">'Module C Corrected'!DY54-'Module C Initial'!DY54</f>
        <v>0</v>
      </c>
      <c r="AH54" s="31">
        <f ca="1">'Module C Corrected'!DZ54-'Module C Initial'!DZ54</f>
        <v>-32.809999999999945</v>
      </c>
      <c r="AI54" s="31">
        <f ca="1">'Module C Corrected'!EA54-'Module C Initial'!EA54</f>
        <v>-7.5</v>
      </c>
      <c r="AJ54" s="31">
        <f ca="1">'Module C Corrected'!EB54-'Module C Initial'!EB54</f>
        <v>-47.1099999999999</v>
      </c>
      <c r="AK54" s="31">
        <f ca="1">'Module C Corrected'!EC54-'Module C Initial'!EC54</f>
        <v>-0.49000000000000021</v>
      </c>
      <c r="AL54" s="31">
        <f ca="1">'Module C Corrected'!ED54-'Module C Initial'!ED54</f>
        <v>-0.13000000000000034</v>
      </c>
      <c r="AM54" s="31">
        <f ca="1">'Module C Corrected'!EE54-'Module C Initial'!EE54</f>
        <v>-0.30000000000000071</v>
      </c>
      <c r="AN54" s="31">
        <f ca="1">'Module C Corrected'!EF54-'Module C Initial'!EF54</f>
        <v>-1</v>
      </c>
      <c r="AO54" s="32">
        <f t="shared" ca="1" si="30"/>
        <v>0</v>
      </c>
      <c r="AP54" s="32">
        <f t="shared" ca="1" si="30"/>
        <v>0</v>
      </c>
      <c r="AQ54" s="32">
        <f t="shared" ca="1" si="30"/>
        <v>0</v>
      </c>
      <c r="AR54" s="32">
        <f t="shared" ca="1" si="30"/>
        <v>0</v>
      </c>
      <c r="AS54" s="32">
        <f t="shared" ca="1" si="30"/>
        <v>0</v>
      </c>
      <c r="AT54" s="32">
        <f t="shared" ca="1" si="30"/>
        <v>-264.69999999999942</v>
      </c>
      <c r="AU54" s="32">
        <f t="shared" ca="1" si="30"/>
        <v>-61.250000000000057</v>
      </c>
      <c r="AV54" s="32">
        <f t="shared" ca="1" si="30"/>
        <v>-389.20000000000107</v>
      </c>
      <c r="AW54" s="32">
        <f t="shared" ca="1" si="30"/>
        <v>-4.120000000000009</v>
      </c>
      <c r="AX54" s="32">
        <f t="shared" ca="1" si="30"/>
        <v>-1.0999999999999948</v>
      </c>
      <c r="AY54" s="32">
        <f t="shared" ca="1" si="30"/>
        <v>-2.6299999999999994</v>
      </c>
      <c r="AZ54" s="32">
        <f t="shared" ca="1" si="30"/>
        <v>-8.6199999999999992</v>
      </c>
      <c r="BA54" s="31">
        <f t="shared" ca="1" si="28"/>
        <v>0</v>
      </c>
      <c r="BB54" s="31">
        <f t="shared" ca="1" si="5"/>
        <v>0</v>
      </c>
      <c r="BC54" s="31">
        <f t="shared" ca="1" si="6"/>
        <v>0</v>
      </c>
      <c r="BD54" s="31">
        <f t="shared" ca="1" si="7"/>
        <v>0</v>
      </c>
      <c r="BE54" s="31">
        <f t="shared" ca="1" si="8"/>
        <v>0</v>
      </c>
      <c r="BF54" s="31">
        <f t="shared" ca="1" si="9"/>
        <v>-4.42</v>
      </c>
      <c r="BG54" s="31">
        <f t="shared" ca="1" si="10"/>
        <v>-1.02</v>
      </c>
      <c r="BH54" s="31">
        <f t="shared" ca="1" si="11"/>
        <v>-6.51</v>
      </c>
      <c r="BI54" s="31">
        <f t="shared" ca="1" si="12"/>
        <v>-7.0000000000000007E-2</v>
      </c>
      <c r="BJ54" s="31">
        <f t="shared" ca="1" si="13"/>
        <v>-0.02</v>
      </c>
      <c r="BK54" s="31">
        <f t="shared" ca="1" si="14"/>
        <v>-0.04</v>
      </c>
      <c r="BL54" s="31">
        <f t="shared" ca="1" si="15"/>
        <v>-0.14000000000000001</v>
      </c>
      <c r="BM54" s="32">
        <f t="shared" ca="1" si="29"/>
        <v>0</v>
      </c>
      <c r="BN54" s="32">
        <f t="shared" ca="1" si="16"/>
        <v>0</v>
      </c>
      <c r="BO54" s="32">
        <f t="shared" ca="1" si="17"/>
        <v>0</v>
      </c>
      <c r="BP54" s="32">
        <f t="shared" ca="1" si="18"/>
        <v>0</v>
      </c>
      <c r="BQ54" s="32">
        <f t="shared" ca="1" si="19"/>
        <v>0</v>
      </c>
      <c r="BR54" s="32">
        <f t="shared" ca="1" si="20"/>
        <v>-269.11999999999944</v>
      </c>
      <c r="BS54" s="32">
        <f t="shared" ca="1" si="21"/>
        <v>-62.27000000000006</v>
      </c>
      <c r="BT54" s="32">
        <f t="shared" ca="1" si="22"/>
        <v>-395.71000000000106</v>
      </c>
      <c r="BU54" s="32">
        <f t="shared" ca="1" si="23"/>
        <v>-4.1900000000000093</v>
      </c>
      <c r="BV54" s="32">
        <f t="shared" ca="1" si="24"/>
        <v>-1.1199999999999948</v>
      </c>
      <c r="BW54" s="32">
        <f t="shared" ca="1" si="25"/>
        <v>-2.6699999999999995</v>
      </c>
      <c r="BX54" s="32">
        <f t="shared" ca="1" si="26"/>
        <v>-8.76</v>
      </c>
    </row>
    <row r="55" spans="1:76" x14ac:dyDescent="0.25">
      <c r="A55" t="s">
        <v>479</v>
      </c>
      <c r="B55" s="1" t="s">
        <v>40</v>
      </c>
      <c r="C55" t="str">
        <f t="shared" ca="1" si="2"/>
        <v>SPCEXP</v>
      </c>
      <c r="D55" t="str">
        <f t="shared" ca="1" si="3"/>
        <v>Alberta-Saskatchewan Intertie - Export</v>
      </c>
      <c r="E55" s="31">
        <f ca="1">'Module C Corrected'!CW55-'Module C Initial'!CW55</f>
        <v>0</v>
      </c>
      <c r="F55" s="31">
        <f ca="1">'Module C Corrected'!CX55-'Module C Initial'!CX55</f>
        <v>0</v>
      </c>
      <c r="G55" s="31">
        <f ca="1">'Module C Corrected'!CY55-'Module C Initial'!CY55</f>
        <v>0</v>
      </c>
      <c r="H55" s="31">
        <f ca="1">'Module C Corrected'!CZ55-'Module C Initial'!CZ55</f>
        <v>0</v>
      </c>
      <c r="I55" s="31">
        <f ca="1">'Module C Corrected'!DA55-'Module C Initial'!DA55</f>
        <v>0</v>
      </c>
      <c r="J55" s="31">
        <f ca="1">'Module C Corrected'!DB55-'Module C Initial'!DB55</f>
        <v>0</v>
      </c>
      <c r="K55" s="31">
        <f ca="1">'Module C Corrected'!DC55-'Module C Initial'!DC55</f>
        <v>0</v>
      </c>
      <c r="L55" s="31">
        <f ca="1">'Module C Corrected'!DD55-'Module C Initial'!DD55</f>
        <v>0</v>
      </c>
      <c r="M55" s="31">
        <f ca="1">'Module C Corrected'!DE55-'Module C Initial'!DE55</f>
        <v>0</v>
      </c>
      <c r="N55" s="31">
        <f ca="1">'Module C Corrected'!DF55-'Module C Initial'!DF55</f>
        <v>0</v>
      </c>
      <c r="O55" s="31">
        <f ca="1">'Module C Corrected'!DG55-'Module C Initial'!DG55</f>
        <v>0</v>
      </c>
      <c r="P55" s="31">
        <f ca="1">'Module C Corrected'!DH55-'Module C Initial'!DH55</f>
        <v>0</v>
      </c>
      <c r="Q55" s="32">
        <f ca="1">'Module C Corrected'!DI55-'Module C Initial'!DI55</f>
        <v>0</v>
      </c>
      <c r="R55" s="32">
        <f ca="1">'Module C Corrected'!DJ55-'Module C Initial'!DJ55</f>
        <v>0</v>
      </c>
      <c r="S55" s="32">
        <f ca="1">'Module C Corrected'!DK55-'Module C Initial'!DK55</f>
        <v>0</v>
      </c>
      <c r="T55" s="32">
        <f ca="1">'Module C Corrected'!DL55-'Module C Initial'!DL55</f>
        <v>0</v>
      </c>
      <c r="U55" s="32">
        <f ca="1">'Module C Corrected'!DM55-'Module C Initial'!DM55</f>
        <v>0</v>
      </c>
      <c r="V55" s="32">
        <f ca="1">'Module C Corrected'!DN55-'Module C Initial'!DN55</f>
        <v>0</v>
      </c>
      <c r="W55" s="32">
        <f ca="1">'Module C Corrected'!DO55-'Module C Initial'!DO55</f>
        <v>0</v>
      </c>
      <c r="X55" s="32">
        <f ca="1">'Module C Corrected'!DP55-'Module C Initial'!DP55</f>
        <v>0</v>
      </c>
      <c r="Y55" s="32">
        <f ca="1">'Module C Corrected'!DQ55-'Module C Initial'!DQ55</f>
        <v>0</v>
      </c>
      <c r="Z55" s="32">
        <f ca="1">'Module C Corrected'!DR55-'Module C Initial'!DR55</f>
        <v>0</v>
      </c>
      <c r="AA55" s="32">
        <f ca="1">'Module C Corrected'!DS55-'Module C Initial'!DS55</f>
        <v>0</v>
      </c>
      <c r="AB55" s="32">
        <f ca="1">'Module C Corrected'!DT55-'Module C Initial'!DT55</f>
        <v>0</v>
      </c>
      <c r="AC55" s="31">
        <f ca="1">'Module C Corrected'!DU55-'Module C Initial'!DU55</f>
        <v>0</v>
      </c>
      <c r="AD55" s="31">
        <f ca="1">'Module C Corrected'!DV55-'Module C Initial'!DV55</f>
        <v>0</v>
      </c>
      <c r="AE55" s="31">
        <f ca="1">'Module C Corrected'!DW55-'Module C Initial'!DW55</f>
        <v>0</v>
      </c>
      <c r="AF55" s="31">
        <f ca="1">'Module C Corrected'!DX55-'Module C Initial'!DX55</f>
        <v>0</v>
      </c>
      <c r="AG55" s="31">
        <f ca="1">'Module C Corrected'!DY55-'Module C Initial'!DY55</f>
        <v>0</v>
      </c>
      <c r="AH55" s="31">
        <f ca="1">'Module C Corrected'!DZ55-'Module C Initial'!DZ55</f>
        <v>0</v>
      </c>
      <c r="AI55" s="31">
        <f ca="1">'Module C Corrected'!EA55-'Module C Initial'!EA55</f>
        <v>0</v>
      </c>
      <c r="AJ55" s="31">
        <f ca="1">'Module C Corrected'!EB55-'Module C Initial'!EB55</f>
        <v>0</v>
      </c>
      <c r="AK55" s="31">
        <f ca="1">'Module C Corrected'!EC55-'Module C Initial'!EC55</f>
        <v>0</v>
      </c>
      <c r="AL55" s="31">
        <f ca="1">'Module C Corrected'!ED55-'Module C Initial'!ED55</f>
        <v>0</v>
      </c>
      <c r="AM55" s="31">
        <f ca="1">'Module C Corrected'!EE55-'Module C Initial'!EE55</f>
        <v>0</v>
      </c>
      <c r="AN55" s="31">
        <f ca="1">'Module C Corrected'!EF55-'Module C Initial'!EF55</f>
        <v>0</v>
      </c>
      <c r="AO55" s="32">
        <f t="shared" ca="1" si="30"/>
        <v>0</v>
      </c>
      <c r="AP55" s="32">
        <f t="shared" ca="1" si="30"/>
        <v>0</v>
      </c>
      <c r="AQ55" s="32">
        <f t="shared" ca="1" si="30"/>
        <v>0</v>
      </c>
      <c r="AR55" s="32">
        <f t="shared" ca="1" si="30"/>
        <v>0</v>
      </c>
      <c r="AS55" s="32">
        <f t="shared" ca="1" si="30"/>
        <v>0</v>
      </c>
      <c r="AT55" s="32">
        <f t="shared" ca="1" si="30"/>
        <v>0</v>
      </c>
      <c r="AU55" s="32">
        <f t="shared" ca="1" si="30"/>
        <v>0</v>
      </c>
      <c r="AV55" s="32">
        <f t="shared" ca="1" si="30"/>
        <v>0</v>
      </c>
      <c r="AW55" s="32">
        <f t="shared" ca="1" si="30"/>
        <v>0</v>
      </c>
      <c r="AX55" s="32">
        <f t="shared" ca="1" si="30"/>
        <v>0</v>
      </c>
      <c r="AY55" s="32">
        <f t="shared" ca="1" si="30"/>
        <v>0</v>
      </c>
      <c r="AZ55" s="32">
        <f t="shared" ca="1" si="30"/>
        <v>0</v>
      </c>
      <c r="BA55" s="31">
        <f t="shared" ca="1" si="28"/>
        <v>0</v>
      </c>
      <c r="BB55" s="31">
        <f t="shared" ca="1" si="5"/>
        <v>0</v>
      </c>
      <c r="BC55" s="31">
        <f t="shared" ca="1" si="6"/>
        <v>0</v>
      </c>
      <c r="BD55" s="31">
        <f t="shared" ca="1" si="7"/>
        <v>0</v>
      </c>
      <c r="BE55" s="31">
        <f t="shared" ca="1" si="8"/>
        <v>0</v>
      </c>
      <c r="BF55" s="31">
        <f t="shared" ca="1" si="9"/>
        <v>0</v>
      </c>
      <c r="BG55" s="31">
        <f t="shared" ca="1" si="10"/>
        <v>0</v>
      </c>
      <c r="BH55" s="31">
        <f t="shared" ca="1" si="11"/>
        <v>0</v>
      </c>
      <c r="BI55" s="31">
        <f t="shared" ca="1" si="12"/>
        <v>0</v>
      </c>
      <c r="BJ55" s="31">
        <f t="shared" ca="1" si="13"/>
        <v>0</v>
      </c>
      <c r="BK55" s="31">
        <f t="shared" ca="1" si="14"/>
        <v>0</v>
      </c>
      <c r="BL55" s="31">
        <f t="shared" ca="1" si="15"/>
        <v>0</v>
      </c>
      <c r="BM55" s="32">
        <f t="shared" ca="1" si="29"/>
        <v>0</v>
      </c>
      <c r="BN55" s="32">
        <f t="shared" ca="1" si="16"/>
        <v>0</v>
      </c>
      <c r="BO55" s="32">
        <f t="shared" ca="1" si="17"/>
        <v>0</v>
      </c>
      <c r="BP55" s="32">
        <f t="shared" ca="1" si="18"/>
        <v>0</v>
      </c>
      <c r="BQ55" s="32">
        <f t="shared" ca="1" si="19"/>
        <v>0</v>
      </c>
      <c r="BR55" s="32">
        <f t="shared" ca="1" si="20"/>
        <v>0</v>
      </c>
      <c r="BS55" s="32">
        <f t="shared" ca="1" si="21"/>
        <v>0</v>
      </c>
      <c r="BT55" s="32">
        <f t="shared" ca="1" si="22"/>
        <v>0</v>
      </c>
      <c r="BU55" s="32">
        <f t="shared" ca="1" si="23"/>
        <v>0</v>
      </c>
      <c r="BV55" s="32">
        <f t="shared" ca="1" si="24"/>
        <v>0</v>
      </c>
      <c r="BW55" s="32">
        <f t="shared" ca="1" si="25"/>
        <v>0</v>
      </c>
      <c r="BX55" s="32">
        <f t="shared" ca="1" si="26"/>
        <v>0</v>
      </c>
    </row>
    <row r="56" spans="1:76" x14ac:dyDescent="0.25">
      <c r="A56" t="s">
        <v>480</v>
      </c>
      <c r="B56" s="1" t="s">
        <v>57</v>
      </c>
      <c r="C56" t="str">
        <f t="shared" ca="1" si="2"/>
        <v>DAI1</v>
      </c>
      <c r="D56" t="str">
        <f t="shared" ca="1" si="3"/>
        <v>Daishowa-Marubeni</v>
      </c>
      <c r="E56" s="31">
        <f ca="1">'Module C Corrected'!CW56-'Module C Initial'!CW56</f>
        <v>-625.95000000000073</v>
      </c>
      <c r="F56" s="31">
        <f ca="1">'Module C Corrected'!CX56-'Module C Initial'!CX56</f>
        <v>-504.97999999999774</v>
      </c>
      <c r="G56" s="31">
        <f ca="1">'Module C Corrected'!CY56-'Module C Initial'!CY56</f>
        <v>-252.86999999999989</v>
      </c>
      <c r="H56" s="31">
        <f ca="1">'Module C Corrected'!CZ56-'Module C Initial'!CZ56</f>
        <v>-257.29999999999927</v>
      </c>
      <c r="I56" s="31">
        <f ca="1">'Module C Corrected'!DA56-'Module C Initial'!DA56</f>
        <v>-840.90000000000146</v>
      </c>
      <c r="J56" s="31">
        <f ca="1">'Module C Corrected'!DB56-'Module C Initial'!DB56</f>
        <v>-2491.6399999999994</v>
      </c>
      <c r="K56" s="31">
        <f ca="1">'Module C Corrected'!DC56-'Module C Initial'!DC56</f>
        <v>-404.13000000000102</v>
      </c>
      <c r="L56" s="31">
        <f ca="1">'Module C Corrected'!DD56-'Module C Initial'!DD56</f>
        <v>-696.44000000000233</v>
      </c>
      <c r="M56" s="31">
        <f ca="1">'Module C Corrected'!DE56-'Module C Initial'!DE56</f>
        <v>-291.03999999999724</v>
      </c>
      <c r="N56" s="31">
        <f ca="1">'Module C Corrected'!DF56-'Module C Initial'!DF56</f>
        <v>-192.3700000000008</v>
      </c>
      <c r="O56" s="31">
        <f ca="1">'Module C Corrected'!DG56-'Module C Initial'!DG56</f>
        <v>-195.60000000000127</v>
      </c>
      <c r="P56" s="31">
        <f ca="1">'Module C Corrected'!DH56-'Module C Initial'!DH56</f>
        <v>-241.53999999999905</v>
      </c>
      <c r="Q56" s="32">
        <f ca="1">'Module C Corrected'!DI56-'Module C Initial'!DI56</f>
        <v>-31.299999999999955</v>
      </c>
      <c r="R56" s="32">
        <f ca="1">'Module C Corrected'!DJ56-'Module C Initial'!DJ56</f>
        <v>-25.25</v>
      </c>
      <c r="S56" s="32">
        <f ca="1">'Module C Corrected'!DK56-'Module C Initial'!DK56</f>
        <v>-12.650000000000034</v>
      </c>
      <c r="T56" s="32">
        <f ca="1">'Module C Corrected'!DL56-'Module C Initial'!DL56</f>
        <v>-12.870000000000005</v>
      </c>
      <c r="U56" s="32">
        <f ca="1">'Module C Corrected'!DM56-'Module C Initial'!DM56</f>
        <v>-42.039999999999964</v>
      </c>
      <c r="V56" s="32">
        <f ca="1">'Module C Corrected'!DN56-'Module C Initial'!DN56</f>
        <v>-124.57999999999993</v>
      </c>
      <c r="W56" s="32">
        <f ca="1">'Module C Corrected'!DO56-'Module C Initial'!DO56</f>
        <v>-20.210000000000036</v>
      </c>
      <c r="X56" s="32">
        <f ca="1">'Module C Corrected'!DP56-'Module C Initial'!DP56</f>
        <v>-34.820000000000164</v>
      </c>
      <c r="Y56" s="32">
        <f ca="1">'Module C Corrected'!DQ56-'Module C Initial'!DQ56</f>
        <v>-14.560000000000002</v>
      </c>
      <c r="Z56" s="32">
        <f ca="1">'Module C Corrected'!DR56-'Module C Initial'!DR56</f>
        <v>-9.6100000000000136</v>
      </c>
      <c r="AA56" s="32">
        <f ca="1">'Module C Corrected'!DS56-'Module C Initial'!DS56</f>
        <v>-9.7800000000000296</v>
      </c>
      <c r="AB56" s="32">
        <f ca="1">'Module C Corrected'!DT56-'Module C Initial'!DT56</f>
        <v>-12.080000000000041</v>
      </c>
      <c r="AC56" s="31">
        <f ca="1">'Module C Corrected'!DU56-'Module C Initial'!DU56</f>
        <v>-99.4699999999998</v>
      </c>
      <c r="AD56" s="31">
        <f ca="1">'Module C Corrected'!DV56-'Module C Initial'!DV56</f>
        <v>-79.179999999999836</v>
      </c>
      <c r="AE56" s="31">
        <f ca="1">'Module C Corrected'!DW56-'Module C Initial'!DW56</f>
        <v>-39.169999999999845</v>
      </c>
      <c r="AF56" s="31">
        <f ca="1">'Module C Corrected'!DX56-'Module C Initial'!DX56</f>
        <v>-39.299999999999955</v>
      </c>
      <c r="AG56" s="31">
        <f ca="1">'Module C Corrected'!DY56-'Module C Initial'!DY56</f>
        <v>-126.7199999999998</v>
      </c>
      <c r="AH56" s="31">
        <f ca="1">'Module C Corrected'!DZ56-'Module C Initial'!DZ56</f>
        <v>-370.19000000000051</v>
      </c>
      <c r="AI56" s="31">
        <f ca="1">'Module C Corrected'!EA56-'Module C Initial'!EA56</f>
        <v>-59.220000000000027</v>
      </c>
      <c r="AJ56" s="31">
        <f ca="1">'Module C Corrected'!EB56-'Module C Initial'!EB56</f>
        <v>-100.71000000000004</v>
      </c>
      <c r="AK56" s="31">
        <f ca="1">'Module C Corrected'!EC56-'Module C Initial'!EC56</f>
        <v>-41.529999999999973</v>
      </c>
      <c r="AL56" s="31">
        <f ca="1">'Module C Corrected'!ED56-'Module C Initial'!ED56</f>
        <v>-27.090000000000032</v>
      </c>
      <c r="AM56" s="31">
        <f ca="1">'Module C Corrected'!EE56-'Module C Initial'!EE56</f>
        <v>-27.180000000000064</v>
      </c>
      <c r="AN56" s="31">
        <f ca="1">'Module C Corrected'!EF56-'Module C Initial'!EF56</f>
        <v>-33.1099999999999</v>
      </c>
      <c r="AO56" s="32">
        <f t="shared" ca="1" si="30"/>
        <v>-756.72000000000048</v>
      </c>
      <c r="AP56" s="32">
        <f t="shared" ca="1" si="30"/>
        <v>-609.40999999999758</v>
      </c>
      <c r="AQ56" s="32">
        <f t="shared" ca="1" si="30"/>
        <v>-304.68999999999977</v>
      </c>
      <c r="AR56" s="32">
        <f t="shared" ca="1" si="30"/>
        <v>-309.46999999999923</v>
      </c>
      <c r="AS56" s="32">
        <f t="shared" ca="1" si="30"/>
        <v>-1009.6600000000012</v>
      </c>
      <c r="AT56" s="32">
        <f t="shared" ca="1" si="30"/>
        <v>-2986.41</v>
      </c>
      <c r="AU56" s="32">
        <f t="shared" ca="1" si="30"/>
        <v>-483.56000000000108</v>
      </c>
      <c r="AV56" s="32">
        <f t="shared" ca="1" si="30"/>
        <v>-831.97000000000253</v>
      </c>
      <c r="AW56" s="32">
        <f t="shared" ca="1" si="30"/>
        <v>-347.12999999999721</v>
      </c>
      <c r="AX56" s="32">
        <f t="shared" ca="1" si="30"/>
        <v>-229.07000000000085</v>
      </c>
      <c r="AY56" s="32">
        <f t="shared" ca="1" si="30"/>
        <v>-232.56000000000137</v>
      </c>
      <c r="AZ56" s="32">
        <f t="shared" ca="1" si="30"/>
        <v>-286.729999999999</v>
      </c>
      <c r="BA56" s="31">
        <f t="shared" ca="1" si="28"/>
        <v>-12.52</v>
      </c>
      <c r="BB56" s="31">
        <f t="shared" ca="1" si="5"/>
        <v>-10.1</v>
      </c>
      <c r="BC56" s="31">
        <f t="shared" ca="1" si="6"/>
        <v>-5.0599999999999996</v>
      </c>
      <c r="BD56" s="31">
        <f t="shared" ca="1" si="7"/>
        <v>-5.14</v>
      </c>
      <c r="BE56" s="31">
        <f t="shared" ca="1" si="8"/>
        <v>-16.809999999999999</v>
      </c>
      <c r="BF56" s="31">
        <f t="shared" ca="1" si="9"/>
        <v>-49.82</v>
      </c>
      <c r="BG56" s="31">
        <f t="shared" ca="1" si="10"/>
        <v>-8.08</v>
      </c>
      <c r="BH56" s="31">
        <f t="shared" ca="1" si="11"/>
        <v>-13.93</v>
      </c>
      <c r="BI56" s="31">
        <f t="shared" ca="1" si="12"/>
        <v>-5.82</v>
      </c>
      <c r="BJ56" s="31">
        <f t="shared" ca="1" si="13"/>
        <v>-3.85</v>
      </c>
      <c r="BK56" s="31">
        <f t="shared" ca="1" si="14"/>
        <v>-3.91</v>
      </c>
      <c r="BL56" s="31">
        <f t="shared" ca="1" si="15"/>
        <v>-4.83</v>
      </c>
      <c r="BM56" s="32">
        <f t="shared" ca="1" si="29"/>
        <v>-769.24000000000046</v>
      </c>
      <c r="BN56" s="32">
        <f t="shared" ca="1" si="16"/>
        <v>-619.5099999999976</v>
      </c>
      <c r="BO56" s="32">
        <f t="shared" ca="1" si="17"/>
        <v>-309.74999999999977</v>
      </c>
      <c r="BP56" s="32">
        <f t="shared" ca="1" si="18"/>
        <v>-314.60999999999922</v>
      </c>
      <c r="BQ56" s="32">
        <f t="shared" ca="1" si="19"/>
        <v>-1026.4700000000012</v>
      </c>
      <c r="BR56" s="32">
        <f t="shared" ca="1" si="20"/>
        <v>-3036.23</v>
      </c>
      <c r="BS56" s="32">
        <f t="shared" ca="1" si="21"/>
        <v>-491.64000000000107</v>
      </c>
      <c r="BT56" s="32">
        <f t="shared" ca="1" si="22"/>
        <v>-845.90000000000248</v>
      </c>
      <c r="BU56" s="32">
        <f t="shared" ca="1" si="23"/>
        <v>-352.9499999999972</v>
      </c>
      <c r="BV56" s="32">
        <f t="shared" ca="1" si="24"/>
        <v>-232.92000000000084</v>
      </c>
      <c r="BW56" s="32">
        <f t="shared" ca="1" si="25"/>
        <v>-236.47000000000136</v>
      </c>
      <c r="BX56" s="32">
        <f t="shared" ca="1" si="26"/>
        <v>-291.55999999999898</v>
      </c>
    </row>
    <row r="57" spans="1:76" x14ac:dyDescent="0.25">
      <c r="A57" t="s">
        <v>481</v>
      </c>
      <c r="B57" s="1" t="s">
        <v>58</v>
      </c>
      <c r="C57" t="str">
        <f t="shared" ca="1" si="2"/>
        <v>DOWGEN15M</v>
      </c>
      <c r="D57" t="str">
        <f t="shared" ca="1" si="3"/>
        <v>Dow Hydrocarbon Industrial Complex</v>
      </c>
      <c r="E57" s="31">
        <f ca="1">'Module C Corrected'!CW57-'Module C Initial'!CW57</f>
        <v>-165.14999999999418</v>
      </c>
      <c r="F57" s="31">
        <f ca="1">'Module C Corrected'!CX57-'Module C Initial'!CX57</f>
        <v>-148.70000000001164</v>
      </c>
      <c r="G57" s="31">
        <f ca="1">'Module C Corrected'!CY57-'Module C Initial'!CY57</f>
        <v>-37.610000000000582</v>
      </c>
      <c r="H57" s="31">
        <f ca="1">'Module C Corrected'!CZ57-'Module C Initial'!CZ57</f>
        <v>-30.69999999999709</v>
      </c>
      <c r="I57" s="31">
        <f ca="1">'Module C Corrected'!DA57-'Module C Initial'!DA57</f>
        <v>-194.72000000000116</v>
      </c>
      <c r="J57" s="31">
        <f ca="1">'Module C Corrected'!DB57-'Module C Initial'!DB57</f>
        <v>-222.57000000000698</v>
      </c>
      <c r="K57" s="31">
        <f ca="1">'Module C Corrected'!DC57-'Module C Initial'!DC57</f>
        <v>-99.740000000005239</v>
      </c>
      <c r="L57" s="31">
        <f ca="1">'Module C Corrected'!DD57-'Module C Initial'!DD57</f>
        <v>-100.15000000000146</v>
      </c>
      <c r="M57" s="31">
        <f ca="1">'Module C Corrected'!DE57-'Module C Initial'!DE57</f>
        <v>-58.730000000003201</v>
      </c>
      <c r="N57" s="31">
        <f ca="1">'Module C Corrected'!DF57-'Module C Initial'!DF57</f>
        <v>-23.790000000000873</v>
      </c>
      <c r="O57" s="31">
        <f ca="1">'Module C Corrected'!DG57-'Module C Initial'!DG57</f>
        <v>-34.680000000000291</v>
      </c>
      <c r="P57" s="31">
        <f ca="1">'Module C Corrected'!DH57-'Module C Initial'!DH57</f>
        <v>-89.990000000005239</v>
      </c>
      <c r="Q57" s="32">
        <f ca="1">'Module C Corrected'!DI57-'Module C Initial'!DI57</f>
        <v>-8.2599999999997635</v>
      </c>
      <c r="R57" s="32">
        <f ca="1">'Module C Corrected'!DJ57-'Module C Initial'!DJ57</f>
        <v>-7.4400000000000546</v>
      </c>
      <c r="S57" s="32">
        <f ca="1">'Module C Corrected'!DK57-'Module C Initial'!DK57</f>
        <v>-1.8799999999999955</v>
      </c>
      <c r="T57" s="32">
        <f ca="1">'Module C Corrected'!DL57-'Module C Initial'!DL57</f>
        <v>-1.5300000000000864</v>
      </c>
      <c r="U57" s="32">
        <f ca="1">'Module C Corrected'!DM57-'Module C Initial'!DM57</f>
        <v>-9.7300000000000182</v>
      </c>
      <c r="V57" s="32">
        <f ca="1">'Module C Corrected'!DN57-'Module C Initial'!DN57</f>
        <v>-11.129999999999654</v>
      </c>
      <c r="W57" s="32">
        <f ca="1">'Module C Corrected'!DO57-'Module C Initial'!DO57</f>
        <v>-4.9900000000000091</v>
      </c>
      <c r="X57" s="32">
        <f ca="1">'Module C Corrected'!DP57-'Module C Initial'!DP57</f>
        <v>-5.0099999999999909</v>
      </c>
      <c r="Y57" s="32">
        <f ca="1">'Module C Corrected'!DQ57-'Module C Initial'!DQ57</f>
        <v>-2.9399999999998272</v>
      </c>
      <c r="Z57" s="32">
        <f ca="1">'Module C Corrected'!DR57-'Module C Initial'!DR57</f>
        <v>-1.1899999999999977</v>
      </c>
      <c r="AA57" s="32">
        <f ca="1">'Module C Corrected'!DS57-'Module C Initial'!DS57</f>
        <v>-1.7300000000000182</v>
      </c>
      <c r="AB57" s="32">
        <f ca="1">'Module C Corrected'!DT57-'Module C Initial'!DT57</f>
        <v>-4.5</v>
      </c>
      <c r="AC57" s="31">
        <f ca="1">'Module C Corrected'!DU57-'Module C Initial'!DU57</f>
        <v>-26.239999999999782</v>
      </c>
      <c r="AD57" s="31">
        <f ca="1">'Module C Corrected'!DV57-'Module C Initial'!DV57</f>
        <v>-23.309999999999491</v>
      </c>
      <c r="AE57" s="31">
        <f ca="1">'Module C Corrected'!DW57-'Module C Initial'!DW57</f>
        <v>-5.8299999999999272</v>
      </c>
      <c r="AF57" s="31">
        <f ca="1">'Module C Corrected'!DX57-'Module C Initial'!DX57</f>
        <v>-4.6900000000000546</v>
      </c>
      <c r="AG57" s="31">
        <f ca="1">'Module C Corrected'!DY57-'Module C Initial'!DY57</f>
        <v>-29.340000000000146</v>
      </c>
      <c r="AH57" s="31">
        <f ca="1">'Module C Corrected'!DZ57-'Module C Initial'!DZ57</f>
        <v>-33.069999999999709</v>
      </c>
      <c r="AI57" s="31">
        <f ca="1">'Module C Corrected'!EA57-'Module C Initial'!EA57</f>
        <v>-14.609999999999673</v>
      </c>
      <c r="AJ57" s="31">
        <f ca="1">'Module C Corrected'!EB57-'Module C Initial'!EB57</f>
        <v>-14.479999999999563</v>
      </c>
      <c r="AK57" s="31">
        <f ca="1">'Module C Corrected'!EC57-'Module C Initial'!EC57</f>
        <v>-8.3799999999996544</v>
      </c>
      <c r="AL57" s="31">
        <f ca="1">'Module C Corrected'!ED57-'Module C Initial'!ED57</f>
        <v>-3.3499999999999091</v>
      </c>
      <c r="AM57" s="31">
        <f ca="1">'Module C Corrected'!EE57-'Module C Initial'!EE57</f>
        <v>-4.8199999999999363</v>
      </c>
      <c r="AN57" s="31">
        <f ca="1">'Module C Corrected'!EF57-'Module C Initial'!EF57</f>
        <v>-12.329999999999927</v>
      </c>
      <c r="AO57" s="32">
        <f t="shared" ca="1" si="30"/>
        <v>-199.64999999999372</v>
      </c>
      <c r="AP57" s="32">
        <f t="shared" ca="1" si="30"/>
        <v>-179.45000000001119</v>
      </c>
      <c r="AQ57" s="32">
        <f t="shared" ca="1" si="30"/>
        <v>-45.320000000000505</v>
      </c>
      <c r="AR57" s="32">
        <f t="shared" ca="1" si="30"/>
        <v>-36.919999999997231</v>
      </c>
      <c r="AS57" s="32">
        <f t="shared" ca="1" si="30"/>
        <v>-233.79000000000133</v>
      </c>
      <c r="AT57" s="32">
        <f t="shared" ca="1" si="30"/>
        <v>-266.77000000000635</v>
      </c>
      <c r="AU57" s="32">
        <f t="shared" ca="1" si="30"/>
        <v>-119.34000000000492</v>
      </c>
      <c r="AV57" s="32">
        <f t="shared" ca="1" si="30"/>
        <v>-119.64000000000101</v>
      </c>
      <c r="AW57" s="32">
        <f t="shared" ca="1" si="30"/>
        <v>-70.050000000002683</v>
      </c>
      <c r="AX57" s="32">
        <f t="shared" ca="1" si="30"/>
        <v>-28.33000000000078</v>
      </c>
      <c r="AY57" s="32">
        <f t="shared" ca="1" si="30"/>
        <v>-41.230000000000246</v>
      </c>
      <c r="AZ57" s="32">
        <f t="shared" ca="1" si="30"/>
        <v>-106.82000000000517</v>
      </c>
      <c r="BA57" s="31">
        <f t="shared" ca="1" si="28"/>
        <v>-3.3</v>
      </c>
      <c r="BB57" s="31">
        <f t="shared" ca="1" si="5"/>
        <v>-2.97</v>
      </c>
      <c r="BC57" s="31">
        <f t="shared" ca="1" si="6"/>
        <v>-0.75</v>
      </c>
      <c r="BD57" s="31">
        <f t="shared" ca="1" si="7"/>
        <v>-0.61</v>
      </c>
      <c r="BE57" s="31">
        <f t="shared" ca="1" si="8"/>
        <v>-3.89</v>
      </c>
      <c r="BF57" s="31">
        <f t="shared" ca="1" si="9"/>
        <v>-4.45</v>
      </c>
      <c r="BG57" s="31">
        <f t="shared" ca="1" si="10"/>
        <v>-1.99</v>
      </c>
      <c r="BH57" s="31">
        <f t="shared" ca="1" si="11"/>
        <v>-2</v>
      </c>
      <c r="BI57" s="31">
        <f t="shared" ca="1" si="12"/>
        <v>-1.17</v>
      </c>
      <c r="BJ57" s="31">
        <f t="shared" ca="1" si="13"/>
        <v>-0.48</v>
      </c>
      <c r="BK57" s="31">
        <f t="shared" ca="1" si="14"/>
        <v>-0.69</v>
      </c>
      <c r="BL57" s="31">
        <f t="shared" ca="1" si="15"/>
        <v>-1.8</v>
      </c>
      <c r="BM57" s="32">
        <f t="shared" ca="1" si="29"/>
        <v>-202.94999999999374</v>
      </c>
      <c r="BN57" s="32">
        <f t="shared" ca="1" si="16"/>
        <v>-182.42000000001119</v>
      </c>
      <c r="BO57" s="32">
        <f t="shared" ca="1" si="17"/>
        <v>-46.070000000000505</v>
      </c>
      <c r="BP57" s="32">
        <f t="shared" ca="1" si="18"/>
        <v>-37.52999999999723</v>
      </c>
      <c r="BQ57" s="32">
        <f t="shared" ca="1" si="19"/>
        <v>-237.68000000000131</v>
      </c>
      <c r="BR57" s="32">
        <f t="shared" ca="1" si="20"/>
        <v>-271.22000000000634</v>
      </c>
      <c r="BS57" s="32">
        <f t="shared" ca="1" si="21"/>
        <v>-121.33000000000492</v>
      </c>
      <c r="BT57" s="32">
        <f t="shared" ca="1" si="22"/>
        <v>-121.64000000000101</v>
      </c>
      <c r="BU57" s="32">
        <f t="shared" ca="1" si="23"/>
        <v>-71.220000000002685</v>
      </c>
      <c r="BV57" s="32">
        <f t="shared" ca="1" si="24"/>
        <v>-28.81000000000078</v>
      </c>
      <c r="BW57" s="32">
        <f t="shared" ca="1" si="25"/>
        <v>-41.920000000000243</v>
      </c>
      <c r="BX57" s="32">
        <f t="shared" ca="1" si="26"/>
        <v>-108.62000000000516</v>
      </c>
    </row>
    <row r="58" spans="1:76" x14ac:dyDescent="0.25">
      <c r="A58" t="s">
        <v>482</v>
      </c>
      <c r="B58" s="1" t="s">
        <v>32</v>
      </c>
      <c r="C58" t="str">
        <f t="shared" ca="1" si="2"/>
        <v>DRW1</v>
      </c>
      <c r="D58" t="str">
        <f t="shared" ca="1" si="3"/>
        <v>Drywood #1</v>
      </c>
      <c r="E58" s="31">
        <f ca="1">'Module C Corrected'!CW58-'Module C Initial'!CW58</f>
        <v>0.4099999999999997</v>
      </c>
      <c r="F58" s="31">
        <f ca="1">'Module C Corrected'!CX58-'Module C Initial'!CX58</f>
        <v>0.18000000000000005</v>
      </c>
      <c r="G58" s="31">
        <f ca="1">'Module C Corrected'!CY58-'Module C Initial'!CY58</f>
        <v>0.17000000000000004</v>
      </c>
      <c r="H58" s="31">
        <f ca="1">'Module C Corrected'!CZ58-'Module C Initial'!CZ58</f>
        <v>0.66999999999999948</v>
      </c>
      <c r="I58" s="31">
        <f ca="1">'Module C Corrected'!DA58-'Module C Initial'!DA58</f>
        <v>30.829999999999984</v>
      </c>
      <c r="J58" s="31">
        <f ca="1">'Module C Corrected'!DB58-'Module C Initial'!DB58</f>
        <v>0.18000000000000005</v>
      </c>
      <c r="K58" s="31">
        <f ca="1">'Module C Corrected'!DC58-'Module C Initial'!DC58</f>
        <v>1.5700000000000003</v>
      </c>
      <c r="L58" s="31">
        <f ca="1">'Module C Corrected'!DD58-'Module C Initial'!DD58</f>
        <v>9.000000000000008E-2</v>
      </c>
      <c r="M58" s="31">
        <f ca="1">'Module C Corrected'!DE58-'Module C Initial'!DE58</f>
        <v>0.06</v>
      </c>
      <c r="N58" s="31">
        <f ca="1">'Module C Corrected'!DF58-'Module C Initial'!DF58</f>
        <v>0.71999999999999975</v>
      </c>
      <c r="O58" s="31">
        <f ca="1">'Module C Corrected'!DG58-'Module C Initial'!DG58</f>
        <v>1.7099999999999991</v>
      </c>
      <c r="P58" s="31">
        <f ca="1">'Module C Corrected'!DH58-'Module C Initial'!DH58</f>
        <v>1.3599999999999994</v>
      </c>
      <c r="Q58" s="32">
        <f ca="1">'Module C Corrected'!DI58-'Module C Initial'!DI58</f>
        <v>0.03</v>
      </c>
      <c r="R58" s="32">
        <f ca="1">'Module C Corrected'!DJ58-'Module C Initial'!DJ58</f>
        <v>9.999999999999995E-3</v>
      </c>
      <c r="S58" s="32">
        <f ca="1">'Module C Corrected'!DK58-'Module C Initial'!DK58</f>
        <v>1.0000000000000002E-2</v>
      </c>
      <c r="T58" s="32">
        <f ca="1">'Module C Corrected'!DL58-'Module C Initial'!DL58</f>
        <v>3.999999999999998E-2</v>
      </c>
      <c r="U58" s="32">
        <f ca="1">'Module C Corrected'!DM58-'Module C Initial'!DM58</f>
        <v>1.5400000000000009</v>
      </c>
      <c r="V58" s="32">
        <f ca="1">'Module C Corrected'!DN58-'Module C Initial'!DN58</f>
        <v>9.999999999999995E-3</v>
      </c>
      <c r="W58" s="32">
        <f ca="1">'Module C Corrected'!DO58-'Module C Initial'!DO58</f>
        <v>8.0000000000000016E-2</v>
      </c>
      <c r="X58" s="32">
        <f ca="1">'Module C Corrected'!DP58-'Module C Initial'!DP58</f>
        <v>0</v>
      </c>
      <c r="Y58" s="32">
        <f ca="1">'Module C Corrected'!DQ58-'Module C Initial'!DQ58</f>
        <v>0</v>
      </c>
      <c r="Z58" s="32">
        <f ca="1">'Module C Corrected'!DR58-'Module C Initial'!DR58</f>
        <v>0.03</v>
      </c>
      <c r="AA58" s="32">
        <f ca="1">'Module C Corrected'!DS58-'Module C Initial'!DS58</f>
        <v>8.0000000000000016E-2</v>
      </c>
      <c r="AB58" s="32">
        <f ca="1">'Module C Corrected'!DT58-'Module C Initial'!DT58</f>
        <v>7.0000000000000007E-2</v>
      </c>
      <c r="AC58" s="31">
        <f ca="1">'Module C Corrected'!DU58-'Module C Initial'!DU58</f>
        <v>7.0000000000000007E-2</v>
      </c>
      <c r="AD58" s="31">
        <f ca="1">'Module C Corrected'!DV58-'Module C Initial'!DV58</f>
        <v>0.03</v>
      </c>
      <c r="AE58" s="31">
        <f ca="1">'Module C Corrected'!DW58-'Module C Initial'!DW58</f>
        <v>0.03</v>
      </c>
      <c r="AF58" s="31">
        <f ca="1">'Module C Corrected'!DX58-'Module C Initial'!DX58</f>
        <v>0.10999999999999999</v>
      </c>
      <c r="AG58" s="31">
        <f ca="1">'Module C Corrected'!DY58-'Module C Initial'!DY58</f>
        <v>4.6500000000000021</v>
      </c>
      <c r="AH58" s="31">
        <f ca="1">'Module C Corrected'!DZ58-'Module C Initial'!DZ58</f>
        <v>1.999999999999999E-2</v>
      </c>
      <c r="AI58" s="31">
        <f ca="1">'Module C Corrected'!EA58-'Module C Initial'!EA58</f>
        <v>0.22999999999999998</v>
      </c>
      <c r="AJ58" s="31">
        <f ca="1">'Module C Corrected'!EB58-'Module C Initial'!EB58</f>
        <v>9.999999999999995E-3</v>
      </c>
      <c r="AK58" s="31">
        <f ca="1">'Module C Corrected'!EC58-'Module C Initial'!EC58</f>
        <v>9.999999999999995E-3</v>
      </c>
      <c r="AL58" s="31">
        <f ca="1">'Module C Corrected'!ED58-'Module C Initial'!ED58</f>
        <v>9.9999999999999978E-2</v>
      </c>
      <c r="AM58" s="31">
        <f ca="1">'Module C Corrected'!EE58-'Module C Initial'!EE58</f>
        <v>0.22999999999999998</v>
      </c>
      <c r="AN58" s="31">
        <f ca="1">'Module C Corrected'!EF58-'Module C Initial'!EF58</f>
        <v>0.19000000000000006</v>
      </c>
      <c r="AO58" s="32">
        <f t="shared" ca="1" si="30"/>
        <v>0.50999999999999979</v>
      </c>
      <c r="AP58" s="32">
        <f t="shared" ca="1" si="30"/>
        <v>0.22000000000000006</v>
      </c>
      <c r="AQ58" s="32">
        <f t="shared" ca="1" si="30"/>
        <v>0.21000000000000005</v>
      </c>
      <c r="AR58" s="32">
        <f t="shared" ca="1" si="30"/>
        <v>0.81999999999999951</v>
      </c>
      <c r="AS58" s="32">
        <f t="shared" ca="1" si="30"/>
        <v>37.019999999999982</v>
      </c>
      <c r="AT58" s="32">
        <f t="shared" ca="1" si="30"/>
        <v>0.21000000000000005</v>
      </c>
      <c r="AU58" s="32">
        <f t="shared" ca="1" si="30"/>
        <v>1.8800000000000003</v>
      </c>
      <c r="AV58" s="32">
        <f t="shared" ca="1" si="30"/>
        <v>0.10000000000000007</v>
      </c>
      <c r="AW58" s="32">
        <f t="shared" ca="1" si="30"/>
        <v>6.9999999999999993E-2</v>
      </c>
      <c r="AX58" s="32">
        <f t="shared" ca="1" si="30"/>
        <v>0.84999999999999976</v>
      </c>
      <c r="AY58" s="32">
        <f t="shared" ca="1" si="30"/>
        <v>2.0199999999999991</v>
      </c>
      <c r="AZ58" s="32">
        <f t="shared" ca="1" si="30"/>
        <v>1.6199999999999997</v>
      </c>
      <c r="BA58" s="31">
        <f t="shared" ca="1" si="28"/>
        <v>0.01</v>
      </c>
      <c r="BB58" s="31">
        <f t="shared" ca="1" si="5"/>
        <v>0</v>
      </c>
      <c r="BC58" s="31">
        <f t="shared" ca="1" si="6"/>
        <v>0</v>
      </c>
      <c r="BD58" s="31">
        <f t="shared" ca="1" si="7"/>
        <v>0.01</v>
      </c>
      <c r="BE58" s="31">
        <f t="shared" ca="1" si="8"/>
        <v>0.62</v>
      </c>
      <c r="BF58" s="31">
        <f t="shared" ca="1" si="9"/>
        <v>0</v>
      </c>
      <c r="BG58" s="31">
        <f t="shared" ca="1" si="10"/>
        <v>0.03</v>
      </c>
      <c r="BH58" s="31">
        <f t="shared" ca="1" si="11"/>
        <v>0</v>
      </c>
      <c r="BI58" s="31">
        <f t="shared" ca="1" si="12"/>
        <v>0</v>
      </c>
      <c r="BJ58" s="31">
        <f t="shared" ca="1" si="13"/>
        <v>0.01</v>
      </c>
      <c r="BK58" s="31">
        <f t="shared" ca="1" si="14"/>
        <v>0.03</v>
      </c>
      <c r="BL58" s="31">
        <f t="shared" ca="1" si="15"/>
        <v>0.03</v>
      </c>
      <c r="BM58" s="32">
        <f t="shared" ca="1" si="29"/>
        <v>0.5199999999999998</v>
      </c>
      <c r="BN58" s="32">
        <f t="shared" ca="1" si="16"/>
        <v>0.22000000000000006</v>
      </c>
      <c r="BO58" s="32">
        <f t="shared" ca="1" si="17"/>
        <v>0.21000000000000005</v>
      </c>
      <c r="BP58" s="32">
        <f t="shared" ca="1" si="18"/>
        <v>0.82999999999999952</v>
      </c>
      <c r="BQ58" s="32">
        <f t="shared" ca="1" si="19"/>
        <v>37.639999999999979</v>
      </c>
      <c r="BR58" s="32">
        <f t="shared" ca="1" si="20"/>
        <v>0.21000000000000005</v>
      </c>
      <c r="BS58" s="32">
        <f t="shared" ca="1" si="21"/>
        <v>1.9100000000000004</v>
      </c>
      <c r="BT58" s="32">
        <f t="shared" ca="1" si="22"/>
        <v>0.10000000000000007</v>
      </c>
      <c r="BU58" s="32">
        <f t="shared" ca="1" si="23"/>
        <v>6.9999999999999993E-2</v>
      </c>
      <c r="BV58" s="32">
        <f t="shared" ca="1" si="24"/>
        <v>0.85999999999999976</v>
      </c>
      <c r="BW58" s="32">
        <f t="shared" ca="1" si="25"/>
        <v>2.0499999999999989</v>
      </c>
      <c r="BX58" s="32">
        <f t="shared" ca="1" si="26"/>
        <v>1.6499999999999997</v>
      </c>
    </row>
    <row r="59" spans="1:76" x14ac:dyDescent="0.25">
      <c r="A59" t="s">
        <v>483</v>
      </c>
      <c r="B59" s="1" t="s">
        <v>80</v>
      </c>
      <c r="C59" t="str">
        <f t="shared" ca="1" si="2"/>
        <v>EAGL</v>
      </c>
      <c r="D59" t="str">
        <f t="shared" ca="1" si="3"/>
        <v>Whitecourt Power</v>
      </c>
      <c r="E59" s="31">
        <f ca="1">'Module C Corrected'!CW59-'Module C Initial'!CW59</f>
        <v>0</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0</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0</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30"/>
        <v>0</v>
      </c>
      <c r="AP59" s="32">
        <f t="shared" ca="1" si="30"/>
        <v>0</v>
      </c>
      <c r="AQ59" s="32">
        <f t="shared" ca="1" si="30"/>
        <v>0</v>
      </c>
      <c r="AR59" s="32">
        <f t="shared" ca="1" si="30"/>
        <v>0</v>
      </c>
      <c r="AS59" s="32">
        <f t="shared" ca="1" si="30"/>
        <v>0</v>
      </c>
      <c r="AT59" s="32">
        <f t="shared" ca="1" si="30"/>
        <v>0</v>
      </c>
      <c r="AU59" s="32">
        <f t="shared" ca="1" si="30"/>
        <v>0</v>
      </c>
      <c r="AV59" s="32">
        <f t="shared" ca="1" si="30"/>
        <v>0</v>
      </c>
      <c r="AW59" s="32">
        <f t="shared" ca="1" si="30"/>
        <v>0</v>
      </c>
      <c r="AX59" s="32">
        <f t="shared" ca="1" si="30"/>
        <v>0</v>
      </c>
      <c r="AY59" s="32">
        <f t="shared" ca="1" si="30"/>
        <v>0</v>
      </c>
      <c r="AZ59" s="32">
        <f t="shared" ca="1" si="30"/>
        <v>0</v>
      </c>
      <c r="BA59" s="31">
        <f t="shared" ca="1" si="28"/>
        <v>0</v>
      </c>
      <c r="BB59" s="31">
        <f t="shared" ca="1" si="5"/>
        <v>0</v>
      </c>
      <c r="BC59" s="31">
        <f t="shared" ca="1" si="6"/>
        <v>0</v>
      </c>
      <c r="BD59" s="31">
        <f t="shared" ca="1" si="7"/>
        <v>0</v>
      </c>
      <c r="BE59" s="31">
        <f t="shared" ca="1" si="8"/>
        <v>0</v>
      </c>
      <c r="BF59" s="31">
        <f t="shared" ca="1" si="9"/>
        <v>0</v>
      </c>
      <c r="BG59" s="31">
        <f t="shared" ca="1" si="10"/>
        <v>0</v>
      </c>
      <c r="BH59" s="31">
        <f t="shared" ca="1" si="11"/>
        <v>0</v>
      </c>
      <c r="BI59" s="31">
        <f t="shared" ca="1" si="12"/>
        <v>0</v>
      </c>
      <c r="BJ59" s="31">
        <f t="shared" ca="1" si="13"/>
        <v>0</v>
      </c>
      <c r="BK59" s="31">
        <f t="shared" ca="1" si="14"/>
        <v>0</v>
      </c>
      <c r="BL59" s="31">
        <f t="shared" ca="1" si="15"/>
        <v>0</v>
      </c>
      <c r="BM59" s="32">
        <f t="shared" ca="1" si="29"/>
        <v>0</v>
      </c>
      <c r="BN59" s="32">
        <f t="shared" ca="1" si="16"/>
        <v>0</v>
      </c>
      <c r="BO59" s="32">
        <f t="shared" ca="1" si="17"/>
        <v>0</v>
      </c>
      <c r="BP59" s="32">
        <f t="shared" ca="1" si="18"/>
        <v>0</v>
      </c>
      <c r="BQ59" s="32">
        <f t="shared" ca="1" si="19"/>
        <v>0</v>
      </c>
      <c r="BR59" s="32">
        <f t="shared" ca="1" si="20"/>
        <v>0</v>
      </c>
      <c r="BS59" s="32">
        <f t="shared" ca="1" si="21"/>
        <v>0</v>
      </c>
      <c r="BT59" s="32">
        <f t="shared" ca="1" si="22"/>
        <v>0</v>
      </c>
      <c r="BU59" s="32">
        <f t="shared" ca="1" si="23"/>
        <v>0</v>
      </c>
      <c r="BV59" s="32">
        <f t="shared" ca="1" si="24"/>
        <v>0</v>
      </c>
      <c r="BW59" s="32">
        <f t="shared" ca="1" si="25"/>
        <v>0</v>
      </c>
      <c r="BX59" s="32">
        <f t="shared" ca="1" si="26"/>
        <v>0</v>
      </c>
    </row>
    <row r="60" spans="1:76" x14ac:dyDescent="0.25">
      <c r="A60" t="s">
        <v>484</v>
      </c>
      <c r="B60" s="1" t="s">
        <v>78</v>
      </c>
      <c r="C60" t="str">
        <f t="shared" ca="1" si="2"/>
        <v>EC01</v>
      </c>
      <c r="D60" t="str">
        <f t="shared" ca="1" si="3"/>
        <v>Cavalier</v>
      </c>
      <c r="E60" s="31">
        <f ca="1">'Module C Corrected'!CW60-'Module C Initial'!CW60</f>
        <v>-2612.3899999999921</v>
      </c>
      <c r="F60" s="31">
        <f ca="1">'Module C Corrected'!CX60-'Module C Initial'!CX60</f>
        <v>-2150.8300000000017</v>
      </c>
      <c r="G60" s="31">
        <f ca="1">'Module C Corrected'!CY60-'Module C Initial'!CY60</f>
        <v>-1339.4900000000016</v>
      </c>
      <c r="H60" s="31">
        <f ca="1">'Module C Corrected'!CZ60-'Module C Initial'!CZ60</f>
        <v>-814.36999999999898</v>
      </c>
      <c r="I60" s="31">
        <f ca="1">'Module C Corrected'!DA60-'Module C Initial'!DA60</f>
        <v>-4859.5199999999895</v>
      </c>
      <c r="J60" s="31">
        <f ca="1">'Module C Corrected'!DB60-'Module C Initial'!DB60</f>
        <v>-8599.4799999999814</v>
      </c>
      <c r="K60" s="31">
        <f ca="1">'Module C Corrected'!DC60-'Module C Initial'!DC60</f>
        <v>-916.62999999999738</v>
      </c>
      <c r="L60" s="31">
        <f ca="1">'Module C Corrected'!DD60-'Module C Initial'!DD60</f>
        <v>-1981.5999999999913</v>
      </c>
      <c r="M60" s="31">
        <f ca="1">'Module C Corrected'!DE60-'Module C Initial'!DE60</f>
        <v>-310.61999999999989</v>
      </c>
      <c r="N60" s="31">
        <f ca="1">'Module C Corrected'!DF60-'Module C Initial'!DF60</f>
        <v>-675.78000000000429</v>
      </c>
      <c r="O60" s="31">
        <f ca="1">'Module C Corrected'!DG60-'Module C Initial'!DG60</f>
        <v>-309.77000000000044</v>
      </c>
      <c r="P60" s="31">
        <f ca="1">'Module C Corrected'!DH60-'Module C Initial'!DH60</f>
        <v>-1195.3799999999974</v>
      </c>
      <c r="Q60" s="32">
        <f ca="1">'Module C Corrected'!DI60-'Module C Initial'!DI60</f>
        <v>-130.61999999999989</v>
      </c>
      <c r="R60" s="32">
        <f ca="1">'Module C Corrected'!DJ60-'Module C Initial'!DJ60</f>
        <v>-107.53999999999996</v>
      </c>
      <c r="S60" s="32">
        <f ca="1">'Module C Corrected'!DK60-'Module C Initial'!DK60</f>
        <v>-66.980000000000018</v>
      </c>
      <c r="T60" s="32">
        <f ca="1">'Module C Corrected'!DL60-'Module C Initial'!DL60</f>
        <v>-40.720000000000027</v>
      </c>
      <c r="U60" s="32">
        <f ca="1">'Module C Corrected'!DM60-'Module C Initial'!DM60</f>
        <v>-242.98000000000047</v>
      </c>
      <c r="V60" s="32">
        <f ca="1">'Module C Corrected'!DN60-'Module C Initial'!DN60</f>
        <v>-429.97999999999956</v>
      </c>
      <c r="W60" s="32">
        <f ca="1">'Module C Corrected'!DO60-'Module C Initial'!DO60</f>
        <v>-45.830000000000155</v>
      </c>
      <c r="X60" s="32">
        <f ca="1">'Module C Corrected'!DP60-'Module C Initial'!DP60</f>
        <v>-99.079999999999927</v>
      </c>
      <c r="Y60" s="32">
        <f ca="1">'Module C Corrected'!DQ60-'Module C Initial'!DQ60</f>
        <v>-15.53000000000003</v>
      </c>
      <c r="Z60" s="32">
        <f ca="1">'Module C Corrected'!DR60-'Module C Initial'!DR60</f>
        <v>-33.789999999999964</v>
      </c>
      <c r="AA60" s="32">
        <f ca="1">'Module C Corrected'!DS60-'Module C Initial'!DS60</f>
        <v>-15.489999999999952</v>
      </c>
      <c r="AB60" s="32">
        <f ca="1">'Module C Corrected'!DT60-'Module C Initial'!DT60</f>
        <v>-59.769999999999982</v>
      </c>
      <c r="AC60" s="31">
        <f ca="1">'Module C Corrected'!DU60-'Module C Initial'!DU60</f>
        <v>-415.14999999999964</v>
      </c>
      <c r="AD60" s="31">
        <f ca="1">'Module C Corrected'!DV60-'Module C Initial'!DV60</f>
        <v>-337.22999999999956</v>
      </c>
      <c r="AE60" s="31">
        <f ca="1">'Module C Corrected'!DW60-'Module C Initial'!DW60</f>
        <v>-207.44999999999982</v>
      </c>
      <c r="AF60" s="31">
        <f ca="1">'Module C Corrected'!DX60-'Module C Initial'!DX60</f>
        <v>-124.38999999999987</v>
      </c>
      <c r="AG60" s="31">
        <f ca="1">'Module C Corrected'!DY60-'Module C Initial'!DY60</f>
        <v>-732.31000000000131</v>
      </c>
      <c r="AH60" s="31">
        <f ca="1">'Module C Corrected'!DZ60-'Module C Initial'!DZ60</f>
        <v>-1277.6400000000031</v>
      </c>
      <c r="AI60" s="31">
        <f ca="1">'Module C Corrected'!EA60-'Module C Initial'!EA60</f>
        <v>-134.30000000000018</v>
      </c>
      <c r="AJ60" s="31">
        <f ca="1">'Module C Corrected'!EB60-'Module C Initial'!EB60</f>
        <v>-286.5600000000004</v>
      </c>
      <c r="AK60" s="31">
        <f ca="1">'Module C Corrected'!EC60-'Module C Initial'!EC60</f>
        <v>-44.319999999999936</v>
      </c>
      <c r="AL60" s="31">
        <f ca="1">'Module C Corrected'!ED60-'Module C Initial'!ED60</f>
        <v>-95.179999999999836</v>
      </c>
      <c r="AM60" s="31">
        <f ca="1">'Module C Corrected'!EE60-'Module C Initial'!EE60</f>
        <v>-43.040000000000077</v>
      </c>
      <c r="AN60" s="31">
        <f ca="1">'Module C Corrected'!EF60-'Module C Initial'!EF60</f>
        <v>-163.85999999999967</v>
      </c>
      <c r="AO60" s="32">
        <f t="shared" ca="1" si="30"/>
        <v>-3158.1599999999917</v>
      </c>
      <c r="AP60" s="32">
        <f t="shared" ca="1" si="30"/>
        <v>-2595.6000000000013</v>
      </c>
      <c r="AQ60" s="32">
        <f t="shared" ca="1" si="30"/>
        <v>-1613.9200000000014</v>
      </c>
      <c r="AR60" s="32">
        <f t="shared" ca="1" si="30"/>
        <v>-979.47999999999888</v>
      </c>
      <c r="AS60" s="32">
        <f t="shared" ca="1" si="30"/>
        <v>-5834.8099999999913</v>
      </c>
      <c r="AT60" s="32">
        <f t="shared" ca="1" si="30"/>
        <v>-10307.099999999984</v>
      </c>
      <c r="AU60" s="32">
        <f t="shared" ca="1" si="30"/>
        <v>-1096.7599999999977</v>
      </c>
      <c r="AV60" s="32">
        <f t="shared" ca="1" si="30"/>
        <v>-2367.2399999999916</v>
      </c>
      <c r="AW60" s="32">
        <f t="shared" ca="1" si="30"/>
        <v>-370.46999999999986</v>
      </c>
      <c r="AX60" s="32">
        <f t="shared" ca="1" si="30"/>
        <v>-804.75000000000409</v>
      </c>
      <c r="AY60" s="32">
        <f t="shared" ca="1" si="30"/>
        <v>-368.30000000000047</v>
      </c>
      <c r="AZ60" s="32">
        <f t="shared" ca="1" si="30"/>
        <v>-1419.009999999997</v>
      </c>
      <c r="BA60" s="31">
        <f t="shared" ca="1" si="28"/>
        <v>-52.24</v>
      </c>
      <c r="BB60" s="31">
        <f t="shared" ca="1" si="5"/>
        <v>-43.01</v>
      </c>
      <c r="BC60" s="31">
        <f t="shared" ca="1" si="6"/>
        <v>-26.78</v>
      </c>
      <c r="BD60" s="31">
        <f t="shared" ca="1" si="7"/>
        <v>-16.28</v>
      </c>
      <c r="BE60" s="31">
        <f t="shared" ca="1" si="8"/>
        <v>-97.17</v>
      </c>
      <c r="BF60" s="31">
        <f t="shared" ca="1" si="9"/>
        <v>-171.95</v>
      </c>
      <c r="BG60" s="31">
        <f t="shared" ca="1" si="10"/>
        <v>-18.329999999999998</v>
      </c>
      <c r="BH60" s="31">
        <f t="shared" ca="1" si="11"/>
        <v>-39.619999999999997</v>
      </c>
      <c r="BI60" s="31">
        <f t="shared" ca="1" si="12"/>
        <v>-6.21</v>
      </c>
      <c r="BJ60" s="31">
        <f t="shared" ca="1" si="13"/>
        <v>-13.51</v>
      </c>
      <c r="BK60" s="31">
        <f t="shared" ca="1" si="14"/>
        <v>-6.19</v>
      </c>
      <c r="BL60" s="31">
        <f t="shared" ca="1" si="15"/>
        <v>-23.9</v>
      </c>
      <c r="BM60" s="32">
        <f t="shared" ca="1" si="29"/>
        <v>-3210.3999999999915</v>
      </c>
      <c r="BN60" s="32">
        <f t="shared" ca="1" si="16"/>
        <v>-2638.6100000000015</v>
      </c>
      <c r="BO60" s="32">
        <f t="shared" ca="1" si="17"/>
        <v>-1640.7000000000014</v>
      </c>
      <c r="BP60" s="32">
        <f t="shared" ca="1" si="18"/>
        <v>-995.75999999999885</v>
      </c>
      <c r="BQ60" s="32">
        <f t="shared" ca="1" si="19"/>
        <v>-5931.9799999999914</v>
      </c>
      <c r="BR60" s="32">
        <f t="shared" ca="1" si="20"/>
        <v>-10479.049999999985</v>
      </c>
      <c r="BS60" s="32">
        <f t="shared" ca="1" si="21"/>
        <v>-1115.0899999999976</v>
      </c>
      <c r="BT60" s="32">
        <f t="shared" ca="1" si="22"/>
        <v>-2406.8599999999915</v>
      </c>
      <c r="BU60" s="32">
        <f t="shared" ca="1" si="23"/>
        <v>-376.67999999999984</v>
      </c>
      <c r="BV60" s="32">
        <f t="shared" ca="1" si="24"/>
        <v>-818.26000000000408</v>
      </c>
      <c r="BW60" s="32">
        <f t="shared" ca="1" si="25"/>
        <v>-374.49000000000046</v>
      </c>
      <c r="BX60" s="32">
        <f t="shared" ca="1" si="26"/>
        <v>-1442.9099999999971</v>
      </c>
    </row>
    <row r="61" spans="1:76" x14ac:dyDescent="0.25">
      <c r="A61" t="s">
        <v>60</v>
      </c>
      <c r="B61" s="1" t="s">
        <v>73</v>
      </c>
      <c r="C61" t="str">
        <f t="shared" ca="1" si="2"/>
        <v>EC04</v>
      </c>
      <c r="D61" t="str">
        <f t="shared" ca="1" si="3"/>
        <v>Foster Creek Industrial System</v>
      </c>
      <c r="E61" s="31">
        <f ca="1">'Module C Corrected'!CW61-'Module C Initial'!CW61</f>
        <v>40.559999999997672</v>
      </c>
      <c r="F61" s="31">
        <f ca="1">'Module C Corrected'!CX61-'Module C Initial'!CX61</f>
        <v>52.349999999998545</v>
      </c>
      <c r="G61" s="31">
        <f ca="1">'Module C Corrected'!CY61-'Module C Initial'!CY61</f>
        <v>25.659999999999854</v>
      </c>
      <c r="H61" s="31">
        <f ca="1">'Module C Corrected'!CZ61-'Module C Initial'!CZ61</f>
        <v>21.430000000000291</v>
      </c>
      <c r="I61" s="31">
        <f ca="1">'Module C Corrected'!DA61-'Module C Initial'!DA61</f>
        <v>24.68999999999869</v>
      </c>
      <c r="J61" s="31">
        <f ca="1">'Module C Corrected'!DB61-'Module C Initial'!DB61</f>
        <v>19.8700000000008</v>
      </c>
      <c r="K61" s="31">
        <f ca="1">'Module C Corrected'!DC61-'Module C Initial'!DC61</f>
        <v>10.449999999999818</v>
      </c>
      <c r="L61" s="31">
        <f ca="1">'Module C Corrected'!DD61-'Module C Initial'!DD61</f>
        <v>19.25</v>
      </c>
      <c r="M61" s="31">
        <f ca="1">'Module C Corrected'!DE61-'Module C Initial'!DE61</f>
        <v>6.6199999999998909</v>
      </c>
      <c r="N61" s="31">
        <f ca="1">'Module C Corrected'!DF61-'Module C Initial'!DF61</f>
        <v>28.539999999999054</v>
      </c>
      <c r="O61" s="31">
        <f ca="1">'Module C Corrected'!DG61-'Module C Initial'!DG61</f>
        <v>27.769999999998618</v>
      </c>
      <c r="P61" s="31">
        <f ca="1">'Module C Corrected'!DH61-'Module C Initial'!DH61</f>
        <v>18.149999999999636</v>
      </c>
      <c r="Q61" s="32">
        <f ca="1">'Module C Corrected'!DI61-'Module C Initial'!DI61</f>
        <v>2.0299999999999727</v>
      </c>
      <c r="R61" s="32">
        <f ca="1">'Module C Corrected'!DJ61-'Module C Initial'!DJ61</f>
        <v>2.6200000000000045</v>
      </c>
      <c r="S61" s="32">
        <f ca="1">'Module C Corrected'!DK61-'Module C Initial'!DK61</f>
        <v>1.2800000000000296</v>
      </c>
      <c r="T61" s="32">
        <f ca="1">'Module C Corrected'!DL61-'Module C Initial'!DL61</f>
        <v>1.0699999999999932</v>
      </c>
      <c r="U61" s="32">
        <f ca="1">'Module C Corrected'!DM61-'Module C Initial'!DM61</f>
        <v>1.2300000000000182</v>
      </c>
      <c r="V61" s="32">
        <f ca="1">'Module C Corrected'!DN61-'Module C Initial'!DN61</f>
        <v>1</v>
      </c>
      <c r="W61" s="32">
        <f ca="1">'Module C Corrected'!DO61-'Module C Initial'!DO61</f>
        <v>0.52000000000001023</v>
      </c>
      <c r="X61" s="32">
        <f ca="1">'Module C Corrected'!DP61-'Module C Initial'!DP61</f>
        <v>0.95999999999997954</v>
      </c>
      <c r="Y61" s="32">
        <f ca="1">'Module C Corrected'!DQ61-'Module C Initial'!DQ61</f>
        <v>0.32999999999999829</v>
      </c>
      <c r="Z61" s="32">
        <f ca="1">'Module C Corrected'!DR61-'Module C Initial'!DR61</f>
        <v>1.4300000000000068</v>
      </c>
      <c r="AA61" s="32">
        <f ca="1">'Module C Corrected'!DS61-'Module C Initial'!DS61</f>
        <v>1.3799999999999955</v>
      </c>
      <c r="AB61" s="32">
        <f ca="1">'Module C Corrected'!DT61-'Module C Initial'!DT61</f>
        <v>0.89999999999997726</v>
      </c>
      <c r="AC61" s="31">
        <f ca="1">'Module C Corrected'!DU61-'Module C Initial'!DU61</f>
        <v>6.4499999999998181</v>
      </c>
      <c r="AD61" s="31">
        <f ca="1">'Module C Corrected'!DV61-'Module C Initial'!DV61</f>
        <v>8.2100000000000364</v>
      </c>
      <c r="AE61" s="31">
        <f ca="1">'Module C Corrected'!DW61-'Module C Initial'!DW61</f>
        <v>3.9700000000000273</v>
      </c>
      <c r="AF61" s="31">
        <f ca="1">'Module C Corrected'!DX61-'Module C Initial'!DX61</f>
        <v>3.2699999999999818</v>
      </c>
      <c r="AG61" s="31">
        <f ca="1">'Module C Corrected'!DY61-'Module C Initial'!DY61</f>
        <v>3.7200000000000273</v>
      </c>
      <c r="AH61" s="31">
        <f ca="1">'Module C Corrected'!DZ61-'Module C Initial'!DZ61</f>
        <v>2.9500000000000455</v>
      </c>
      <c r="AI61" s="31">
        <f ca="1">'Module C Corrected'!EA61-'Module C Initial'!EA61</f>
        <v>1.5299999999999727</v>
      </c>
      <c r="AJ61" s="31">
        <f ca="1">'Module C Corrected'!EB61-'Module C Initial'!EB61</f>
        <v>2.7800000000000864</v>
      </c>
      <c r="AK61" s="31">
        <f ca="1">'Module C Corrected'!EC61-'Module C Initial'!EC61</f>
        <v>0.93999999999999773</v>
      </c>
      <c r="AL61" s="31">
        <f ca="1">'Module C Corrected'!ED61-'Module C Initial'!ED61</f>
        <v>4.0199999999999818</v>
      </c>
      <c r="AM61" s="31">
        <f ca="1">'Module C Corrected'!EE61-'Module C Initial'!EE61</f>
        <v>3.8600000000001273</v>
      </c>
      <c r="AN61" s="31">
        <f ca="1">'Module C Corrected'!EF61-'Module C Initial'!EF61</f>
        <v>2.4799999999999045</v>
      </c>
      <c r="AO61" s="32">
        <f t="shared" ca="1" si="30"/>
        <v>49.039999999997463</v>
      </c>
      <c r="AP61" s="32">
        <f t="shared" ca="1" si="30"/>
        <v>63.179999999998586</v>
      </c>
      <c r="AQ61" s="32">
        <f t="shared" ca="1" si="30"/>
        <v>30.909999999999911</v>
      </c>
      <c r="AR61" s="32">
        <f t="shared" ca="1" si="30"/>
        <v>25.770000000000266</v>
      </c>
      <c r="AS61" s="32">
        <f t="shared" ca="1" si="30"/>
        <v>29.639999999998736</v>
      </c>
      <c r="AT61" s="32">
        <f t="shared" ca="1" si="30"/>
        <v>23.820000000000846</v>
      </c>
      <c r="AU61" s="32">
        <f t="shared" ca="1" si="30"/>
        <v>12.499999999999801</v>
      </c>
      <c r="AV61" s="32">
        <f t="shared" ca="1" si="30"/>
        <v>22.990000000000066</v>
      </c>
      <c r="AW61" s="32">
        <f t="shared" ca="1" si="30"/>
        <v>7.8899999999998869</v>
      </c>
      <c r="AX61" s="32">
        <f t="shared" ca="1" si="30"/>
        <v>33.989999999999043</v>
      </c>
      <c r="AY61" s="32">
        <f t="shared" ca="1" si="30"/>
        <v>33.00999999999874</v>
      </c>
      <c r="AZ61" s="32">
        <f t="shared" ca="1" si="30"/>
        <v>21.529999999999518</v>
      </c>
      <c r="BA61" s="31">
        <f t="shared" ca="1" si="28"/>
        <v>0.81</v>
      </c>
      <c r="BB61" s="31">
        <f t="shared" ca="1" si="5"/>
        <v>1.05</v>
      </c>
      <c r="BC61" s="31">
        <f t="shared" ca="1" si="6"/>
        <v>0.51</v>
      </c>
      <c r="BD61" s="31">
        <f t="shared" ca="1" si="7"/>
        <v>0.43</v>
      </c>
      <c r="BE61" s="31">
        <f t="shared" ca="1" si="8"/>
        <v>0.49</v>
      </c>
      <c r="BF61" s="31">
        <f t="shared" ca="1" si="9"/>
        <v>0.4</v>
      </c>
      <c r="BG61" s="31">
        <f t="shared" ca="1" si="10"/>
        <v>0.21</v>
      </c>
      <c r="BH61" s="31">
        <f t="shared" ca="1" si="11"/>
        <v>0.38</v>
      </c>
      <c r="BI61" s="31">
        <f t="shared" ca="1" si="12"/>
        <v>0.13</v>
      </c>
      <c r="BJ61" s="31">
        <f t="shared" ca="1" si="13"/>
        <v>0.56999999999999995</v>
      </c>
      <c r="BK61" s="31">
        <f t="shared" ca="1" si="14"/>
        <v>0.56000000000000005</v>
      </c>
      <c r="BL61" s="31">
        <f t="shared" ca="1" si="15"/>
        <v>0.36</v>
      </c>
      <c r="BM61" s="32">
        <f t="shared" ca="1" si="29"/>
        <v>49.849999999997465</v>
      </c>
      <c r="BN61" s="32">
        <f t="shared" ca="1" si="16"/>
        <v>64.229999999998583</v>
      </c>
      <c r="BO61" s="32">
        <f t="shared" ca="1" si="17"/>
        <v>31.419999999999913</v>
      </c>
      <c r="BP61" s="32">
        <f t="shared" ca="1" si="18"/>
        <v>26.200000000000266</v>
      </c>
      <c r="BQ61" s="32">
        <f t="shared" ca="1" si="19"/>
        <v>30.129999999998734</v>
      </c>
      <c r="BR61" s="32">
        <f t="shared" ca="1" si="20"/>
        <v>24.220000000000844</v>
      </c>
      <c r="BS61" s="32">
        <f t="shared" ca="1" si="21"/>
        <v>12.709999999999802</v>
      </c>
      <c r="BT61" s="32">
        <f t="shared" ca="1" si="22"/>
        <v>23.370000000000065</v>
      </c>
      <c r="BU61" s="32">
        <f t="shared" ca="1" si="23"/>
        <v>8.0199999999998877</v>
      </c>
      <c r="BV61" s="32">
        <f t="shared" ca="1" si="24"/>
        <v>34.559999999999043</v>
      </c>
      <c r="BW61" s="32">
        <f t="shared" ca="1" si="25"/>
        <v>33.569999999998743</v>
      </c>
      <c r="BX61" s="32">
        <f t="shared" ca="1" si="26"/>
        <v>21.889999999999517</v>
      </c>
    </row>
    <row r="62" spans="1:76" x14ac:dyDescent="0.25">
      <c r="A62" t="s">
        <v>485</v>
      </c>
      <c r="B62" s="1" t="s">
        <v>74</v>
      </c>
      <c r="C62" t="str">
        <f t="shared" ca="1" si="2"/>
        <v>BCHIMP</v>
      </c>
      <c r="D62" t="str">
        <f t="shared" ca="1" si="3"/>
        <v>Alberta-BC Intertie - Import</v>
      </c>
      <c r="E62" s="31">
        <f ca="1">'Module C Corrected'!CW62-'Module C Initial'!CW62</f>
        <v>-20.610000000000127</v>
      </c>
      <c r="F62" s="31">
        <f ca="1">'Module C Corrected'!CX62-'Module C Initial'!CX62</f>
        <v>-26.989999999999895</v>
      </c>
      <c r="G62" s="31">
        <f ca="1">'Module C Corrected'!CY62-'Module C Initial'!CY62</f>
        <v>0</v>
      </c>
      <c r="H62" s="31">
        <f ca="1">'Module C Corrected'!CZ62-'Module C Initial'!CZ62</f>
        <v>-11.169999999999959</v>
      </c>
      <c r="I62" s="31">
        <f ca="1">'Module C Corrected'!DA62-'Module C Initial'!DA62</f>
        <v>-1.25</v>
      </c>
      <c r="J62" s="31">
        <f ca="1">'Module C Corrected'!DB62-'Module C Initial'!DB62</f>
        <v>-19.230000000000018</v>
      </c>
      <c r="K62" s="31">
        <f ca="1">'Module C Corrected'!DC62-'Module C Initial'!DC62</f>
        <v>-22.57000000000005</v>
      </c>
      <c r="L62" s="31">
        <f ca="1">'Module C Corrected'!DD62-'Module C Initial'!DD62</f>
        <v>-11.740000000000009</v>
      </c>
      <c r="M62" s="31">
        <f ca="1">'Module C Corrected'!DE62-'Module C Initial'!DE62</f>
        <v>-6.7200000000000273</v>
      </c>
      <c r="N62" s="31">
        <f ca="1">'Module C Corrected'!DF62-'Module C Initial'!DF62</f>
        <v>-1.3200000000000003</v>
      </c>
      <c r="O62" s="31">
        <f ca="1">'Module C Corrected'!DG62-'Module C Initial'!DG62</f>
        <v>-5.3799999999999955</v>
      </c>
      <c r="P62" s="31">
        <f ca="1">'Module C Corrected'!DH62-'Module C Initial'!DH62</f>
        <v>-8.2099999999999795</v>
      </c>
      <c r="Q62" s="32">
        <f ca="1">'Module C Corrected'!DI62-'Module C Initial'!DI62</f>
        <v>-1.0300000000000011</v>
      </c>
      <c r="R62" s="32">
        <f ca="1">'Module C Corrected'!DJ62-'Module C Initial'!DJ62</f>
        <v>-1.3499999999999943</v>
      </c>
      <c r="S62" s="32">
        <f ca="1">'Module C Corrected'!DK62-'Module C Initial'!DK62</f>
        <v>0</v>
      </c>
      <c r="T62" s="32">
        <f ca="1">'Module C Corrected'!DL62-'Module C Initial'!DL62</f>
        <v>-0.55999999999999872</v>
      </c>
      <c r="U62" s="32">
        <f ca="1">'Module C Corrected'!DM62-'Module C Initial'!DM62</f>
        <v>-6.0000000000000053E-2</v>
      </c>
      <c r="V62" s="32">
        <f ca="1">'Module C Corrected'!DN62-'Module C Initial'!DN62</f>
        <v>-0.95999999999999375</v>
      </c>
      <c r="W62" s="32">
        <f ca="1">'Module C Corrected'!DO62-'Module C Initial'!DO62</f>
        <v>-1.1300000000000026</v>
      </c>
      <c r="X62" s="32">
        <f ca="1">'Module C Corrected'!DP62-'Module C Initial'!DP62</f>
        <v>-0.57999999999999829</v>
      </c>
      <c r="Y62" s="32">
        <f ca="1">'Module C Corrected'!DQ62-'Module C Initial'!DQ62</f>
        <v>-0.33000000000000007</v>
      </c>
      <c r="Z62" s="32">
        <f ca="1">'Module C Corrected'!DR62-'Module C Initial'!DR62</f>
        <v>-6.999999999999984E-2</v>
      </c>
      <c r="AA62" s="32">
        <f ca="1">'Module C Corrected'!DS62-'Module C Initial'!DS62</f>
        <v>-0.26999999999999957</v>
      </c>
      <c r="AB62" s="32">
        <f ca="1">'Module C Corrected'!DT62-'Module C Initial'!DT62</f>
        <v>-0.41000000000000014</v>
      </c>
      <c r="AC62" s="31">
        <f ca="1">'Module C Corrected'!DU62-'Module C Initial'!DU62</f>
        <v>-3.2800000000000011</v>
      </c>
      <c r="AD62" s="31">
        <f ca="1">'Module C Corrected'!DV62-'Module C Initial'!DV62</f>
        <v>-4.2299999999999898</v>
      </c>
      <c r="AE62" s="31">
        <f ca="1">'Module C Corrected'!DW62-'Module C Initial'!DW62</f>
        <v>0</v>
      </c>
      <c r="AF62" s="31">
        <f ca="1">'Module C Corrected'!DX62-'Module C Initial'!DX62</f>
        <v>-1.6999999999999957</v>
      </c>
      <c r="AG62" s="31">
        <f ca="1">'Module C Corrected'!DY62-'Module C Initial'!DY62</f>
        <v>-0.17999999999999972</v>
      </c>
      <c r="AH62" s="31">
        <f ca="1">'Module C Corrected'!DZ62-'Module C Initial'!DZ62</f>
        <v>-2.8599999999999994</v>
      </c>
      <c r="AI62" s="31">
        <f ca="1">'Module C Corrected'!EA62-'Module C Initial'!EA62</f>
        <v>-3.2999999999999972</v>
      </c>
      <c r="AJ62" s="31">
        <f ca="1">'Module C Corrected'!EB62-'Module C Initial'!EB62</f>
        <v>-1.6899999999999977</v>
      </c>
      <c r="AK62" s="31">
        <f ca="1">'Module C Corrected'!EC62-'Module C Initial'!EC62</f>
        <v>-0.96000000000000085</v>
      </c>
      <c r="AL62" s="31">
        <f ca="1">'Module C Corrected'!ED62-'Module C Initial'!ED62</f>
        <v>-0.19000000000000039</v>
      </c>
      <c r="AM62" s="31">
        <f ca="1">'Module C Corrected'!EE62-'Module C Initial'!EE62</f>
        <v>-0.75</v>
      </c>
      <c r="AN62" s="31">
        <f ca="1">'Module C Corrected'!EF62-'Module C Initial'!EF62</f>
        <v>-1.1299999999999955</v>
      </c>
      <c r="AO62" s="32">
        <f t="shared" ca="1" si="30"/>
        <v>-24.92000000000013</v>
      </c>
      <c r="AP62" s="32">
        <f t="shared" ca="1" si="30"/>
        <v>-32.569999999999879</v>
      </c>
      <c r="AQ62" s="32">
        <f t="shared" ca="1" si="30"/>
        <v>0</v>
      </c>
      <c r="AR62" s="32">
        <f t="shared" ref="AR62:AZ90" ca="1" si="31">H62+T62+AF62</f>
        <v>-13.429999999999954</v>
      </c>
      <c r="AS62" s="32">
        <f t="shared" ca="1" si="31"/>
        <v>-1.4899999999999998</v>
      </c>
      <c r="AT62" s="32">
        <f t="shared" ca="1" si="31"/>
        <v>-23.050000000000011</v>
      </c>
      <c r="AU62" s="32">
        <f t="shared" ca="1" si="31"/>
        <v>-27.00000000000005</v>
      </c>
      <c r="AV62" s="32">
        <f t="shared" ca="1" si="31"/>
        <v>-14.010000000000005</v>
      </c>
      <c r="AW62" s="32">
        <f t="shared" ca="1" si="31"/>
        <v>-8.0100000000000282</v>
      </c>
      <c r="AX62" s="32">
        <f t="shared" ca="1" si="31"/>
        <v>-1.5800000000000005</v>
      </c>
      <c r="AY62" s="32">
        <f t="shared" ca="1" si="31"/>
        <v>-6.399999999999995</v>
      </c>
      <c r="AZ62" s="32">
        <f t="shared" ca="1" si="31"/>
        <v>-9.7499999999999751</v>
      </c>
      <c r="BA62" s="31">
        <f t="shared" ca="1" si="28"/>
        <v>-0.41</v>
      </c>
      <c r="BB62" s="31">
        <f t="shared" ca="1" si="5"/>
        <v>-0.54</v>
      </c>
      <c r="BC62" s="31">
        <f t="shared" ca="1" si="6"/>
        <v>0</v>
      </c>
      <c r="BD62" s="31">
        <f t="shared" ca="1" si="7"/>
        <v>-0.22</v>
      </c>
      <c r="BE62" s="31">
        <f t="shared" ca="1" si="8"/>
        <v>-0.02</v>
      </c>
      <c r="BF62" s="31">
        <f t="shared" ca="1" si="9"/>
        <v>-0.38</v>
      </c>
      <c r="BG62" s="31">
        <f t="shared" ca="1" si="10"/>
        <v>-0.45</v>
      </c>
      <c r="BH62" s="31">
        <f t="shared" ca="1" si="11"/>
        <v>-0.23</v>
      </c>
      <c r="BI62" s="31">
        <f t="shared" ca="1" si="12"/>
        <v>-0.13</v>
      </c>
      <c r="BJ62" s="31">
        <f t="shared" ca="1" si="13"/>
        <v>-0.03</v>
      </c>
      <c r="BK62" s="31">
        <f t="shared" ca="1" si="14"/>
        <v>-0.11</v>
      </c>
      <c r="BL62" s="31">
        <f t="shared" ca="1" si="15"/>
        <v>-0.16</v>
      </c>
      <c r="BM62" s="32">
        <f t="shared" ca="1" si="29"/>
        <v>-25.33000000000013</v>
      </c>
      <c r="BN62" s="32">
        <f t="shared" ca="1" si="16"/>
        <v>-33.109999999999879</v>
      </c>
      <c r="BO62" s="32">
        <f t="shared" ca="1" si="17"/>
        <v>0</v>
      </c>
      <c r="BP62" s="32">
        <f t="shared" ca="1" si="18"/>
        <v>-13.649999999999954</v>
      </c>
      <c r="BQ62" s="32">
        <f t="shared" ca="1" si="19"/>
        <v>-1.5099999999999998</v>
      </c>
      <c r="BR62" s="32">
        <f t="shared" ca="1" si="20"/>
        <v>-23.43000000000001</v>
      </c>
      <c r="BS62" s="32">
        <f t="shared" ca="1" si="21"/>
        <v>-27.450000000000049</v>
      </c>
      <c r="BT62" s="32">
        <f t="shared" ca="1" si="22"/>
        <v>-14.240000000000006</v>
      </c>
      <c r="BU62" s="32">
        <f t="shared" ca="1" si="23"/>
        <v>-8.140000000000029</v>
      </c>
      <c r="BV62" s="32">
        <f t="shared" ca="1" si="24"/>
        <v>-1.6100000000000005</v>
      </c>
      <c r="BW62" s="32">
        <f t="shared" ca="1" si="25"/>
        <v>-6.5099999999999953</v>
      </c>
      <c r="BX62" s="32">
        <f t="shared" ca="1" si="26"/>
        <v>-9.9099999999999753</v>
      </c>
    </row>
    <row r="63" spans="1:76" x14ac:dyDescent="0.25">
      <c r="A63" t="s">
        <v>486</v>
      </c>
      <c r="B63" s="1" t="s">
        <v>66</v>
      </c>
      <c r="C63" t="str">
        <f t="shared" ca="1" si="2"/>
        <v>BCHIMP</v>
      </c>
      <c r="D63" t="str">
        <f t="shared" ca="1" si="3"/>
        <v>Alberta-BC Intertie - Import</v>
      </c>
      <c r="E63" s="31">
        <f ca="1">'Module C Corrected'!CW63-'Module C Initial'!CW63</f>
        <v>-733.32999999999811</v>
      </c>
      <c r="F63" s="31">
        <f ca="1">'Module C Corrected'!CX63-'Module C Initial'!CX63</f>
        <v>-635.77000000000044</v>
      </c>
      <c r="G63" s="31">
        <f ca="1">'Module C Corrected'!CY63-'Module C Initial'!CY63</f>
        <v>-199.38000000000011</v>
      </c>
      <c r="H63" s="31">
        <f ca="1">'Module C Corrected'!CZ63-'Module C Initial'!CZ63</f>
        <v>0</v>
      </c>
      <c r="I63" s="31">
        <f ca="1">'Module C Corrected'!DA63-'Module C Initial'!DA63</f>
        <v>-18.920000000000073</v>
      </c>
      <c r="J63" s="31">
        <f ca="1">'Module C Corrected'!DB63-'Module C Initial'!DB63</f>
        <v>-13.5</v>
      </c>
      <c r="K63" s="31">
        <f ca="1">'Module C Corrected'!DC63-'Module C Initial'!DC63</f>
        <v>0</v>
      </c>
      <c r="L63" s="31">
        <f ca="1">'Module C Corrected'!DD63-'Module C Initial'!DD63</f>
        <v>0</v>
      </c>
      <c r="M63" s="31">
        <f ca="1">'Module C Corrected'!DE63-'Module C Initial'!DE63</f>
        <v>-9.6899999999999977</v>
      </c>
      <c r="N63" s="31">
        <f ca="1">'Module C Corrected'!DF63-'Module C Initial'!DF63</f>
        <v>-3.2000000000000028</v>
      </c>
      <c r="O63" s="31">
        <f ca="1">'Module C Corrected'!DG63-'Module C Initial'!DG63</f>
        <v>0</v>
      </c>
      <c r="P63" s="31">
        <f ca="1">'Module C Corrected'!DH63-'Module C Initial'!DH63</f>
        <v>-2.1599999999999966</v>
      </c>
      <c r="Q63" s="32">
        <f ca="1">'Module C Corrected'!DI63-'Module C Initial'!DI63</f>
        <v>-36.660000000000082</v>
      </c>
      <c r="R63" s="32">
        <f ca="1">'Module C Corrected'!DJ63-'Module C Initial'!DJ63</f>
        <v>-31.789999999999964</v>
      </c>
      <c r="S63" s="32">
        <f ca="1">'Module C Corrected'!DK63-'Module C Initial'!DK63</f>
        <v>-9.9699999999999704</v>
      </c>
      <c r="T63" s="32">
        <f ca="1">'Module C Corrected'!DL63-'Module C Initial'!DL63</f>
        <v>0</v>
      </c>
      <c r="U63" s="32">
        <f ca="1">'Module C Corrected'!DM63-'Module C Initial'!DM63</f>
        <v>-0.95000000000000284</v>
      </c>
      <c r="V63" s="32">
        <f ca="1">'Module C Corrected'!DN63-'Module C Initial'!DN63</f>
        <v>-0.67000000000000171</v>
      </c>
      <c r="W63" s="32">
        <f ca="1">'Module C Corrected'!DO63-'Module C Initial'!DO63</f>
        <v>0</v>
      </c>
      <c r="X63" s="32">
        <f ca="1">'Module C Corrected'!DP63-'Module C Initial'!DP63</f>
        <v>0</v>
      </c>
      <c r="Y63" s="32">
        <f ca="1">'Module C Corrected'!DQ63-'Module C Initial'!DQ63</f>
        <v>-0.49000000000000199</v>
      </c>
      <c r="Z63" s="32">
        <f ca="1">'Module C Corrected'!DR63-'Module C Initial'!DR63</f>
        <v>-0.16000000000000014</v>
      </c>
      <c r="AA63" s="32">
        <f ca="1">'Module C Corrected'!DS63-'Module C Initial'!DS63</f>
        <v>0</v>
      </c>
      <c r="AB63" s="32">
        <f ca="1">'Module C Corrected'!DT63-'Module C Initial'!DT63</f>
        <v>-0.11000000000000032</v>
      </c>
      <c r="AC63" s="31">
        <f ca="1">'Module C Corrected'!DU63-'Module C Initial'!DU63</f>
        <v>-116.53999999999996</v>
      </c>
      <c r="AD63" s="31">
        <f ca="1">'Module C Corrected'!DV63-'Module C Initial'!DV63</f>
        <v>-99.679999999999836</v>
      </c>
      <c r="AE63" s="31">
        <f ca="1">'Module C Corrected'!DW63-'Module C Initial'!DW63</f>
        <v>-30.880000000000109</v>
      </c>
      <c r="AF63" s="31">
        <f ca="1">'Module C Corrected'!DX63-'Module C Initial'!DX63</f>
        <v>0</v>
      </c>
      <c r="AG63" s="31">
        <f ca="1">'Module C Corrected'!DY63-'Module C Initial'!DY63</f>
        <v>-2.8499999999999943</v>
      </c>
      <c r="AH63" s="31">
        <f ca="1">'Module C Corrected'!DZ63-'Module C Initial'!DZ63</f>
        <v>-2</v>
      </c>
      <c r="AI63" s="31">
        <f ca="1">'Module C Corrected'!EA63-'Module C Initial'!EA63</f>
        <v>0</v>
      </c>
      <c r="AJ63" s="31">
        <f ca="1">'Module C Corrected'!EB63-'Module C Initial'!EB63</f>
        <v>0</v>
      </c>
      <c r="AK63" s="31">
        <f ca="1">'Module C Corrected'!EC63-'Module C Initial'!EC63</f>
        <v>-1.3800000000000026</v>
      </c>
      <c r="AL63" s="31">
        <f ca="1">'Module C Corrected'!ED63-'Module C Initial'!ED63</f>
        <v>-0.45000000000000107</v>
      </c>
      <c r="AM63" s="31">
        <f ca="1">'Module C Corrected'!EE63-'Module C Initial'!EE63</f>
        <v>0</v>
      </c>
      <c r="AN63" s="31">
        <f ca="1">'Module C Corrected'!EF63-'Module C Initial'!EF63</f>
        <v>-0.29999999999999893</v>
      </c>
      <c r="AO63" s="32">
        <f t="shared" ref="AO63:AT119" ca="1" si="32">E63+Q63+AC63</f>
        <v>-886.52999999999815</v>
      </c>
      <c r="AP63" s="32">
        <f t="shared" ca="1" si="32"/>
        <v>-767.24000000000024</v>
      </c>
      <c r="AQ63" s="32">
        <f t="shared" ca="1" si="32"/>
        <v>-240.23000000000019</v>
      </c>
      <c r="AR63" s="32">
        <f t="shared" ca="1" si="31"/>
        <v>0</v>
      </c>
      <c r="AS63" s="32">
        <f t="shared" ca="1" si="31"/>
        <v>-22.72000000000007</v>
      </c>
      <c r="AT63" s="32">
        <f t="shared" ca="1" si="31"/>
        <v>-16.170000000000002</v>
      </c>
      <c r="AU63" s="32">
        <f t="shared" ca="1" si="31"/>
        <v>0</v>
      </c>
      <c r="AV63" s="32">
        <f t="shared" ca="1" si="31"/>
        <v>0</v>
      </c>
      <c r="AW63" s="32">
        <f t="shared" ca="1" si="31"/>
        <v>-11.560000000000002</v>
      </c>
      <c r="AX63" s="32">
        <f t="shared" ca="1" si="31"/>
        <v>-3.8100000000000041</v>
      </c>
      <c r="AY63" s="32">
        <f t="shared" ca="1" si="31"/>
        <v>0</v>
      </c>
      <c r="AZ63" s="32">
        <f t="shared" ca="1" si="31"/>
        <v>-2.5699999999999958</v>
      </c>
      <c r="BA63" s="31">
        <f t="shared" ca="1" si="28"/>
        <v>-14.66</v>
      </c>
      <c r="BB63" s="31">
        <f t="shared" ca="1" si="5"/>
        <v>-12.71</v>
      </c>
      <c r="BC63" s="31">
        <f t="shared" ca="1" si="6"/>
        <v>-3.99</v>
      </c>
      <c r="BD63" s="31">
        <f t="shared" ca="1" si="7"/>
        <v>0</v>
      </c>
      <c r="BE63" s="31">
        <f t="shared" ca="1" si="8"/>
        <v>-0.38</v>
      </c>
      <c r="BF63" s="31">
        <f t="shared" ca="1" si="9"/>
        <v>-0.27</v>
      </c>
      <c r="BG63" s="31">
        <f t="shared" ca="1" si="10"/>
        <v>0</v>
      </c>
      <c r="BH63" s="31">
        <f t="shared" ca="1" si="11"/>
        <v>0</v>
      </c>
      <c r="BI63" s="31">
        <f t="shared" ca="1" si="12"/>
        <v>-0.19</v>
      </c>
      <c r="BJ63" s="31">
        <f t="shared" ca="1" si="13"/>
        <v>-0.06</v>
      </c>
      <c r="BK63" s="31">
        <f t="shared" ca="1" si="14"/>
        <v>0</v>
      </c>
      <c r="BL63" s="31">
        <f t="shared" ca="1" si="15"/>
        <v>-0.04</v>
      </c>
      <c r="BM63" s="32">
        <f t="shared" ca="1" si="29"/>
        <v>-901.18999999999812</v>
      </c>
      <c r="BN63" s="32">
        <f t="shared" ca="1" si="16"/>
        <v>-779.95000000000027</v>
      </c>
      <c r="BO63" s="32">
        <f t="shared" ca="1" si="17"/>
        <v>-244.2200000000002</v>
      </c>
      <c r="BP63" s="32">
        <f t="shared" ca="1" si="18"/>
        <v>0</v>
      </c>
      <c r="BQ63" s="32">
        <f t="shared" ca="1" si="19"/>
        <v>-23.100000000000069</v>
      </c>
      <c r="BR63" s="32">
        <f t="shared" ca="1" si="20"/>
        <v>-16.440000000000001</v>
      </c>
      <c r="BS63" s="32">
        <f t="shared" ca="1" si="21"/>
        <v>0</v>
      </c>
      <c r="BT63" s="32">
        <f t="shared" ca="1" si="22"/>
        <v>0</v>
      </c>
      <c r="BU63" s="32">
        <f t="shared" ca="1" si="23"/>
        <v>-11.750000000000002</v>
      </c>
      <c r="BV63" s="32">
        <f t="shared" ca="1" si="24"/>
        <v>-3.8700000000000041</v>
      </c>
      <c r="BW63" s="32">
        <f t="shared" ca="1" si="25"/>
        <v>0</v>
      </c>
      <c r="BX63" s="32">
        <f t="shared" ca="1" si="26"/>
        <v>-2.6099999999999959</v>
      </c>
    </row>
    <row r="64" spans="1:76" x14ac:dyDescent="0.25">
      <c r="A64" t="s">
        <v>486</v>
      </c>
      <c r="B64" s="1" t="s">
        <v>67</v>
      </c>
      <c r="C64" t="str">
        <f t="shared" ca="1" si="2"/>
        <v>BCHEXP</v>
      </c>
      <c r="D64" t="str">
        <f t="shared" ca="1" si="3"/>
        <v>Alberta-BC Intertie - Export</v>
      </c>
      <c r="E64" s="31">
        <f ca="1">'Module C Corrected'!CW64-'Module C Initial'!CW64</f>
        <v>0</v>
      </c>
      <c r="F64" s="31">
        <f ca="1">'Module C Corrected'!CX64-'Module C Initial'!CX64</f>
        <v>0</v>
      </c>
      <c r="G64" s="31">
        <f ca="1">'Module C Corrected'!CY64-'Module C Initial'!CY64</f>
        <v>0</v>
      </c>
      <c r="H64" s="31">
        <f ca="1">'Module C Corrected'!CZ64-'Module C Initial'!CZ64</f>
        <v>0</v>
      </c>
      <c r="I64" s="31">
        <f ca="1">'Module C Corrected'!DA64-'Module C Initial'!DA64</f>
        <v>0</v>
      </c>
      <c r="J64" s="31">
        <f ca="1">'Module C Corrected'!DB64-'Module C Initial'!DB64</f>
        <v>0</v>
      </c>
      <c r="K64" s="31">
        <f ca="1">'Module C Corrected'!DC64-'Module C Initial'!DC64</f>
        <v>0</v>
      </c>
      <c r="L64" s="31">
        <f ca="1">'Module C Corrected'!DD64-'Module C Initial'!DD64</f>
        <v>0</v>
      </c>
      <c r="M64" s="31">
        <f ca="1">'Module C Corrected'!DE64-'Module C Initial'!DE64</f>
        <v>-3.2299999999999613</v>
      </c>
      <c r="N64" s="31">
        <f ca="1">'Module C Corrected'!DF64-'Module C Initial'!DF64</f>
        <v>-2.1399999999999864</v>
      </c>
      <c r="O64" s="31">
        <f ca="1">'Module C Corrected'!DG64-'Module C Initial'!DG64</f>
        <v>-0.62000000000000455</v>
      </c>
      <c r="P64" s="31">
        <f ca="1">'Module C Corrected'!DH64-'Module C Initial'!DH64</f>
        <v>0</v>
      </c>
      <c r="Q64" s="32">
        <f ca="1">'Module C Corrected'!DI64-'Module C Initial'!DI64</f>
        <v>0</v>
      </c>
      <c r="R64" s="32">
        <f ca="1">'Module C Corrected'!DJ64-'Module C Initial'!DJ64</f>
        <v>0</v>
      </c>
      <c r="S64" s="32">
        <f ca="1">'Module C Corrected'!DK64-'Module C Initial'!DK64</f>
        <v>0</v>
      </c>
      <c r="T64" s="32">
        <f ca="1">'Module C Corrected'!DL64-'Module C Initial'!DL64</f>
        <v>0</v>
      </c>
      <c r="U64" s="32">
        <f ca="1">'Module C Corrected'!DM64-'Module C Initial'!DM64</f>
        <v>0</v>
      </c>
      <c r="V64" s="32">
        <f ca="1">'Module C Corrected'!DN64-'Module C Initial'!DN64</f>
        <v>0</v>
      </c>
      <c r="W64" s="32">
        <f ca="1">'Module C Corrected'!DO64-'Module C Initial'!DO64</f>
        <v>0</v>
      </c>
      <c r="X64" s="32">
        <f ca="1">'Module C Corrected'!DP64-'Module C Initial'!DP64</f>
        <v>0</v>
      </c>
      <c r="Y64" s="32">
        <f ca="1">'Module C Corrected'!DQ64-'Module C Initial'!DQ64</f>
        <v>-0.1599999999999997</v>
      </c>
      <c r="Z64" s="32">
        <f ca="1">'Module C Corrected'!DR64-'Module C Initial'!DR64</f>
        <v>-9.9999999999999645E-2</v>
      </c>
      <c r="AA64" s="32">
        <f ca="1">'Module C Corrected'!DS64-'Module C Initial'!DS64</f>
        <v>-3.0000000000000027E-2</v>
      </c>
      <c r="AB64" s="32">
        <f ca="1">'Module C Corrected'!DT64-'Module C Initial'!DT64</f>
        <v>0</v>
      </c>
      <c r="AC64" s="31">
        <f ca="1">'Module C Corrected'!DU64-'Module C Initial'!DU64</f>
        <v>0</v>
      </c>
      <c r="AD64" s="31">
        <f ca="1">'Module C Corrected'!DV64-'Module C Initial'!DV64</f>
        <v>0</v>
      </c>
      <c r="AE64" s="31">
        <f ca="1">'Module C Corrected'!DW64-'Module C Initial'!DW64</f>
        <v>0</v>
      </c>
      <c r="AF64" s="31">
        <f ca="1">'Module C Corrected'!DX64-'Module C Initial'!DX64</f>
        <v>0</v>
      </c>
      <c r="AG64" s="31">
        <f ca="1">'Module C Corrected'!DY64-'Module C Initial'!DY64</f>
        <v>0</v>
      </c>
      <c r="AH64" s="31">
        <f ca="1">'Module C Corrected'!DZ64-'Module C Initial'!DZ64</f>
        <v>0</v>
      </c>
      <c r="AI64" s="31">
        <f ca="1">'Module C Corrected'!EA64-'Module C Initial'!EA64</f>
        <v>0</v>
      </c>
      <c r="AJ64" s="31">
        <f ca="1">'Module C Corrected'!EB64-'Module C Initial'!EB64</f>
        <v>0</v>
      </c>
      <c r="AK64" s="31">
        <f ca="1">'Module C Corrected'!EC64-'Module C Initial'!EC64</f>
        <v>-0.46000000000000085</v>
      </c>
      <c r="AL64" s="31">
        <f ca="1">'Module C Corrected'!ED64-'Module C Initial'!ED64</f>
        <v>-0.3100000000000005</v>
      </c>
      <c r="AM64" s="31">
        <f ca="1">'Module C Corrected'!EE64-'Module C Initial'!EE64</f>
        <v>-8.9999999999999858E-2</v>
      </c>
      <c r="AN64" s="31">
        <f ca="1">'Module C Corrected'!EF64-'Module C Initial'!EF64</f>
        <v>0</v>
      </c>
      <c r="AO64" s="32">
        <f t="shared" ca="1" si="32"/>
        <v>0</v>
      </c>
      <c r="AP64" s="32">
        <f t="shared" ca="1" si="32"/>
        <v>0</v>
      </c>
      <c r="AQ64" s="32">
        <f t="shared" ca="1" si="32"/>
        <v>0</v>
      </c>
      <c r="AR64" s="32">
        <f t="shared" ca="1" si="31"/>
        <v>0</v>
      </c>
      <c r="AS64" s="32">
        <f t="shared" ca="1" si="31"/>
        <v>0</v>
      </c>
      <c r="AT64" s="32">
        <f t="shared" ca="1" si="31"/>
        <v>0</v>
      </c>
      <c r="AU64" s="32">
        <f t="shared" ca="1" si="31"/>
        <v>0</v>
      </c>
      <c r="AV64" s="32">
        <f t="shared" ca="1" si="31"/>
        <v>0</v>
      </c>
      <c r="AW64" s="32">
        <f t="shared" ca="1" si="31"/>
        <v>-3.8499999999999619</v>
      </c>
      <c r="AX64" s="32">
        <f t="shared" ca="1" si="31"/>
        <v>-2.5499999999999865</v>
      </c>
      <c r="AY64" s="32">
        <f t="shared" ca="1" si="31"/>
        <v>-0.74000000000000443</v>
      </c>
      <c r="AZ64" s="32">
        <f t="shared" ca="1" si="31"/>
        <v>0</v>
      </c>
      <c r="BA64" s="31">
        <f t="shared" ca="1" si="28"/>
        <v>0</v>
      </c>
      <c r="BB64" s="31">
        <f t="shared" ca="1" si="5"/>
        <v>0</v>
      </c>
      <c r="BC64" s="31">
        <f t="shared" ca="1" si="6"/>
        <v>0</v>
      </c>
      <c r="BD64" s="31">
        <f t="shared" ca="1" si="7"/>
        <v>0</v>
      </c>
      <c r="BE64" s="31">
        <f t="shared" ca="1" si="8"/>
        <v>0</v>
      </c>
      <c r="BF64" s="31">
        <f t="shared" ca="1" si="9"/>
        <v>0</v>
      </c>
      <c r="BG64" s="31">
        <f t="shared" ca="1" si="10"/>
        <v>0</v>
      </c>
      <c r="BH64" s="31">
        <f t="shared" ca="1" si="11"/>
        <v>0</v>
      </c>
      <c r="BI64" s="31">
        <f t="shared" ca="1" si="12"/>
        <v>-0.06</v>
      </c>
      <c r="BJ64" s="31">
        <f t="shared" ca="1" si="13"/>
        <v>-0.04</v>
      </c>
      <c r="BK64" s="31">
        <f t="shared" ca="1" si="14"/>
        <v>-0.01</v>
      </c>
      <c r="BL64" s="31">
        <f t="shared" ca="1" si="15"/>
        <v>0</v>
      </c>
      <c r="BM64" s="32">
        <f t="shared" ca="1" si="29"/>
        <v>0</v>
      </c>
      <c r="BN64" s="32">
        <f t="shared" ca="1" si="16"/>
        <v>0</v>
      </c>
      <c r="BO64" s="32">
        <f t="shared" ca="1" si="17"/>
        <v>0</v>
      </c>
      <c r="BP64" s="32">
        <f t="shared" ca="1" si="18"/>
        <v>0</v>
      </c>
      <c r="BQ64" s="32">
        <f t="shared" ca="1" si="19"/>
        <v>0</v>
      </c>
      <c r="BR64" s="32">
        <f t="shared" ca="1" si="20"/>
        <v>0</v>
      </c>
      <c r="BS64" s="32">
        <f t="shared" ca="1" si="21"/>
        <v>0</v>
      </c>
      <c r="BT64" s="32">
        <f t="shared" ca="1" si="22"/>
        <v>0</v>
      </c>
      <c r="BU64" s="32">
        <f t="shared" ca="1" si="23"/>
        <v>-3.909999999999962</v>
      </c>
      <c r="BV64" s="32">
        <f t="shared" ca="1" si="24"/>
        <v>-2.5899999999999865</v>
      </c>
      <c r="BW64" s="32">
        <f t="shared" ca="1" si="25"/>
        <v>-0.75000000000000444</v>
      </c>
      <c r="BX64" s="32">
        <f t="shared" ca="1" si="26"/>
        <v>0</v>
      </c>
    </row>
    <row r="65" spans="1:76" x14ac:dyDescent="0.25">
      <c r="A65" t="s">
        <v>487</v>
      </c>
      <c r="B65" s="1" t="s">
        <v>68</v>
      </c>
      <c r="C65" t="str">
        <f t="shared" ca="1" si="2"/>
        <v>EGC1</v>
      </c>
      <c r="D65" t="str">
        <f t="shared" ca="1" si="3"/>
        <v>Shepard</v>
      </c>
      <c r="E65" s="31">
        <f ca="1">'Module C Corrected'!CW65-'Module C Initial'!CW65</f>
        <v>-1682.9400000000023</v>
      </c>
      <c r="F65" s="31">
        <f ca="1">'Module C Corrected'!CX65-'Module C Initial'!CX65</f>
        <v>-976.58999999999651</v>
      </c>
      <c r="G65" s="31">
        <f ca="1">'Module C Corrected'!CY65-'Module C Initial'!CY65</f>
        <v>-3044.320000000007</v>
      </c>
      <c r="H65" s="31">
        <f ca="1">'Module C Corrected'!CZ65-'Module C Initial'!CZ65</f>
        <v>-4607.2999999999302</v>
      </c>
      <c r="I65" s="31">
        <f ca="1">'Module C Corrected'!DA65-'Module C Initial'!DA65</f>
        <v>-9433.6500000000233</v>
      </c>
      <c r="J65" s="31">
        <f ca="1">'Module C Corrected'!DB65-'Module C Initial'!DB65</f>
        <v>-10848.780000000028</v>
      </c>
      <c r="K65" s="31">
        <f ca="1">'Module C Corrected'!DC65-'Module C Initial'!DC65</f>
        <v>-5259.1300000000047</v>
      </c>
      <c r="L65" s="31">
        <f ca="1">'Module C Corrected'!DD65-'Module C Initial'!DD65</f>
        <v>-7945.679999999993</v>
      </c>
      <c r="M65" s="31">
        <f ca="1">'Module C Corrected'!DE65-'Module C Initial'!DE65</f>
        <v>-3833.2600000000093</v>
      </c>
      <c r="N65" s="31">
        <f ca="1">'Module C Corrected'!DF65-'Module C Initial'!DF65</f>
        <v>-3103.8899999999849</v>
      </c>
      <c r="O65" s="31">
        <f ca="1">'Module C Corrected'!DG65-'Module C Initial'!DG65</f>
        <v>-3001.4499999999825</v>
      </c>
      <c r="P65" s="31">
        <f ca="1">'Module C Corrected'!DH65-'Module C Initial'!DH65</f>
        <v>-2589.5699999999779</v>
      </c>
      <c r="Q65" s="32">
        <f ca="1">'Module C Corrected'!DI65-'Module C Initial'!DI65</f>
        <v>-84.149999999999636</v>
      </c>
      <c r="R65" s="32">
        <f ca="1">'Module C Corrected'!DJ65-'Module C Initial'!DJ65</f>
        <v>-48.829999999999927</v>
      </c>
      <c r="S65" s="32">
        <f ca="1">'Module C Corrected'!DK65-'Module C Initial'!DK65</f>
        <v>-152.22000000000116</v>
      </c>
      <c r="T65" s="32">
        <f ca="1">'Module C Corrected'!DL65-'Module C Initial'!DL65</f>
        <v>-230.36000000000058</v>
      </c>
      <c r="U65" s="32">
        <f ca="1">'Module C Corrected'!DM65-'Module C Initial'!DM65</f>
        <v>-471.68000000000029</v>
      </c>
      <c r="V65" s="32">
        <f ca="1">'Module C Corrected'!DN65-'Module C Initial'!DN65</f>
        <v>-542.43999999999505</v>
      </c>
      <c r="W65" s="32">
        <f ca="1">'Module C Corrected'!DO65-'Module C Initial'!DO65</f>
        <v>-262.95999999999913</v>
      </c>
      <c r="X65" s="32">
        <f ca="1">'Module C Corrected'!DP65-'Module C Initial'!DP65</f>
        <v>-397.28999999999724</v>
      </c>
      <c r="Y65" s="32">
        <f ca="1">'Module C Corrected'!DQ65-'Module C Initial'!DQ65</f>
        <v>-191.65999999999985</v>
      </c>
      <c r="Z65" s="32">
        <f ca="1">'Module C Corrected'!DR65-'Module C Initial'!DR65</f>
        <v>-155.19999999999891</v>
      </c>
      <c r="AA65" s="32">
        <f ca="1">'Module C Corrected'!DS65-'Module C Initial'!DS65</f>
        <v>-150.06999999999971</v>
      </c>
      <c r="AB65" s="32">
        <f ca="1">'Module C Corrected'!DT65-'Module C Initial'!DT65</f>
        <v>-129.47999999999956</v>
      </c>
      <c r="AC65" s="31">
        <f ca="1">'Module C Corrected'!DU65-'Module C Initial'!DU65</f>
        <v>-267.44000000000233</v>
      </c>
      <c r="AD65" s="31">
        <f ca="1">'Module C Corrected'!DV65-'Module C Initial'!DV65</f>
        <v>-153.1200000000008</v>
      </c>
      <c r="AE65" s="31">
        <f ca="1">'Module C Corrected'!DW65-'Module C Initial'!DW65</f>
        <v>-471.4900000000016</v>
      </c>
      <c r="AF65" s="31">
        <f ca="1">'Module C Corrected'!DX65-'Module C Initial'!DX65</f>
        <v>-703.7699999999968</v>
      </c>
      <c r="AG65" s="31">
        <f ca="1">'Module C Corrected'!DY65-'Module C Initial'!DY65</f>
        <v>-1421.6100000000006</v>
      </c>
      <c r="AH65" s="31">
        <f ca="1">'Module C Corrected'!DZ65-'Module C Initial'!DZ65</f>
        <v>-1611.8300000000017</v>
      </c>
      <c r="AI65" s="31">
        <f ca="1">'Module C Corrected'!EA65-'Module C Initial'!EA65</f>
        <v>-770.55999999999767</v>
      </c>
      <c r="AJ65" s="31">
        <f ca="1">'Module C Corrected'!EB65-'Module C Initial'!EB65</f>
        <v>-1149</v>
      </c>
      <c r="AK65" s="31">
        <f ca="1">'Module C Corrected'!EC65-'Module C Initial'!EC65</f>
        <v>-546.98999999999796</v>
      </c>
      <c r="AL65" s="31">
        <f ca="1">'Module C Corrected'!ED65-'Module C Initial'!ED65</f>
        <v>-437.16999999999825</v>
      </c>
      <c r="AM65" s="31">
        <f ca="1">'Module C Corrected'!EE65-'Module C Initial'!EE65</f>
        <v>-417.0099999999984</v>
      </c>
      <c r="AN65" s="31">
        <f ca="1">'Module C Corrected'!EF65-'Module C Initial'!EF65</f>
        <v>-354.9900000000016</v>
      </c>
      <c r="AO65" s="32">
        <f t="shared" ca="1" si="32"/>
        <v>-2034.5300000000043</v>
      </c>
      <c r="AP65" s="32">
        <f t="shared" ca="1" si="32"/>
        <v>-1178.5399999999972</v>
      </c>
      <c r="AQ65" s="32">
        <f t="shared" ca="1" si="32"/>
        <v>-3668.0300000000097</v>
      </c>
      <c r="AR65" s="32">
        <f t="shared" ca="1" si="31"/>
        <v>-5541.4299999999275</v>
      </c>
      <c r="AS65" s="32">
        <f t="shared" ca="1" si="31"/>
        <v>-11326.940000000024</v>
      </c>
      <c r="AT65" s="32">
        <f t="shared" ca="1" si="31"/>
        <v>-13003.050000000025</v>
      </c>
      <c r="AU65" s="32">
        <f t="shared" ca="1" si="31"/>
        <v>-6292.6500000000015</v>
      </c>
      <c r="AV65" s="32">
        <f t="shared" ca="1" si="31"/>
        <v>-9491.9699999999903</v>
      </c>
      <c r="AW65" s="32">
        <f t="shared" ca="1" si="31"/>
        <v>-4571.9100000000071</v>
      </c>
      <c r="AX65" s="32">
        <f t="shared" ca="1" si="31"/>
        <v>-3696.259999999982</v>
      </c>
      <c r="AY65" s="32">
        <f t="shared" ca="1" si="31"/>
        <v>-3568.5299999999806</v>
      </c>
      <c r="AZ65" s="32">
        <f t="shared" ca="1" si="31"/>
        <v>-3074.039999999979</v>
      </c>
      <c r="BA65" s="31">
        <f t="shared" ca="1" si="28"/>
        <v>-33.65</v>
      </c>
      <c r="BB65" s="31">
        <f t="shared" ca="1" si="5"/>
        <v>-19.53</v>
      </c>
      <c r="BC65" s="31">
        <f t="shared" ca="1" si="6"/>
        <v>-60.87</v>
      </c>
      <c r="BD65" s="31">
        <f t="shared" ca="1" si="7"/>
        <v>-92.12</v>
      </c>
      <c r="BE65" s="31">
        <f t="shared" ca="1" si="8"/>
        <v>-188.63</v>
      </c>
      <c r="BF65" s="31">
        <f t="shared" ca="1" si="9"/>
        <v>-216.93</v>
      </c>
      <c r="BG65" s="31">
        <f t="shared" ca="1" si="10"/>
        <v>-105.16</v>
      </c>
      <c r="BH65" s="31">
        <f t="shared" ca="1" si="11"/>
        <v>-158.88</v>
      </c>
      <c r="BI65" s="31">
        <f t="shared" ca="1" si="12"/>
        <v>-76.650000000000006</v>
      </c>
      <c r="BJ65" s="31">
        <f t="shared" ca="1" si="13"/>
        <v>-62.06</v>
      </c>
      <c r="BK65" s="31">
        <f t="shared" ca="1" si="14"/>
        <v>-60.02</v>
      </c>
      <c r="BL65" s="31">
        <f t="shared" ca="1" si="15"/>
        <v>-51.78</v>
      </c>
      <c r="BM65" s="32">
        <f t="shared" ca="1" si="29"/>
        <v>-2068.1800000000044</v>
      </c>
      <c r="BN65" s="32">
        <f t="shared" ca="1" si="16"/>
        <v>-1198.0699999999972</v>
      </c>
      <c r="BO65" s="32">
        <f t="shared" ca="1" si="17"/>
        <v>-3728.9000000000096</v>
      </c>
      <c r="BP65" s="32">
        <f t="shared" ca="1" si="18"/>
        <v>-5633.5499999999274</v>
      </c>
      <c r="BQ65" s="32">
        <f t="shared" ca="1" si="19"/>
        <v>-11515.570000000023</v>
      </c>
      <c r="BR65" s="32">
        <f t="shared" ca="1" si="20"/>
        <v>-13219.980000000025</v>
      </c>
      <c r="BS65" s="32">
        <f t="shared" ca="1" si="21"/>
        <v>-6397.8100000000013</v>
      </c>
      <c r="BT65" s="32">
        <f t="shared" ca="1" si="22"/>
        <v>-9650.8499999999894</v>
      </c>
      <c r="BU65" s="32">
        <f t="shared" ca="1" si="23"/>
        <v>-4648.5600000000068</v>
      </c>
      <c r="BV65" s="32">
        <f t="shared" ca="1" si="24"/>
        <v>-3758.319999999982</v>
      </c>
      <c r="BW65" s="32">
        <f t="shared" ca="1" si="25"/>
        <v>-3628.5499999999806</v>
      </c>
      <c r="BX65" s="32">
        <f t="shared" ca="1" si="26"/>
        <v>-3125.8199999999792</v>
      </c>
    </row>
    <row r="66" spans="1:76" x14ac:dyDescent="0.25">
      <c r="A66" t="s">
        <v>485</v>
      </c>
      <c r="B66" s="1" t="s">
        <v>77</v>
      </c>
      <c r="C66" t="str">
        <f t="shared" ca="1" si="2"/>
        <v>BCHEXP</v>
      </c>
      <c r="D66" t="str">
        <f t="shared" ca="1" si="3"/>
        <v>Alberta-BC Intertie - Export</v>
      </c>
      <c r="E66" s="31">
        <f ca="1">'Module C Corrected'!CW66-'Module C Initial'!CW66</f>
        <v>0</v>
      </c>
      <c r="F66" s="31">
        <f ca="1">'Module C Corrected'!CX66-'Module C Initial'!CX66</f>
        <v>0</v>
      </c>
      <c r="G66" s="31">
        <f ca="1">'Module C Corrected'!CY66-'Module C Initial'!CY66</f>
        <v>0</v>
      </c>
      <c r="H66" s="31">
        <f ca="1">'Module C Corrected'!CZ66-'Module C Initial'!CZ66</f>
        <v>0</v>
      </c>
      <c r="I66" s="31">
        <f ca="1">'Module C Corrected'!DA66-'Module C Initial'!DA66</f>
        <v>-3.6399999999999864</v>
      </c>
      <c r="J66" s="31">
        <f ca="1">'Module C Corrected'!DB66-'Module C Initial'!DB66</f>
        <v>0</v>
      </c>
      <c r="K66" s="31">
        <f ca="1">'Module C Corrected'!DC66-'Module C Initial'!DC66</f>
        <v>-1.4099999999999966</v>
      </c>
      <c r="L66" s="31">
        <f ca="1">'Module C Corrected'!DD66-'Module C Initial'!DD66</f>
        <v>-0.39000000000000057</v>
      </c>
      <c r="M66" s="31">
        <f ca="1">'Module C Corrected'!DE66-'Module C Initial'!DE66</f>
        <v>-1.3899999999999864</v>
      </c>
      <c r="N66" s="31">
        <f ca="1">'Module C Corrected'!DF66-'Module C Initial'!DF66</f>
        <v>-0.30999999999999517</v>
      </c>
      <c r="O66" s="31">
        <f ca="1">'Module C Corrected'!DG66-'Module C Initial'!DG66</f>
        <v>-0.43999999999999773</v>
      </c>
      <c r="P66" s="31">
        <f ca="1">'Module C Corrected'!DH66-'Module C Initial'!DH66</f>
        <v>-0.59000000000000341</v>
      </c>
      <c r="Q66" s="32">
        <f ca="1">'Module C Corrected'!DI66-'Module C Initial'!DI66</f>
        <v>0</v>
      </c>
      <c r="R66" s="32">
        <f ca="1">'Module C Corrected'!DJ66-'Module C Initial'!DJ66</f>
        <v>0</v>
      </c>
      <c r="S66" s="32">
        <f ca="1">'Module C Corrected'!DK66-'Module C Initial'!DK66</f>
        <v>0</v>
      </c>
      <c r="T66" s="32">
        <f ca="1">'Module C Corrected'!DL66-'Module C Initial'!DL66</f>
        <v>0</v>
      </c>
      <c r="U66" s="32">
        <f ca="1">'Module C Corrected'!DM66-'Module C Initial'!DM66</f>
        <v>-0.17999999999999972</v>
      </c>
      <c r="V66" s="32">
        <f ca="1">'Module C Corrected'!DN66-'Module C Initial'!DN66</f>
        <v>0</v>
      </c>
      <c r="W66" s="32">
        <f ca="1">'Module C Corrected'!DO66-'Module C Initial'!DO66</f>
        <v>-7.0000000000000062E-2</v>
      </c>
      <c r="X66" s="32">
        <f ca="1">'Module C Corrected'!DP66-'Module C Initial'!DP66</f>
        <v>-2.0000000000000018E-2</v>
      </c>
      <c r="Y66" s="32">
        <f ca="1">'Module C Corrected'!DQ66-'Module C Initial'!DQ66</f>
        <v>-7.0000000000000062E-2</v>
      </c>
      <c r="Z66" s="32">
        <f ca="1">'Module C Corrected'!DR66-'Module C Initial'!DR66</f>
        <v>-2.0000000000000018E-2</v>
      </c>
      <c r="AA66" s="32">
        <f ca="1">'Module C Corrected'!DS66-'Module C Initial'!DS66</f>
        <v>-2.0000000000000018E-2</v>
      </c>
      <c r="AB66" s="32">
        <f ca="1">'Module C Corrected'!DT66-'Module C Initial'!DT66</f>
        <v>-3.0000000000000027E-2</v>
      </c>
      <c r="AC66" s="31">
        <f ca="1">'Module C Corrected'!DU66-'Module C Initial'!DU66</f>
        <v>0</v>
      </c>
      <c r="AD66" s="31">
        <f ca="1">'Module C Corrected'!DV66-'Module C Initial'!DV66</f>
        <v>0</v>
      </c>
      <c r="AE66" s="31">
        <f ca="1">'Module C Corrected'!DW66-'Module C Initial'!DW66</f>
        <v>0</v>
      </c>
      <c r="AF66" s="31">
        <f ca="1">'Module C Corrected'!DX66-'Module C Initial'!DX66</f>
        <v>0</v>
      </c>
      <c r="AG66" s="31">
        <f ca="1">'Module C Corrected'!DY66-'Module C Initial'!DY66</f>
        <v>-0.54999999999999716</v>
      </c>
      <c r="AH66" s="31">
        <f ca="1">'Module C Corrected'!DZ66-'Module C Initial'!DZ66</f>
        <v>0</v>
      </c>
      <c r="AI66" s="31">
        <f ca="1">'Module C Corrected'!EA66-'Module C Initial'!EA66</f>
        <v>-0.20000000000000018</v>
      </c>
      <c r="AJ66" s="31">
        <f ca="1">'Module C Corrected'!EB66-'Module C Initial'!EB66</f>
        <v>-5.0000000000000044E-2</v>
      </c>
      <c r="AK66" s="31">
        <f ca="1">'Module C Corrected'!EC66-'Module C Initial'!EC66</f>
        <v>-0.20000000000000018</v>
      </c>
      <c r="AL66" s="31">
        <f ca="1">'Module C Corrected'!ED66-'Module C Initial'!ED66</f>
        <v>-4.0000000000000036E-2</v>
      </c>
      <c r="AM66" s="31">
        <f ca="1">'Module C Corrected'!EE66-'Module C Initial'!EE66</f>
        <v>-6.0000000000000053E-2</v>
      </c>
      <c r="AN66" s="31">
        <f ca="1">'Module C Corrected'!EF66-'Module C Initial'!EF66</f>
        <v>-8.0000000000000071E-2</v>
      </c>
      <c r="AO66" s="32">
        <f t="shared" ca="1" si="32"/>
        <v>0</v>
      </c>
      <c r="AP66" s="32">
        <f t="shared" ca="1" si="32"/>
        <v>0</v>
      </c>
      <c r="AQ66" s="32">
        <f t="shared" ca="1" si="32"/>
        <v>0</v>
      </c>
      <c r="AR66" s="32">
        <f t="shared" ca="1" si="31"/>
        <v>0</v>
      </c>
      <c r="AS66" s="32">
        <f t="shared" ca="1" si="31"/>
        <v>-4.3699999999999832</v>
      </c>
      <c r="AT66" s="32">
        <f t="shared" ca="1" si="31"/>
        <v>0</v>
      </c>
      <c r="AU66" s="32">
        <f t="shared" ca="1" si="31"/>
        <v>-1.6799999999999968</v>
      </c>
      <c r="AV66" s="32">
        <f t="shared" ca="1" si="31"/>
        <v>-0.46000000000000063</v>
      </c>
      <c r="AW66" s="32">
        <f t="shared" ca="1" si="31"/>
        <v>-1.6599999999999866</v>
      </c>
      <c r="AX66" s="32">
        <f t="shared" ca="1" si="31"/>
        <v>-0.36999999999999522</v>
      </c>
      <c r="AY66" s="32">
        <f t="shared" ca="1" si="31"/>
        <v>-0.5199999999999978</v>
      </c>
      <c r="AZ66" s="32">
        <f t="shared" ca="1" si="31"/>
        <v>-0.70000000000000351</v>
      </c>
      <c r="BA66" s="31">
        <f t="shared" ca="1" si="28"/>
        <v>0</v>
      </c>
      <c r="BB66" s="31">
        <f t="shared" ca="1" si="5"/>
        <v>0</v>
      </c>
      <c r="BC66" s="31">
        <f t="shared" ca="1" si="6"/>
        <v>0</v>
      </c>
      <c r="BD66" s="31">
        <f t="shared" ca="1" si="7"/>
        <v>0</v>
      </c>
      <c r="BE66" s="31">
        <f t="shared" ca="1" si="8"/>
        <v>-7.0000000000000007E-2</v>
      </c>
      <c r="BF66" s="31">
        <f t="shared" ca="1" si="9"/>
        <v>0</v>
      </c>
      <c r="BG66" s="31">
        <f t="shared" ca="1" si="10"/>
        <v>-0.03</v>
      </c>
      <c r="BH66" s="31">
        <f t="shared" ca="1" si="11"/>
        <v>-0.01</v>
      </c>
      <c r="BI66" s="31">
        <f t="shared" ca="1" si="12"/>
        <v>-0.03</v>
      </c>
      <c r="BJ66" s="31">
        <f t="shared" ca="1" si="13"/>
        <v>-0.01</v>
      </c>
      <c r="BK66" s="31">
        <f t="shared" ca="1" si="14"/>
        <v>-0.01</v>
      </c>
      <c r="BL66" s="31">
        <f t="shared" ca="1" si="15"/>
        <v>-0.01</v>
      </c>
      <c r="BM66" s="32">
        <f t="shared" ca="1" si="29"/>
        <v>0</v>
      </c>
      <c r="BN66" s="32">
        <f t="shared" ca="1" si="16"/>
        <v>0</v>
      </c>
      <c r="BO66" s="32">
        <f t="shared" ca="1" si="17"/>
        <v>0</v>
      </c>
      <c r="BP66" s="32">
        <f t="shared" ca="1" si="18"/>
        <v>0</v>
      </c>
      <c r="BQ66" s="32">
        <f t="shared" ca="1" si="19"/>
        <v>-4.4399999999999835</v>
      </c>
      <c r="BR66" s="32">
        <f t="shared" ca="1" si="20"/>
        <v>0</v>
      </c>
      <c r="BS66" s="32">
        <f t="shared" ca="1" si="21"/>
        <v>-1.7099999999999969</v>
      </c>
      <c r="BT66" s="32">
        <f t="shared" ca="1" si="22"/>
        <v>-0.47000000000000064</v>
      </c>
      <c r="BU66" s="32">
        <f t="shared" ca="1" si="23"/>
        <v>-1.6899999999999866</v>
      </c>
      <c r="BV66" s="32">
        <f t="shared" ca="1" si="24"/>
        <v>-0.37999999999999523</v>
      </c>
      <c r="BW66" s="32">
        <f t="shared" ca="1" si="25"/>
        <v>-0.52999999999999781</v>
      </c>
      <c r="BX66" s="32">
        <f t="shared" ca="1" si="26"/>
        <v>-0.71000000000000352</v>
      </c>
    </row>
    <row r="67" spans="1:76" x14ac:dyDescent="0.25">
      <c r="A67" t="s">
        <v>488</v>
      </c>
      <c r="B67" s="1" t="s">
        <v>59</v>
      </c>
      <c r="C67" t="str">
        <f t="shared" ca="1" si="2"/>
        <v>ENC1</v>
      </c>
      <c r="D67" t="str">
        <f t="shared" ca="1" si="3"/>
        <v>Clover Bar #1</v>
      </c>
      <c r="E67" s="31">
        <f ca="1">'Module C Corrected'!CW67-'Module C Initial'!CW67</f>
        <v>0</v>
      </c>
      <c r="F67" s="31">
        <f ca="1">'Module C Corrected'!CX67-'Module C Initial'!CX67</f>
        <v>0</v>
      </c>
      <c r="G67" s="31">
        <f ca="1">'Module C Corrected'!CY67-'Module C Initial'!CY67</f>
        <v>0</v>
      </c>
      <c r="H67" s="31">
        <f ca="1">'Module C Corrected'!CZ67-'Module C Initial'!CZ67</f>
        <v>0</v>
      </c>
      <c r="I67" s="31">
        <f ca="1">'Module C Corrected'!DA67-'Module C Initial'!DA67</f>
        <v>0</v>
      </c>
      <c r="J67" s="31">
        <f ca="1">'Module C Corrected'!DB67-'Module C Initial'!DB67</f>
        <v>-205.3700000000099</v>
      </c>
      <c r="K67" s="31">
        <f ca="1">'Module C Corrected'!DC67-'Module C Initial'!DC67</f>
        <v>-7.4100000000003092</v>
      </c>
      <c r="L67" s="31">
        <f ca="1">'Module C Corrected'!DD67-'Module C Initial'!DD67</f>
        <v>-34.409999999999854</v>
      </c>
      <c r="M67" s="31">
        <f ca="1">'Module C Corrected'!DE67-'Module C Initial'!DE67</f>
        <v>-1.5900000000000318</v>
      </c>
      <c r="N67" s="31">
        <f ca="1">'Module C Corrected'!DF67-'Module C Initial'!DF67</f>
        <v>-10.079999999999927</v>
      </c>
      <c r="O67" s="31">
        <f ca="1">'Module C Corrected'!DG67-'Module C Initial'!DG67</f>
        <v>-32.130000000001019</v>
      </c>
      <c r="P67" s="31">
        <f ca="1">'Module C Corrected'!DH67-'Module C Initial'!DH67</f>
        <v>-11.380000000000109</v>
      </c>
      <c r="Q67" s="32">
        <f ca="1">'Module C Corrected'!DI67-'Module C Initial'!DI67</f>
        <v>0</v>
      </c>
      <c r="R67" s="32">
        <f ca="1">'Module C Corrected'!DJ67-'Module C Initial'!DJ67</f>
        <v>0</v>
      </c>
      <c r="S67" s="32">
        <f ca="1">'Module C Corrected'!DK67-'Module C Initial'!DK67</f>
        <v>0</v>
      </c>
      <c r="T67" s="32">
        <f ca="1">'Module C Corrected'!DL67-'Module C Initial'!DL67</f>
        <v>0</v>
      </c>
      <c r="U67" s="32">
        <f ca="1">'Module C Corrected'!DM67-'Module C Initial'!DM67</f>
        <v>0</v>
      </c>
      <c r="V67" s="32">
        <f ca="1">'Module C Corrected'!DN67-'Module C Initial'!DN67</f>
        <v>-10.269999999999982</v>
      </c>
      <c r="W67" s="32">
        <f ca="1">'Module C Corrected'!DO67-'Module C Initial'!DO67</f>
        <v>-0.36999999999999034</v>
      </c>
      <c r="X67" s="32">
        <f ca="1">'Module C Corrected'!DP67-'Module C Initial'!DP67</f>
        <v>-1.7199999999999704</v>
      </c>
      <c r="Y67" s="32">
        <f ca="1">'Module C Corrected'!DQ67-'Module C Initial'!DQ67</f>
        <v>-8.0000000000001847E-2</v>
      </c>
      <c r="Z67" s="32">
        <f ca="1">'Module C Corrected'!DR67-'Module C Initial'!DR67</f>
        <v>-0.5</v>
      </c>
      <c r="AA67" s="32">
        <f ca="1">'Module C Corrected'!DS67-'Module C Initial'!DS67</f>
        <v>-1.6099999999999568</v>
      </c>
      <c r="AB67" s="32">
        <f ca="1">'Module C Corrected'!DT67-'Module C Initial'!DT67</f>
        <v>-0.56000000000000227</v>
      </c>
      <c r="AC67" s="31">
        <f ca="1">'Module C Corrected'!DU67-'Module C Initial'!DU67</f>
        <v>0</v>
      </c>
      <c r="AD67" s="31">
        <f ca="1">'Module C Corrected'!DV67-'Module C Initial'!DV67</f>
        <v>0</v>
      </c>
      <c r="AE67" s="31">
        <f ca="1">'Module C Corrected'!DW67-'Module C Initial'!DW67</f>
        <v>0</v>
      </c>
      <c r="AF67" s="31">
        <f ca="1">'Module C Corrected'!DX67-'Module C Initial'!DX67</f>
        <v>0</v>
      </c>
      <c r="AG67" s="31">
        <f ca="1">'Module C Corrected'!DY67-'Module C Initial'!DY67</f>
        <v>0</v>
      </c>
      <c r="AH67" s="31">
        <f ca="1">'Module C Corrected'!DZ67-'Module C Initial'!DZ67</f>
        <v>-30.510000000000218</v>
      </c>
      <c r="AI67" s="31">
        <f ca="1">'Module C Corrected'!EA67-'Module C Initial'!EA67</f>
        <v>-1.0900000000000034</v>
      </c>
      <c r="AJ67" s="31">
        <f ca="1">'Module C Corrected'!EB67-'Module C Initial'!EB67</f>
        <v>-4.9700000000000273</v>
      </c>
      <c r="AK67" s="31">
        <f ca="1">'Module C Corrected'!EC67-'Module C Initial'!EC67</f>
        <v>-0.23000000000000398</v>
      </c>
      <c r="AL67" s="31">
        <f ca="1">'Module C Corrected'!ED67-'Module C Initial'!ED67</f>
        <v>-1.4200000000000159</v>
      </c>
      <c r="AM67" s="31">
        <f ca="1">'Module C Corrected'!EE67-'Module C Initial'!EE67</f>
        <v>-4.4600000000000364</v>
      </c>
      <c r="AN67" s="31">
        <f ca="1">'Module C Corrected'!EF67-'Module C Initial'!EF67</f>
        <v>-1.5600000000000023</v>
      </c>
      <c r="AO67" s="32">
        <f t="shared" ca="1" si="32"/>
        <v>0</v>
      </c>
      <c r="AP67" s="32">
        <f t="shared" ca="1" si="32"/>
        <v>0</v>
      </c>
      <c r="AQ67" s="32">
        <f t="shared" ca="1" si="32"/>
        <v>0</v>
      </c>
      <c r="AR67" s="32">
        <f t="shared" ca="1" si="31"/>
        <v>0</v>
      </c>
      <c r="AS67" s="32">
        <f t="shared" ca="1" si="31"/>
        <v>0</v>
      </c>
      <c r="AT67" s="32">
        <f t="shared" ca="1" si="31"/>
        <v>-246.1500000000101</v>
      </c>
      <c r="AU67" s="32">
        <f t="shared" ca="1" si="31"/>
        <v>-8.870000000000303</v>
      </c>
      <c r="AV67" s="32">
        <f t="shared" ca="1" si="31"/>
        <v>-41.099999999999852</v>
      </c>
      <c r="AW67" s="32">
        <f t="shared" ca="1" si="31"/>
        <v>-1.9000000000000377</v>
      </c>
      <c r="AX67" s="32">
        <f t="shared" ca="1" si="31"/>
        <v>-11.999999999999943</v>
      </c>
      <c r="AY67" s="32">
        <f t="shared" ca="1" si="31"/>
        <v>-38.200000000001012</v>
      </c>
      <c r="AZ67" s="32">
        <f t="shared" ca="1" si="31"/>
        <v>-13.500000000000114</v>
      </c>
      <c r="BA67" s="31">
        <f t="shared" ca="1" si="28"/>
        <v>0</v>
      </c>
      <c r="BB67" s="31">
        <f t="shared" ca="1" si="5"/>
        <v>0</v>
      </c>
      <c r="BC67" s="31">
        <f t="shared" ca="1" si="6"/>
        <v>0</v>
      </c>
      <c r="BD67" s="31">
        <f t="shared" ca="1" si="7"/>
        <v>0</v>
      </c>
      <c r="BE67" s="31">
        <f t="shared" ca="1" si="8"/>
        <v>0</v>
      </c>
      <c r="BF67" s="31">
        <f t="shared" ca="1" si="9"/>
        <v>-4.1100000000000003</v>
      </c>
      <c r="BG67" s="31">
        <f t="shared" ca="1" si="10"/>
        <v>-0.15</v>
      </c>
      <c r="BH67" s="31">
        <f t="shared" ca="1" si="11"/>
        <v>-0.69</v>
      </c>
      <c r="BI67" s="31">
        <f t="shared" ca="1" si="12"/>
        <v>-0.03</v>
      </c>
      <c r="BJ67" s="31">
        <f t="shared" ca="1" si="13"/>
        <v>-0.2</v>
      </c>
      <c r="BK67" s="31">
        <f t="shared" ca="1" si="14"/>
        <v>-0.64</v>
      </c>
      <c r="BL67" s="31">
        <f t="shared" ca="1" si="15"/>
        <v>-0.23</v>
      </c>
      <c r="BM67" s="32">
        <f t="shared" ca="1" si="29"/>
        <v>0</v>
      </c>
      <c r="BN67" s="32">
        <f t="shared" ca="1" si="16"/>
        <v>0</v>
      </c>
      <c r="BO67" s="32">
        <f t="shared" ca="1" si="17"/>
        <v>0</v>
      </c>
      <c r="BP67" s="32">
        <f t="shared" ca="1" si="18"/>
        <v>0</v>
      </c>
      <c r="BQ67" s="32">
        <f t="shared" ca="1" si="19"/>
        <v>0</v>
      </c>
      <c r="BR67" s="32">
        <f t="shared" ca="1" si="20"/>
        <v>-250.26000000001011</v>
      </c>
      <c r="BS67" s="32">
        <f t="shared" ca="1" si="21"/>
        <v>-9.0200000000003033</v>
      </c>
      <c r="BT67" s="32">
        <f t="shared" ca="1" si="22"/>
        <v>-41.78999999999985</v>
      </c>
      <c r="BU67" s="32">
        <f t="shared" ca="1" si="23"/>
        <v>-1.9300000000000377</v>
      </c>
      <c r="BV67" s="32">
        <f t="shared" ca="1" si="24"/>
        <v>-12.199999999999942</v>
      </c>
      <c r="BW67" s="32">
        <f t="shared" ca="1" si="25"/>
        <v>-38.840000000001012</v>
      </c>
      <c r="BX67" s="32">
        <f t="shared" ca="1" si="26"/>
        <v>-13.730000000000114</v>
      </c>
    </row>
    <row r="68" spans="1:76" x14ac:dyDescent="0.25">
      <c r="A68" t="s">
        <v>539</v>
      </c>
      <c r="B68" s="1" t="s">
        <v>59</v>
      </c>
      <c r="C68" t="str">
        <f t="shared" ca="1" si="2"/>
        <v>ENC1</v>
      </c>
      <c r="D68" t="str">
        <f t="shared" ca="1" si="3"/>
        <v>Clover Bar #1</v>
      </c>
      <c r="E68" s="31">
        <f ca="1">'Module C Corrected'!CW68-'Module C Initial'!CW68</f>
        <v>-44.280000000002474</v>
      </c>
      <c r="F68" s="31">
        <f ca="1">'Module C Corrected'!CX68-'Module C Initial'!CX68</f>
        <v>-32.899999999997817</v>
      </c>
      <c r="G68" s="31">
        <f ca="1">'Module C Corrected'!CY68-'Module C Initial'!CY68</f>
        <v>-0.82999999999998408</v>
      </c>
      <c r="H68" s="31">
        <f ca="1">'Module C Corrected'!CZ68-'Module C Initial'!CZ68</f>
        <v>-3.7699999999999818</v>
      </c>
      <c r="I68" s="31">
        <f ca="1">'Module C Corrected'!DA68-'Module C Initial'!DA68</f>
        <v>-45.139999999999418</v>
      </c>
      <c r="J68" s="31">
        <f ca="1">'Module C Corrected'!DB68-'Module C Initial'!DB68</f>
        <v>0</v>
      </c>
      <c r="K68" s="31">
        <f ca="1">'Module C Corrected'!DC68-'Module C Initial'!DC68</f>
        <v>0</v>
      </c>
      <c r="L68" s="31">
        <f ca="1">'Module C Corrected'!DD68-'Module C Initial'!DD68</f>
        <v>0</v>
      </c>
      <c r="M68" s="31">
        <f ca="1">'Module C Corrected'!DE68-'Module C Initial'!DE68</f>
        <v>0</v>
      </c>
      <c r="N68" s="31">
        <f ca="1">'Module C Corrected'!DF68-'Module C Initial'!DF68</f>
        <v>0</v>
      </c>
      <c r="O68" s="31">
        <f ca="1">'Module C Corrected'!DG68-'Module C Initial'!DG68</f>
        <v>0</v>
      </c>
      <c r="P68" s="31">
        <f ca="1">'Module C Corrected'!DH68-'Module C Initial'!DH68</f>
        <v>0</v>
      </c>
      <c r="Q68" s="32">
        <f ca="1">'Module C Corrected'!DI68-'Module C Initial'!DI68</f>
        <v>-2.2099999999999795</v>
      </c>
      <c r="R68" s="32">
        <f ca="1">'Module C Corrected'!DJ68-'Module C Initial'!DJ68</f>
        <v>-1.6400000000000432</v>
      </c>
      <c r="S68" s="32">
        <f ca="1">'Module C Corrected'!DK68-'Module C Initial'!DK68</f>
        <v>-3.9999999999999147E-2</v>
      </c>
      <c r="T68" s="32">
        <f ca="1">'Module C Corrected'!DL68-'Module C Initial'!DL68</f>
        <v>-0.19000000000000483</v>
      </c>
      <c r="U68" s="32">
        <f ca="1">'Module C Corrected'!DM68-'Module C Initial'!DM68</f>
        <v>-2.2599999999999909</v>
      </c>
      <c r="V68" s="32">
        <f ca="1">'Module C Corrected'!DN68-'Module C Initial'!DN68</f>
        <v>0</v>
      </c>
      <c r="W68" s="32">
        <f ca="1">'Module C Corrected'!DO68-'Module C Initial'!DO68</f>
        <v>0</v>
      </c>
      <c r="X68" s="32">
        <f ca="1">'Module C Corrected'!DP68-'Module C Initial'!DP68</f>
        <v>0</v>
      </c>
      <c r="Y68" s="32">
        <f ca="1">'Module C Corrected'!DQ68-'Module C Initial'!DQ68</f>
        <v>0</v>
      </c>
      <c r="Z68" s="32">
        <f ca="1">'Module C Corrected'!DR68-'Module C Initial'!DR68</f>
        <v>0</v>
      </c>
      <c r="AA68" s="32">
        <f ca="1">'Module C Corrected'!DS68-'Module C Initial'!DS68</f>
        <v>0</v>
      </c>
      <c r="AB68" s="32">
        <f ca="1">'Module C Corrected'!DT68-'Module C Initial'!DT68</f>
        <v>0</v>
      </c>
      <c r="AC68" s="31">
        <f ca="1">'Module C Corrected'!DU68-'Module C Initial'!DU68</f>
        <v>-7.0299999999999727</v>
      </c>
      <c r="AD68" s="31">
        <f ca="1">'Module C Corrected'!DV68-'Module C Initial'!DV68</f>
        <v>-5.1600000000000819</v>
      </c>
      <c r="AE68" s="31">
        <f ca="1">'Module C Corrected'!DW68-'Module C Initial'!DW68</f>
        <v>-0.12999999999999901</v>
      </c>
      <c r="AF68" s="31">
        <f ca="1">'Module C Corrected'!DX68-'Module C Initial'!DX68</f>
        <v>-0.57999999999999829</v>
      </c>
      <c r="AG68" s="31">
        <f ca="1">'Module C Corrected'!DY68-'Module C Initial'!DY68</f>
        <v>-6.7999999999999545</v>
      </c>
      <c r="AH68" s="31">
        <f ca="1">'Module C Corrected'!DZ68-'Module C Initial'!DZ68</f>
        <v>0</v>
      </c>
      <c r="AI68" s="31">
        <f ca="1">'Module C Corrected'!EA68-'Module C Initial'!EA68</f>
        <v>0</v>
      </c>
      <c r="AJ68" s="31">
        <f ca="1">'Module C Corrected'!EB68-'Module C Initial'!EB68</f>
        <v>0</v>
      </c>
      <c r="AK68" s="31">
        <f ca="1">'Module C Corrected'!EC68-'Module C Initial'!EC68</f>
        <v>0</v>
      </c>
      <c r="AL68" s="31">
        <f ca="1">'Module C Corrected'!ED68-'Module C Initial'!ED68</f>
        <v>0</v>
      </c>
      <c r="AM68" s="31">
        <f ca="1">'Module C Corrected'!EE68-'Module C Initial'!EE68</f>
        <v>0</v>
      </c>
      <c r="AN68" s="31">
        <f ca="1">'Module C Corrected'!EF68-'Module C Initial'!EF68</f>
        <v>0</v>
      </c>
      <c r="AO68" s="32">
        <f t="shared" ca="1" si="32"/>
        <v>-53.520000000002426</v>
      </c>
      <c r="AP68" s="32">
        <f t="shared" ca="1" si="32"/>
        <v>-39.699999999997942</v>
      </c>
      <c r="AQ68" s="32">
        <f t="shared" ca="1" si="32"/>
        <v>-0.99999999999998224</v>
      </c>
      <c r="AR68" s="32">
        <f t="shared" ca="1" si="31"/>
        <v>-4.5399999999999849</v>
      </c>
      <c r="AS68" s="32">
        <f t="shared" ca="1" si="31"/>
        <v>-54.199999999999363</v>
      </c>
      <c r="AT68" s="32">
        <f t="shared" ca="1" si="31"/>
        <v>0</v>
      </c>
      <c r="AU68" s="32">
        <f t="shared" ca="1" si="31"/>
        <v>0</v>
      </c>
      <c r="AV68" s="32">
        <f t="shared" ca="1" si="31"/>
        <v>0</v>
      </c>
      <c r="AW68" s="32">
        <f t="shared" ca="1" si="31"/>
        <v>0</v>
      </c>
      <c r="AX68" s="32">
        <f t="shared" ca="1" si="31"/>
        <v>0</v>
      </c>
      <c r="AY68" s="32">
        <f t="shared" ca="1" si="31"/>
        <v>0</v>
      </c>
      <c r="AZ68" s="32">
        <f t="shared" ca="1" si="31"/>
        <v>0</v>
      </c>
      <c r="BA68" s="31">
        <f t="shared" ca="1" si="28"/>
        <v>-0.89</v>
      </c>
      <c r="BB68" s="31">
        <f t="shared" ca="1" si="5"/>
        <v>-0.66</v>
      </c>
      <c r="BC68" s="31">
        <f t="shared" ca="1" si="6"/>
        <v>-0.02</v>
      </c>
      <c r="BD68" s="31">
        <f t="shared" ca="1" si="7"/>
        <v>-0.08</v>
      </c>
      <c r="BE68" s="31">
        <f t="shared" ca="1" si="8"/>
        <v>-0.9</v>
      </c>
      <c r="BF68" s="31">
        <f t="shared" ca="1" si="9"/>
        <v>0</v>
      </c>
      <c r="BG68" s="31">
        <f t="shared" ca="1" si="10"/>
        <v>0</v>
      </c>
      <c r="BH68" s="31">
        <f t="shared" ca="1" si="11"/>
        <v>0</v>
      </c>
      <c r="BI68" s="31">
        <f t="shared" ca="1" si="12"/>
        <v>0</v>
      </c>
      <c r="BJ68" s="31">
        <f t="shared" ca="1" si="13"/>
        <v>0</v>
      </c>
      <c r="BK68" s="31">
        <f t="shared" ca="1" si="14"/>
        <v>0</v>
      </c>
      <c r="BL68" s="31">
        <f t="shared" ca="1" si="15"/>
        <v>0</v>
      </c>
      <c r="BM68" s="32">
        <f t="shared" ca="1" si="29"/>
        <v>-54.410000000002427</v>
      </c>
      <c r="BN68" s="32">
        <f t="shared" ca="1" si="16"/>
        <v>-40.359999999997939</v>
      </c>
      <c r="BO68" s="32">
        <f t="shared" ca="1" si="17"/>
        <v>-1.0199999999999823</v>
      </c>
      <c r="BP68" s="32">
        <f t="shared" ca="1" si="18"/>
        <v>-4.619999999999985</v>
      </c>
      <c r="BQ68" s="32">
        <f t="shared" ca="1" si="19"/>
        <v>-55.099999999999362</v>
      </c>
      <c r="BR68" s="32">
        <f t="shared" ca="1" si="20"/>
        <v>0</v>
      </c>
      <c r="BS68" s="32">
        <f t="shared" ca="1" si="21"/>
        <v>0</v>
      </c>
      <c r="BT68" s="32">
        <f t="shared" ca="1" si="22"/>
        <v>0</v>
      </c>
      <c r="BU68" s="32">
        <f t="shared" ca="1" si="23"/>
        <v>0</v>
      </c>
      <c r="BV68" s="32">
        <f t="shared" ca="1" si="24"/>
        <v>0</v>
      </c>
      <c r="BW68" s="32">
        <f t="shared" ca="1" si="25"/>
        <v>0</v>
      </c>
      <c r="BX68" s="32">
        <f t="shared" ca="1" si="26"/>
        <v>0</v>
      </c>
    </row>
    <row r="69" spans="1:76" x14ac:dyDescent="0.25">
      <c r="A69" t="s">
        <v>488</v>
      </c>
      <c r="B69" s="1" t="s">
        <v>60</v>
      </c>
      <c r="C69" t="str">
        <f t="shared" ref="C69:C132" ca="1" si="33">VLOOKUP($B69,LocationLookup,2,FALSE)</f>
        <v>ENC2</v>
      </c>
      <c r="D69" t="str">
        <f t="shared" ref="D69:D132" ca="1" si="34">VLOOKUP($C69,LossFactorLookup,2,FALSE)</f>
        <v>Clover Bar #2</v>
      </c>
      <c r="E69" s="31">
        <f ca="1">'Module C Corrected'!CW69-'Module C Initial'!CW69</f>
        <v>0</v>
      </c>
      <c r="F69" s="31">
        <f ca="1">'Module C Corrected'!CX69-'Module C Initial'!CX69</f>
        <v>0</v>
      </c>
      <c r="G69" s="31">
        <f ca="1">'Module C Corrected'!CY69-'Module C Initial'!CY69</f>
        <v>0</v>
      </c>
      <c r="H69" s="31">
        <f ca="1">'Module C Corrected'!CZ69-'Module C Initial'!CZ69</f>
        <v>0</v>
      </c>
      <c r="I69" s="31">
        <f ca="1">'Module C Corrected'!DA69-'Module C Initial'!DA69</f>
        <v>0</v>
      </c>
      <c r="J69" s="31">
        <f ca="1">'Module C Corrected'!DB69-'Module C Initial'!DB69</f>
        <v>6462.4500000000116</v>
      </c>
      <c r="K69" s="31">
        <f ca="1">'Module C Corrected'!DC69-'Module C Initial'!DC69</f>
        <v>340.61999999999898</v>
      </c>
      <c r="L69" s="31">
        <f ca="1">'Module C Corrected'!DD69-'Module C Initial'!DD69</f>
        <v>50.240000000000236</v>
      </c>
      <c r="M69" s="31">
        <f ca="1">'Module C Corrected'!DE69-'Module C Initial'!DE69</f>
        <v>109.09999999999945</v>
      </c>
      <c r="N69" s="31">
        <f ca="1">'Module C Corrected'!DF69-'Module C Initial'!DF69</f>
        <v>249.64999999999964</v>
      </c>
      <c r="O69" s="31">
        <f ca="1">'Module C Corrected'!DG69-'Module C Initial'!DG69</f>
        <v>261.21000000000095</v>
      </c>
      <c r="P69" s="31">
        <f ca="1">'Module C Corrected'!DH69-'Module C Initial'!DH69</f>
        <v>194.34000000000015</v>
      </c>
      <c r="Q69" s="32">
        <f ca="1">'Module C Corrected'!DI69-'Module C Initial'!DI69</f>
        <v>0</v>
      </c>
      <c r="R69" s="32">
        <f ca="1">'Module C Corrected'!DJ69-'Module C Initial'!DJ69</f>
        <v>0</v>
      </c>
      <c r="S69" s="32">
        <f ca="1">'Module C Corrected'!DK69-'Module C Initial'!DK69</f>
        <v>0</v>
      </c>
      <c r="T69" s="32">
        <f ca="1">'Module C Corrected'!DL69-'Module C Initial'!DL69</f>
        <v>0</v>
      </c>
      <c r="U69" s="32">
        <f ca="1">'Module C Corrected'!DM69-'Module C Initial'!DM69</f>
        <v>0</v>
      </c>
      <c r="V69" s="32">
        <f ca="1">'Module C Corrected'!DN69-'Module C Initial'!DN69</f>
        <v>323.1200000000008</v>
      </c>
      <c r="W69" s="32">
        <f ca="1">'Module C Corrected'!DO69-'Module C Initial'!DO69</f>
        <v>17.029999999999973</v>
      </c>
      <c r="X69" s="32">
        <f ca="1">'Module C Corrected'!DP69-'Module C Initial'!DP69</f>
        <v>2.509999999999998</v>
      </c>
      <c r="Y69" s="32">
        <f ca="1">'Module C Corrected'!DQ69-'Module C Initial'!DQ69</f>
        <v>5.4499999999999886</v>
      </c>
      <c r="Z69" s="32">
        <f ca="1">'Module C Corrected'!DR69-'Module C Initial'!DR69</f>
        <v>12.490000000000038</v>
      </c>
      <c r="AA69" s="32">
        <f ca="1">'Module C Corrected'!DS69-'Module C Initial'!DS69</f>
        <v>13.060000000000002</v>
      </c>
      <c r="AB69" s="32">
        <f ca="1">'Module C Corrected'!DT69-'Module C Initial'!DT69</f>
        <v>9.7199999999999989</v>
      </c>
      <c r="AC69" s="31">
        <f ca="1">'Module C Corrected'!DU69-'Module C Initial'!DU69</f>
        <v>0</v>
      </c>
      <c r="AD69" s="31">
        <f ca="1">'Module C Corrected'!DV69-'Module C Initial'!DV69</f>
        <v>0</v>
      </c>
      <c r="AE69" s="31">
        <f ca="1">'Module C Corrected'!DW69-'Module C Initial'!DW69</f>
        <v>0</v>
      </c>
      <c r="AF69" s="31">
        <f ca="1">'Module C Corrected'!DX69-'Module C Initial'!DX69</f>
        <v>0</v>
      </c>
      <c r="AG69" s="31">
        <f ca="1">'Module C Corrected'!DY69-'Module C Initial'!DY69</f>
        <v>0</v>
      </c>
      <c r="AH69" s="31">
        <f ca="1">'Module C Corrected'!DZ69-'Module C Initial'!DZ69</f>
        <v>960.13999999999942</v>
      </c>
      <c r="AI69" s="31">
        <f ca="1">'Module C Corrected'!EA69-'Module C Initial'!EA69</f>
        <v>49.909999999999968</v>
      </c>
      <c r="AJ69" s="31">
        <f ca="1">'Module C Corrected'!EB69-'Module C Initial'!EB69</f>
        <v>7.2600000000000051</v>
      </c>
      <c r="AK69" s="31">
        <f ca="1">'Module C Corrected'!EC69-'Module C Initial'!EC69</f>
        <v>15.569999999999993</v>
      </c>
      <c r="AL69" s="31">
        <f ca="1">'Module C Corrected'!ED69-'Module C Initial'!ED69</f>
        <v>35.169999999999959</v>
      </c>
      <c r="AM69" s="31">
        <f ca="1">'Module C Corrected'!EE69-'Module C Initial'!EE69</f>
        <v>36.299999999999955</v>
      </c>
      <c r="AN69" s="31">
        <f ca="1">'Module C Corrected'!EF69-'Module C Initial'!EF69</f>
        <v>26.639999999999986</v>
      </c>
      <c r="AO69" s="32">
        <f t="shared" ca="1" si="32"/>
        <v>0</v>
      </c>
      <c r="AP69" s="32">
        <f t="shared" ca="1" si="32"/>
        <v>0</v>
      </c>
      <c r="AQ69" s="32">
        <f t="shared" ca="1" si="32"/>
        <v>0</v>
      </c>
      <c r="AR69" s="32">
        <f t="shared" ca="1" si="31"/>
        <v>0</v>
      </c>
      <c r="AS69" s="32">
        <f t="shared" ca="1" si="31"/>
        <v>0</v>
      </c>
      <c r="AT69" s="32">
        <f t="shared" ca="1" si="31"/>
        <v>7745.7100000000119</v>
      </c>
      <c r="AU69" s="32">
        <f t="shared" ca="1" si="31"/>
        <v>407.55999999999892</v>
      </c>
      <c r="AV69" s="32">
        <f t="shared" ca="1" si="31"/>
        <v>60.01000000000024</v>
      </c>
      <c r="AW69" s="32">
        <f t="shared" ca="1" si="31"/>
        <v>130.11999999999944</v>
      </c>
      <c r="AX69" s="32">
        <f t="shared" ca="1" si="31"/>
        <v>297.3099999999996</v>
      </c>
      <c r="AY69" s="32">
        <f t="shared" ca="1" si="31"/>
        <v>310.5700000000009</v>
      </c>
      <c r="AZ69" s="32">
        <f t="shared" ca="1" si="31"/>
        <v>230.70000000000013</v>
      </c>
      <c r="BA69" s="31">
        <f t="shared" ca="1" si="28"/>
        <v>0</v>
      </c>
      <c r="BB69" s="31">
        <f t="shared" ref="BB69:BB132" ca="1" si="35">ROUND(F69*BB$3,2)</f>
        <v>0</v>
      </c>
      <c r="BC69" s="31">
        <f t="shared" ref="BC69:BC132" ca="1" si="36">ROUND(G69*BC$3,2)</f>
        <v>0</v>
      </c>
      <c r="BD69" s="31">
        <f t="shared" ref="BD69:BD132" ca="1" si="37">ROUND(H69*BD$3,2)</f>
        <v>0</v>
      </c>
      <c r="BE69" s="31">
        <f t="shared" ref="BE69:BE132" ca="1" si="38">ROUND(I69*BE$3,2)</f>
        <v>0</v>
      </c>
      <c r="BF69" s="31">
        <f t="shared" ref="BF69:BF132" ca="1" si="39">ROUND(J69*BF$3,2)</f>
        <v>129.22</v>
      </c>
      <c r="BG69" s="31">
        <f t="shared" ref="BG69:BG132" ca="1" si="40">ROUND(K69*BG$3,2)</f>
        <v>6.81</v>
      </c>
      <c r="BH69" s="31">
        <f t="shared" ref="BH69:BH132" ca="1" si="41">ROUND(L69*BH$3,2)</f>
        <v>1</v>
      </c>
      <c r="BI69" s="31">
        <f t="shared" ref="BI69:BI132" ca="1" si="42">ROUND(M69*BI$3,2)</f>
        <v>2.1800000000000002</v>
      </c>
      <c r="BJ69" s="31">
        <f t="shared" ref="BJ69:BJ132" ca="1" si="43">ROUND(N69*BJ$3,2)</f>
        <v>4.99</v>
      </c>
      <c r="BK69" s="31">
        <f t="shared" ref="BK69:BK132" ca="1" si="44">ROUND(O69*BK$3,2)</f>
        <v>5.22</v>
      </c>
      <c r="BL69" s="31">
        <f t="shared" ref="BL69:BL132" ca="1" si="45">ROUND(P69*BL$3,2)</f>
        <v>3.89</v>
      </c>
      <c r="BM69" s="32">
        <f t="shared" ca="1" si="29"/>
        <v>0</v>
      </c>
      <c r="BN69" s="32">
        <f t="shared" ref="BN69:BN132" ca="1" si="46">AP69+BB69</f>
        <v>0</v>
      </c>
      <c r="BO69" s="32">
        <f t="shared" ref="BO69:BO132" ca="1" si="47">AQ69+BC69</f>
        <v>0</v>
      </c>
      <c r="BP69" s="32">
        <f t="shared" ref="BP69:BP132" ca="1" si="48">AR69+BD69</f>
        <v>0</v>
      </c>
      <c r="BQ69" s="32">
        <f t="shared" ref="BQ69:BQ132" ca="1" si="49">AS69+BE69</f>
        <v>0</v>
      </c>
      <c r="BR69" s="32">
        <f t="shared" ref="BR69:BR132" ca="1" si="50">AT69+BF69</f>
        <v>7874.9300000000121</v>
      </c>
      <c r="BS69" s="32">
        <f t="shared" ref="BS69:BS132" ca="1" si="51">AU69+BG69</f>
        <v>414.36999999999892</v>
      </c>
      <c r="BT69" s="32">
        <f t="shared" ref="BT69:BT132" ca="1" si="52">AV69+BH69</f>
        <v>61.01000000000024</v>
      </c>
      <c r="BU69" s="32">
        <f t="shared" ref="BU69:BU132" ca="1" si="53">AW69+BI69</f>
        <v>132.29999999999944</v>
      </c>
      <c r="BV69" s="32">
        <f t="shared" ref="BV69:BV132" ca="1" si="54">AX69+BJ69</f>
        <v>302.29999999999961</v>
      </c>
      <c r="BW69" s="32">
        <f t="shared" ref="BW69:BW132" ca="1" si="55">AY69+BK69</f>
        <v>315.79000000000093</v>
      </c>
      <c r="BX69" s="32">
        <f t="shared" ref="BX69:BX132" ca="1" si="56">AZ69+BL69</f>
        <v>234.59000000000012</v>
      </c>
    </row>
    <row r="70" spans="1:76" x14ac:dyDescent="0.25">
      <c r="A70" t="s">
        <v>539</v>
      </c>
      <c r="B70" s="1" t="s">
        <v>60</v>
      </c>
      <c r="C70" t="str">
        <f t="shared" ca="1" si="33"/>
        <v>ENC2</v>
      </c>
      <c r="D70" t="str">
        <f t="shared" ca="1" si="34"/>
        <v>Clover Bar #2</v>
      </c>
      <c r="E70" s="31">
        <f ca="1">'Module C Corrected'!CW70-'Module C Initial'!CW70</f>
        <v>1147.2900000000009</v>
      </c>
      <c r="F70" s="31">
        <f ca="1">'Module C Corrected'!CX70-'Module C Initial'!CX70</f>
        <v>1320.8700000000026</v>
      </c>
      <c r="G70" s="31">
        <f ca="1">'Module C Corrected'!CY70-'Module C Initial'!CY70</f>
        <v>91.589999999999691</v>
      </c>
      <c r="H70" s="31">
        <f ca="1">'Module C Corrected'!CZ70-'Module C Initial'!CZ70</f>
        <v>401.77000000000044</v>
      </c>
      <c r="I70" s="31">
        <f ca="1">'Module C Corrected'!DA70-'Module C Initial'!DA70</f>
        <v>2572.4700000000012</v>
      </c>
      <c r="J70" s="31">
        <f ca="1">'Module C Corrected'!DB70-'Module C Initial'!DB70</f>
        <v>0</v>
      </c>
      <c r="K70" s="31">
        <f ca="1">'Module C Corrected'!DC70-'Module C Initial'!DC70</f>
        <v>0</v>
      </c>
      <c r="L70" s="31">
        <f ca="1">'Module C Corrected'!DD70-'Module C Initial'!DD70</f>
        <v>0</v>
      </c>
      <c r="M70" s="31">
        <f ca="1">'Module C Corrected'!DE70-'Module C Initial'!DE70</f>
        <v>0</v>
      </c>
      <c r="N70" s="31">
        <f ca="1">'Module C Corrected'!DF70-'Module C Initial'!DF70</f>
        <v>0</v>
      </c>
      <c r="O70" s="31">
        <f ca="1">'Module C Corrected'!DG70-'Module C Initial'!DG70</f>
        <v>0</v>
      </c>
      <c r="P70" s="31">
        <f ca="1">'Module C Corrected'!DH70-'Module C Initial'!DH70</f>
        <v>0</v>
      </c>
      <c r="Q70" s="32">
        <f ca="1">'Module C Corrected'!DI70-'Module C Initial'!DI70</f>
        <v>57.370000000000118</v>
      </c>
      <c r="R70" s="32">
        <f ca="1">'Module C Corrected'!DJ70-'Module C Initial'!DJ70</f>
        <v>66.039999999999964</v>
      </c>
      <c r="S70" s="32">
        <f ca="1">'Module C Corrected'!DK70-'Module C Initial'!DK70</f>
        <v>4.5799999999999983</v>
      </c>
      <c r="T70" s="32">
        <f ca="1">'Module C Corrected'!DL70-'Module C Initial'!DL70</f>
        <v>20.090000000000032</v>
      </c>
      <c r="U70" s="32">
        <f ca="1">'Module C Corrected'!DM70-'Module C Initial'!DM70</f>
        <v>128.61999999999989</v>
      </c>
      <c r="V70" s="32">
        <f ca="1">'Module C Corrected'!DN70-'Module C Initial'!DN70</f>
        <v>0</v>
      </c>
      <c r="W70" s="32">
        <f ca="1">'Module C Corrected'!DO70-'Module C Initial'!DO70</f>
        <v>0</v>
      </c>
      <c r="X70" s="32">
        <f ca="1">'Module C Corrected'!DP70-'Module C Initial'!DP70</f>
        <v>0</v>
      </c>
      <c r="Y70" s="32">
        <f ca="1">'Module C Corrected'!DQ70-'Module C Initial'!DQ70</f>
        <v>0</v>
      </c>
      <c r="Z70" s="32">
        <f ca="1">'Module C Corrected'!DR70-'Module C Initial'!DR70</f>
        <v>0</v>
      </c>
      <c r="AA70" s="32">
        <f ca="1">'Module C Corrected'!DS70-'Module C Initial'!DS70</f>
        <v>0</v>
      </c>
      <c r="AB70" s="32">
        <f ca="1">'Module C Corrected'!DT70-'Module C Initial'!DT70</f>
        <v>0</v>
      </c>
      <c r="AC70" s="31">
        <f ca="1">'Module C Corrected'!DU70-'Module C Initial'!DU70</f>
        <v>182.32000000000016</v>
      </c>
      <c r="AD70" s="31">
        <f ca="1">'Module C Corrected'!DV70-'Module C Initial'!DV70</f>
        <v>207.10000000000036</v>
      </c>
      <c r="AE70" s="31">
        <f ca="1">'Module C Corrected'!DW70-'Module C Initial'!DW70</f>
        <v>14.180000000000007</v>
      </c>
      <c r="AF70" s="31">
        <f ca="1">'Module C Corrected'!DX70-'Module C Initial'!DX70</f>
        <v>61.369999999999891</v>
      </c>
      <c r="AG70" s="31">
        <f ca="1">'Module C Corrected'!DY70-'Module C Initial'!DY70</f>
        <v>387.65999999999985</v>
      </c>
      <c r="AH70" s="31">
        <f ca="1">'Module C Corrected'!DZ70-'Module C Initial'!DZ70</f>
        <v>0</v>
      </c>
      <c r="AI70" s="31">
        <f ca="1">'Module C Corrected'!EA70-'Module C Initial'!EA70</f>
        <v>0</v>
      </c>
      <c r="AJ70" s="31">
        <f ca="1">'Module C Corrected'!EB70-'Module C Initial'!EB70</f>
        <v>0</v>
      </c>
      <c r="AK70" s="31">
        <f ca="1">'Module C Corrected'!EC70-'Module C Initial'!EC70</f>
        <v>0</v>
      </c>
      <c r="AL70" s="31">
        <f ca="1">'Module C Corrected'!ED70-'Module C Initial'!ED70</f>
        <v>0</v>
      </c>
      <c r="AM70" s="31">
        <f ca="1">'Module C Corrected'!EE70-'Module C Initial'!EE70</f>
        <v>0</v>
      </c>
      <c r="AN70" s="31">
        <f ca="1">'Module C Corrected'!EF70-'Module C Initial'!EF70</f>
        <v>0</v>
      </c>
      <c r="AO70" s="32">
        <f t="shared" ca="1" si="32"/>
        <v>1386.9800000000012</v>
      </c>
      <c r="AP70" s="32">
        <f t="shared" ca="1" si="32"/>
        <v>1594.0100000000029</v>
      </c>
      <c r="AQ70" s="32">
        <f t="shared" ca="1" si="32"/>
        <v>110.3499999999997</v>
      </c>
      <c r="AR70" s="32">
        <f t="shared" ca="1" si="31"/>
        <v>483.23000000000036</v>
      </c>
      <c r="AS70" s="32">
        <f t="shared" ca="1" si="31"/>
        <v>3088.7500000000009</v>
      </c>
      <c r="AT70" s="32">
        <f t="shared" ca="1" si="31"/>
        <v>0</v>
      </c>
      <c r="AU70" s="32">
        <f t="shared" ca="1" si="31"/>
        <v>0</v>
      </c>
      <c r="AV70" s="32">
        <f t="shared" ca="1" si="31"/>
        <v>0</v>
      </c>
      <c r="AW70" s="32">
        <f t="shared" ca="1" si="31"/>
        <v>0</v>
      </c>
      <c r="AX70" s="32">
        <f t="shared" ca="1" si="31"/>
        <v>0</v>
      </c>
      <c r="AY70" s="32">
        <f t="shared" ca="1" si="31"/>
        <v>0</v>
      </c>
      <c r="AZ70" s="32">
        <f t="shared" ca="1" si="31"/>
        <v>0</v>
      </c>
      <c r="BA70" s="31">
        <f t="shared" ref="BA70:BA133" ca="1" si="57">ROUND(E70*BA$3,2)</f>
        <v>22.94</v>
      </c>
      <c r="BB70" s="31">
        <f t="shared" ca="1" si="35"/>
        <v>26.41</v>
      </c>
      <c r="BC70" s="31">
        <f t="shared" ca="1" si="36"/>
        <v>1.83</v>
      </c>
      <c r="BD70" s="31">
        <f t="shared" ca="1" si="37"/>
        <v>8.0299999999999994</v>
      </c>
      <c r="BE70" s="31">
        <f t="shared" ca="1" si="38"/>
        <v>51.44</v>
      </c>
      <c r="BF70" s="31">
        <f t="shared" ca="1" si="39"/>
        <v>0</v>
      </c>
      <c r="BG70" s="31">
        <f t="shared" ca="1" si="40"/>
        <v>0</v>
      </c>
      <c r="BH70" s="31">
        <f t="shared" ca="1" si="41"/>
        <v>0</v>
      </c>
      <c r="BI70" s="31">
        <f t="shared" ca="1" si="42"/>
        <v>0</v>
      </c>
      <c r="BJ70" s="31">
        <f t="shared" ca="1" si="43"/>
        <v>0</v>
      </c>
      <c r="BK70" s="31">
        <f t="shared" ca="1" si="44"/>
        <v>0</v>
      </c>
      <c r="BL70" s="31">
        <f t="shared" ca="1" si="45"/>
        <v>0</v>
      </c>
      <c r="BM70" s="32">
        <f t="shared" ref="BM70:BM133" ca="1" si="58">AO70+BA70</f>
        <v>1409.9200000000012</v>
      </c>
      <c r="BN70" s="32">
        <f t="shared" ca="1" si="46"/>
        <v>1620.420000000003</v>
      </c>
      <c r="BO70" s="32">
        <f t="shared" ca="1" si="47"/>
        <v>112.17999999999969</v>
      </c>
      <c r="BP70" s="32">
        <f t="shared" ca="1" si="48"/>
        <v>491.26000000000033</v>
      </c>
      <c r="BQ70" s="32">
        <f t="shared" ca="1" si="49"/>
        <v>3140.190000000001</v>
      </c>
      <c r="BR70" s="32">
        <f t="shared" ca="1" si="50"/>
        <v>0</v>
      </c>
      <c r="BS70" s="32">
        <f t="shared" ca="1" si="51"/>
        <v>0</v>
      </c>
      <c r="BT70" s="32">
        <f t="shared" ca="1" si="52"/>
        <v>0</v>
      </c>
      <c r="BU70" s="32">
        <f t="shared" ca="1" si="53"/>
        <v>0</v>
      </c>
      <c r="BV70" s="32">
        <f t="shared" ca="1" si="54"/>
        <v>0</v>
      </c>
      <c r="BW70" s="32">
        <f t="shared" ca="1" si="55"/>
        <v>0</v>
      </c>
      <c r="BX70" s="32">
        <f t="shared" ca="1" si="56"/>
        <v>0</v>
      </c>
    </row>
    <row r="71" spans="1:76" x14ac:dyDescent="0.25">
      <c r="A71" t="s">
        <v>488</v>
      </c>
      <c r="B71" s="1" t="s">
        <v>61</v>
      </c>
      <c r="C71" t="str">
        <f t="shared" ca="1" si="33"/>
        <v>ENC3</v>
      </c>
      <c r="D71" t="str">
        <f t="shared" ca="1" si="34"/>
        <v>Clover Bar #3</v>
      </c>
      <c r="E71" s="31">
        <f ca="1">'Module C Corrected'!CW71-'Module C Initial'!CW71</f>
        <v>0</v>
      </c>
      <c r="F71" s="31">
        <f ca="1">'Module C Corrected'!CX71-'Module C Initial'!CX71</f>
        <v>0</v>
      </c>
      <c r="G71" s="31">
        <f ca="1">'Module C Corrected'!CY71-'Module C Initial'!CY71</f>
        <v>0</v>
      </c>
      <c r="H71" s="31">
        <f ca="1">'Module C Corrected'!CZ71-'Module C Initial'!CZ71</f>
        <v>0</v>
      </c>
      <c r="I71" s="31">
        <f ca="1">'Module C Corrected'!DA71-'Module C Initial'!DA71</f>
        <v>0</v>
      </c>
      <c r="J71" s="31">
        <f ca="1">'Module C Corrected'!DB71-'Module C Initial'!DB71</f>
        <v>1662.6900000000023</v>
      </c>
      <c r="K71" s="31">
        <f ca="1">'Module C Corrected'!DC71-'Module C Initial'!DC71</f>
        <v>184.78000000000065</v>
      </c>
      <c r="L71" s="31">
        <f ca="1">'Module C Corrected'!DD71-'Module C Initial'!DD71</f>
        <v>619.05000000000291</v>
      </c>
      <c r="M71" s="31">
        <f ca="1">'Module C Corrected'!DE71-'Module C Initial'!DE71</f>
        <v>103.47999999999956</v>
      </c>
      <c r="N71" s="31">
        <f ca="1">'Module C Corrected'!DF71-'Module C Initial'!DF71</f>
        <v>151.42000000000007</v>
      </c>
      <c r="O71" s="31">
        <f ca="1">'Module C Corrected'!DG71-'Module C Initial'!DG71</f>
        <v>43.710000000000036</v>
      </c>
      <c r="P71" s="31">
        <f ca="1">'Module C Corrected'!DH71-'Module C Initial'!DH71</f>
        <v>142.96999999999753</v>
      </c>
      <c r="Q71" s="32">
        <f ca="1">'Module C Corrected'!DI71-'Module C Initial'!DI71</f>
        <v>0</v>
      </c>
      <c r="R71" s="32">
        <f ca="1">'Module C Corrected'!DJ71-'Module C Initial'!DJ71</f>
        <v>0</v>
      </c>
      <c r="S71" s="32">
        <f ca="1">'Module C Corrected'!DK71-'Module C Initial'!DK71</f>
        <v>0</v>
      </c>
      <c r="T71" s="32">
        <f ca="1">'Module C Corrected'!DL71-'Module C Initial'!DL71</f>
        <v>0</v>
      </c>
      <c r="U71" s="32">
        <f ca="1">'Module C Corrected'!DM71-'Module C Initial'!DM71</f>
        <v>0</v>
      </c>
      <c r="V71" s="32">
        <f ca="1">'Module C Corrected'!DN71-'Module C Initial'!DN71</f>
        <v>83.129999999999654</v>
      </c>
      <c r="W71" s="32">
        <f ca="1">'Module C Corrected'!DO71-'Module C Initial'!DO71</f>
        <v>9.2399999999999523</v>
      </c>
      <c r="X71" s="32">
        <f ca="1">'Module C Corrected'!DP71-'Module C Initial'!DP71</f>
        <v>30.950000000000045</v>
      </c>
      <c r="Y71" s="32">
        <f ca="1">'Module C Corrected'!DQ71-'Module C Initial'!DQ71</f>
        <v>5.1799999999999784</v>
      </c>
      <c r="Z71" s="32">
        <f ca="1">'Module C Corrected'!DR71-'Module C Initial'!DR71</f>
        <v>7.5699999999999932</v>
      </c>
      <c r="AA71" s="32">
        <f ca="1">'Module C Corrected'!DS71-'Module C Initial'!DS71</f>
        <v>2.1799999999999926</v>
      </c>
      <c r="AB71" s="32">
        <f ca="1">'Module C Corrected'!DT71-'Module C Initial'!DT71</f>
        <v>7.1500000000000341</v>
      </c>
      <c r="AC71" s="31">
        <f ca="1">'Module C Corrected'!DU71-'Module C Initial'!DU71</f>
        <v>0</v>
      </c>
      <c r="AD71" s="31">
        <f ca="1">'Module C Corrected'!DV71-'Module C Initial'!DV71</f>
        <v>0</v>
      </c>
      <c r="AE71" s="31">
        <f ca="1">'Module C Corrected'!DW71-'Module C Initial'!DW71</f>
        <v>0</v>
      </c>
      <c r="AF71" s="31">
        <f ca="1">'Module C Corrected'!DX71-'Module C Initial'!DX71</f>
        <v>0</v>
      </c>
      <c r="AG71" s="31">
        <f ca="1">'Module C Corrected'!DY71-'Module C Initial'!DY71</f>
        <v>0</v>
      </c>
      <c r="AH71" s="31">
        <f ca="1">'Module C Corrected'!DZ71-'Module C Initial'!DZ71</f>
        <v>247.03000000000065</v>
      </c>
      <c r="AI71" s="31">
        <f ca="1">'Module C Corrected'!EA71-'Module C Initial'!EA71</f>
        <v>27.069999999999936</v>
      </c>
      <c r="AJ71" s="31">
        <f ca="1">'Module C Corrected'!EB71-'Module C Initial'!EB71</f>
        <v>89.519999999999982</v>
      </c>
      <c r="AK71" s="31">
        <f ca="1">'Module C Corrected'!EC71-'Module C Initial'!EC71</f>
        <v>14.759999999999991</v>
      </c>
      <c r="AL71" s="31">
        <f ca="1">'Module C Corrected'!ED71-'Module C Initial'!ED71</f>
        <v>21.32000000000005</v>
      </c>
      <c r="AM71" s="31">
        <f ca="1">'Module C Corrected'!EE71-'Module C Initial'!EE71</f>
        <v>6.0700000000000216</v>
      </c>
      <c r="AN71" s="31">
        <f ca="1">'Module C Corrected'!EF71-'Module C Initial'!EF71</f>
        <v>19.600000000000023</v>
      </c>
      <c r="AO71" s="32">
        <f t="shared" ca="1" si="32"/>
        <v>0</v>
      </c>
      <c r="AP71" s="32">
        <f t="shared" ca="1" si="32"/>
        <v>0</v>
      </c>
      <c r="AQ71" s="32">
        <f t="shared" ca="1" si="32"/>
        <v>0</v>
      </c>
      <c r="AR71" s="32">
        <f t="shared" ca="1" si="31"/>
        <v>0</v>
      </c>
      <c r="AS71" s="32">
        <f t="shared" ca="1" si="31"/>
        <v>0</v>
      </c>
      <c r="AT71" s="32">
        <f t="shared" ca="1" si="31"/>
        <v>1992.8500000000026</v>
      </c>
      <c r="AU71" s="32">
        <f t="shared" ca="1" si="31"/>
        <v>221.09000000000054</v>
      </c>
      <c r="AV71" s="32">
        <f t="shared" ca="1" si="31"/>
        <v>739.52000000000294</v>
      </c>
      <c r="AW71" s="32">
        <f t="shared" ca="1" si="31"/>
        <v>123.41999999999953</v>
      </c>
      <c r="AX71" s="32">
        <f t="shared" ca="1" si="31"/>
        <v>180.31000000000012</v>
      </c>
      <c r="AY71" s="32">
        <f t="shared" ca="1" si="31"/>
        <v>51.960000000000051</v>
      </c>
      <c r="AZ71" s="32">
        <f t="shared" ca="1" si="31"/>
        <v>169.71999999999758</v>
      </c>
      <c r="BA71" s="31">
        <f t="shared" ca="1" si="57"/>
        <v>0</v>
      </c>
      <c r="BB71" s="31">
        <f t="shared" ca="1" si="35"/>
        <v>0</v>
      </c>
      <c r="BC71" s="31">
        <f t="shared" ca="1" si="36"/>
        <v>0</v>
      </c>
      <c r="BD71" s="31">
        <f t="shared" ca="1" si="37"/>
        <v>0</v>
      </c>
      <c r="BE71" s="31">
        <f t="shared" ca="1" si="38"/>
        <v>0</v>
      </c>
      <c r="BF71" s="31">
        <f t="shared" ca="1" si="39"/>
        <v>33.25</v>
      </c>
      <c r="BG71" s="31">
        <f t="shared" ca="1" si="40"/>
        <v>3.69</v>
      </c>
      <c r="BH71" s="31">
        <f t="shared" ca="1" si="41"/>
        <v>12.38</v>
      </c>
      <c r="BI71" s="31">
        <f t="shared" ca="1" si="42"/>
        <v>2.0699999999999998</v>
      </c>
      <c r="BJ71" s="31">
        <f t="shared" ca="1" si="43"/>
        <v>3.03</v>
      </c>
      <c r="BK71" s="31">
        <f t="shared" ca="1" si="44"/>
        <v>0.87</v>
      </c>
      <c r="BL71" s="31">
        <f t="shared" ca="1" si="45"/>
        <v>2.86</v>
      </c>
      <c r="BM71" s="32">
        <f t="shared" ca="1" si="58"/>
        <v>0</v>
      </c>
      <c r="BN71" s="32">
        <f t="shared" ca="1" si="46"/>
        <v>0</v>
      </c>
      <c r="BO71" s="32">
        <f t="shared" ca="1" si="47"/>
        <v>0</v>
      </c>
      <c r="BP71" s="32">
        <f t="shared" ca="1" si="48"/>
        <v>0</v>
      </c>
      <c r="BQ71" s="32">
        <f t="shared" ca="1" si="49"/>
        <v>0</v>
      </c>
      <c r="BR71" s="32">
        <f t="shared" ca="1" si="50"/>
        <v>2026.1000000000026</v>
      </c>
      <c r="BS71" s="32">
        <f t="shared" ca="1" si="51"/>
        <v>224.78000000000054</v>
      </c>
      <c r="BT71" s="32">
        <f t="shared" ca="1" si="52"/>
        <v>751.90000000000293</v>
      </c>
      <c r="BU71" s="32">
        <f t="shared" ca="1" si="53"/>
        <v>125.48999999999953</v>
      </c>
      <c r="BV71" s="32">
        <f t="shared" ca="1" si="54"/>
        <v>183.34000000000012</v>
      </c>
      <c r="BW71" s="32">
        <f t="shared" ca="1" si="55"/>
        <v>52.830000000000048</v>
      </c>
      <c r="BX71" s="32">
        <f t="shared" ca="1" si="56"/>
        <v>172.5799999999976</v>
      </c>
    </row>
    <row r="72" spans="1:76" x14ac:dyDescent="0.25">
      <c r="A72" t="s">
        <v>539</v>
      </c>
      <c r="B72" s="1" t="s">
        <v>61</v>
      </c>
      <c r="C72" t="str">
        <f t="shared" ca="1" si="33"/>
        <v>ENC3</v>
      </c>
      <c r="D72" t="str">
        <f t="shared" ca="1" si="34"/>
        <v>Clover Bar #3</v>
      </c>
      <c r="E72" s="31">
        <f ca="1">'Module C Corrected'!CW72-'Module C Initial'!CW72</f>
        <v>660.62000000000262</v>
      </c>
      <c r="F72" s="31">
        <f ca="1">'Module C Corrected'!CX72-'Module C Initial'!CX72</f>
        <v>533.51000000000204</v>
      </c>
      <c r="G72" s="31">
        <f ca="1">'Module C Corrected'!CY72-'Module C Initial'!CY72</f>
        <v>23.700000000000273</v>
      </c>
      <c r="H72" s="31">
        <f ca="1">'Module C Corrected'!CZ72-'Module C Initial'!CZ72</f>
        <v>136.48999999999978</v>
      </c>
      <c r="I72" s="31">
        <f ca="1">'Module C Corrected'!DA72-'Module C Initial'!DA72</f>
        <v>1247.5599999999977</v>
      </c>
      <c r="J72" s="31">
        <f ca="1">'Module C Corrected'!DB72-'Module C Initial'!DB72</f>
        <v>0</v>
      </c>
      <c r="K72" s="31">
        <f ca="1">'Module C Corrected'!DC72-'Module C Initial'!DC72</f>
        <v>0</v>
      </c>
      <c r="L72" s="31">
        <f ca="1">'Module C Corrected'!DD72-'Module C Initial'!DD72</f>
        <v>0</v>
      </c>
      <c r="M72" s="31">
        <f ca="1">'Module C Corrected'!DE72-'Module C Initial'!DE72</f>
        <v>0</v>
      </c>
      <c r="N72" s="31">
        <f ca="1">'Module C Corrected'!DF72-'Module C Initial'!DF72</f>
        <v>0</v>
      </c>
      <c r="O72" s="31">
        <f ca="1">'Module C Corrected'!DG72-'Module C Initial'!DG72</f>
        <v>0</v>
      </c>
      <c r="P72" s="31">
        <f ca="1">'Module C Corrected'!DH72-'Module C Initial'!DH72</f>
        <v>0</v>
      </c>
      <c r="Q72" s="32">
        <f ca="1">'Module C Corrected'!DI72-'Module C Initial'!DI72</f>
        <v>33.0300000000002</v>
      </c>
      <c r="R72" s="32">
        <f ca="1">'Module C Corrected'!DJ72-'Module C Initial'!DJ72</f>
        <v>26.669999999999959</v>
      </c>
      <c r="S72" s="32">
        <f ca="1">'Module C Corrected'!DK72-'Module C Initial'!DK72</f>
        <v>1.1899999999999977</v>
      </c>
      <c r="T72" s="32">
        <f ca="1">'Module C Corrected'!DL72-'Module C Initial'!DL72</f>
        <v>6.8300000000000125</v>
      </c>
      <c r="U72" s="32">
        <f ca="1">'Module C Corrected'!DM72-'Module C Initial'!DM72</f>
        <v>62.370000000000346</v>
      </c>
      <c r="V72" s="32">
        <f ca="1">'Module C Corrected'!DN72-'Module C Initial'!DN72</f>
        <v>0</v>
      </c>
      <c r="W72" s="32">
        <f ca="1">'Module C Corrected'!DO72-'Module C Initial'!DO72</f>
        <v>0</v>
      </c>
      <c r="X72" s="32">
        <f ca="1">'Module C Corrected'!DP72-'Module C Initial'!DP72</f>
        <v>0</v>
      </c>
      <c r="Y72" s="32">
        <f ca="1">'Module C Corrected'!DQ72-'Module C Initial'!DQ72</f>
        <v>0</v>
      </c>
      <c r="Z72" s="32">
        <f ca="1">'Module C Corrected'!DR72-'Module C Initial'!DR72</f>
        <v>0</v>
      </c>
      <c r="AA72" s="32">
        <f ca="1">'Module C Corrected'!DS72-'Module C Initial'!DS72</f>
        <v>0</v>
      </c>
      <c r="AB72" s="32">
        <f ca="1">'Module C Corrected'!DT72-'Module C Initial'!DT72</f>
        <v>0</v>
      </c>
      <c r="AC72" s="31">
        <f ca="1">'Module C Corrected'!DU72-'Module C Initial'!DU72</f>
        <v>104.98000000000002</v>
      </c>
      <c r="AD72" s="31">
        <f ca="1">'Module C Corrected'!DV72-'Module C Initial'!DV72</f>
        <v>83.650000000000091</v>
      </c>
      <c r="AE72" s="31">
        <f ca="1">'Module C Corrected'!DW72-'Module C Initial'!DW72</f>
        <v>3.6700000000000159</v>
      </c>
      <c r="AF72" s="31">
        <f ca="1">'Module C Corrected'!DX72-'Module C Initial'!DX72</f>
        <v>20.850000000000023</v>
      </c>
      <c r="AG72" s="31">
        <f ca="1">'Module C Corrected'!DY72-'Module C Initial'!DY72</f>
        <v>188</v>
      </c>
      <c r="AH72" s="31">
        <f ca="1">'Module C Corrected'!DZ72-'Module C Initial'!DZ72</f>
        <v>0</v>
      </c>
      <c r="AI72" s="31">
        <f ca="1">'Module C Corrected'!EA72-'Module C Initial'!EA72</f>
        <v>0</v>
      </c>
      <c r="AJ72" s="31">
        <f ca="1">'Module C Corrected'!EB72-'Module C Initial'!EB72</f>
        <v>0</v>
      </c>
      <c r="AK72" s="31">
        <f ca="1">'Module C Corrected'!EC72-'Module C Initial'!EC72</f>
        <v>0</v>
      </c>
      <c r="AL72" s="31">
        <f ca="1">'Module C Corrected'!ED72-'Module C Initial'!ED72</f>
        <v>0</v>
      </c>
      <c r="AM72" s="31">
        <f ca="1">'Module C Corrected'!EE72-'Module C Initial'!EE72</f>
        <v>0</v>
      </c>
      <c r="AN72" s="31">
        <f ca="1">'Module C Corrected'!EF72-'Module C Initial'!EF72</f>
        <v>0</v>
      </c>
      <c r="AO72" s="32">
        <f t="shared" ca="1" si="32"/>
        <v>798.63000000000284</v>
      </c>
      <c r="AP72" s="32">
        <f t="shared" ca="1" si="32"/>
        <v>643.83000000000209</v>
      </c>
      <c r="AQ72" s="32">
        <f t="shared" ca="1" si="32"/>
        <v>28.560000000000286</v>
      </c>
      <c r="AR72" s="32">
        <f t="shared" ca="1" si="31"/>
        <v>164.16999999999982</v>
      </c>
      <c r="AS72" s="32">
        <f t="shared" ca="1" si="31"/>
        <v>1497.929999999998</v>
      </c>
      <c r="AT72" s="32">
        <f t="shared" ca="1" si="31"/>
        <v>0</v>
      </c>
      <c r="AU72" s="32">
        <f t="shared" ca="1" si="31"/>
        <v>0</v>
      </c>
      <c r="AV72" s="32">
        <f t="shared" ca="1" si="31"/>
        <v>0</v>
      </c>
      <c r="AW72" s="32">
        <f t="shared" ca="1" si="31"/>
        <v>0</v>
      </c>
      <c r="AX72" s="32">
        <f t="shared" ca="1" si="31"/>
        <v>0</v>
      </c>
      <c r="AY72" s="32">
        <f t="shared" ca="1" si="31"/>
        <v>0</v>
      </c>
      <c r="AZ72" s="32">
        <f t="shared" ca="1" si="31"/>
        <v>0</v>
      </c>
      <c r="BA72" s="31">
        <f t="shared" ca="1" si="57"/>
        <v>13.21</v>
      </c>
      <c r="BB72" s="31">
        <f t="shared" ca="1" si="35"/>
        <v>10.67</v>
      </c>
      <c r="BC72" s="31">
        <f t="shared" ca="1" si="36"/>
        <v>0.47</v>
      </c>
      <c r="BD72" s="31">
        <f t="shared" ca="1" si="37"/>
        <v>2.73</v>
      </c>
      <c r="BE72" s="31">
        <f t="shared" ca="1" si="38"/>
        <v>24.95</v>
      </c>
      <c r="BF72" s="31">
        <f t="shared" ca="1" si="39"/>
        <v>0</v>
      </c>
      <c r="BG72" s="31">
        <f t="shared" ca="1" si="40"/>
        <v>0</v>
      </c>
      <c r="BH72" s="31">
        <f t="shared" ca="1" si="41"/>
        <v>0</v>
      </c>
      <c r="BI72" s="31">
        <f t="shared" ca="1" si="42"/>
        <v>0</v>
      </c>
      <c r="BJ72" s="31">
        <f t="shared" ca="1" si="43"/>
        <v>0</v>
      </c>
      <c r="BK72" s="31">
        <f t="shared" ca="1" si="44"/>
        <v>0</v>
      </c>
      <c r="BL72" s="31">
        <f t="shared" ca="1" si="45"/>
        <v>0</v>
      </c>
      <c r="BM72" s="32">
        <f t="shared" ca="1" si="58"/>
        <v>811.84000000000287</v>
      </c>
      <c r="BN72" s="32">
        <f t="shared" ca="1" si="46"/>
        <v>654.50000000000205</v>
      </c>
      <c r="BO72" s="32">
        <f t="shared" ca="1" si="47"/>
        <v>29.030000000000285</v>
      </c>
      <c r="BP72" s="32">
        <f t="shared" ca="1" si="48"/>
        <v>166.89999999999981</v>
      </c>
      <c r="BQ72" s="32">
        <f t="shared" ca="1" si="49"/>
        <v>1522.8799999999981</v>
      </c>
      <c r="BR72" s="32">
        <f t="shared" ca="1" si="50"/>
        <v>0</v>
      </c>
      <c r="BS72" s="32">
        <f t="shared" ca="1" si="51"/>
        <v>0</v>
      </c>
      <c r="BT72" s="32">
        <f t="shared" ca="1" si="52"/>
        <v>0</v>
      </c>
      <c r="BU72" s="32">
        <f t="shared" ca="1" si="53"/>
        <v>0</v>
      </c>
      <c r="BV72" s="32">
        <f t="shared" ca="1" si="54"/>
        <v>0</v>
      </c>
      <c r="BW72" s="32">
        <f t="shared" ca="1" si="55"/>
        <v>0</v>
      </c>
      <c r="BX72" s="32">
        <f t="shared" ca="1" si="56"/>
        <v>0</v>
      </c>
    </row>
    <row r="73" spans="1:76" x14ac:dyDescent="0.25">
      <c r="A73" t="s">
        <v>540</v>
      </c>
      <c r="B73" s="1" t="s">
        <v>401</v>
      </c>
      <c r="C73" t="str">
        <f t="shared" ca="1" si="33"/>
        <v>120SIMP</v>
      </c>
      <c r="D73" t="str">
        <f t="shared" ca="1" si="34"/>
        <v>Alberta-Montana Intertie - Import</v>
      </c>
      <c r="E73" s="31">
        <f ca="1">'Module C Corrected'!CW73-'Module C Initial'!CW73</f>
        <v>-3.1099999999999994</v>
      </c>
      <c r="F73" s="31">
        <f ca="1">'Module C Corrected'!CX73-'Module C Initial'!CX73</f>
        <v>0</v>
      </c>
      <c r="G73" s="31">
        <f ca="1">'Module C Corrected'!CY73-'Module C Initial'!CY73</f>
        <v>0</v>
      </c>
      <c r="H73" s="31">
        <f ca="1">'Module C Corrected'!CZ73-'Module C Initial'!CZ73</f>
        <v>0</v>
      </c>
      <c r="I73" s="31">
        <f ca="1">'Module C Corrected'!DA73-'Module C Initial'!DA73</f>
        <v>0</v>
      </c>
      <c r="J73" s="31">
        <f ca="1">'Module C Corrected'!DB73-'Module C Initial'!DB73</f>
        <v>0</v>
      </c>
      <c r="K73" s="31">
        <f ca="1">'Module C Corrected'!DC73-'Module C Initial'!DC73</f>
        <v>0</v>
      </c>
      <c r="L73" s="31">
        <f ca="1">'Module C Corrected'!DD73-'Module C Initial'!DD73</f>
        <v>0</v>
      </c>
      <c r="M73" s="31">
        <f ca="1">'Module C Corrected'!DE73-'Module C Initial'!DE73</f>
        <v>0</v>
      </c>
      <c r="N73" s="31">
        <f ca="1">'Module C Corrected'!DF73-'Module C Initial'!DF73</f>
        <v>-2.0200000000000036</v>
      </c>
      <c r="O73" s="31">
        <f ca="1">'Module C Corrected'!DG73-'Module C Initial'!DG73</f>
        <v>0</v>
      </c>
      <c r="P73" s="31">
        <f ca="1">'Module C Corrected'!DH73-'Module C Initial'!DH73</f>
        <v>0</v>
      </c>
      <c r="Q73" s="32">
        <f ca="1">'Module C Corrected'!DI73-'Module C Initial'!DI73</f>
        <v>-0.16000000000000003</v>
      </c>
      <c r="R73" s="32">
        <f ca="1">'Module C Corrected'!DJ73-'Module C Initial'!DJ73</f>
        <v>0</v>
      </c>
      <c r="S73" s="32">
        <f ca="1">'Module C Corrected'!DK73-'Module C Initial'!DK73</f>
        <v>0</v>
      </c>
      <c r="T73" s="32">
        <f ca="1">'Module C Corrected'!DL73-'Module C Initial'!DL73</f>
        <v>0</v>
      </c>
      <c r="U73" s="32">
        <f ca="1">'Module C Corrected'!DM73-'Module C Initial'!DM73</f>
        <v>0</v>
      </c>
      <c r="V73" s="32">
        <f ca="1">'Module C Corrected'!DN73-'Module C Initial'!DN73</f>
        <v>0</v>
      </c>
      <c r="W73" s="32">
        <f ca="1">'Module C Corrected'!DO73-'Module C Initial'!DO73</f>
        <v>0</v>
      </c>
      <c r="X73" s="32">
        <f ca="1">'Module C Corrected'!DP73-'Module C Initial'!DP73</f>
        <v>0</v>
      </c>
      <c r="Y73" s="32">
        <f ca="1">'Module C Corrected'!DQ73-'Module C Initial'!DQ73</f>
        <v>0</v>
      </c>
      <c r="Z73" s="32">
        <f ca="1">'Module C Corrected'!DR73-'Module C Initial'!DR73</f>
        <v>-0.10000000000000003</v>
      </c>
      <c r="AA73" s="32">
        <f ca="1">'Module C Corrected'!DS73-'Module C Initial'!DS73</f>
        <v>0</v>
      </c>
      <c r="AB73" s="32">
        <f ca="1">'Module C Corrected'!DT73-'Module C Initial'!DT73</f>
        <v>0</v>
      </c>
      <c r="AC73" s="31">
        <f ca="1">'Module C Corrected'!DU73-'Module C Initial'!DU73</f>
        <v>-0.49</v>
      </c>
      <c r="AD73" s="31">
        <f ca="1">'Module C Corrected'!DV73-'Module C Initial'!DV73</f>
        <v>0</v>
      </c>
      <c r="AE73" s="31">
        <f ca="1">'Module C Corrected'!DW73-'Module C Initial'!DW73</f>
        <v>0</v>
      </c>
      <c r="AF73" s="31">
        <f ca="1">'Module C Corrected'!DX73-'Module C Initial'!DX73</f>
        <v>0</v>
      </c>
      <c r="AG73" s="31">
        <f ca="1">'Module C Corrected'!DY73-'Module C Initial'!DY73</f>
        <v>0</v>
      </c>
      <c r="AH73" s="31">
        <f ca="1">'Module C Corrected'!DZ73-'Module C Initial'!DZ73</f>
        <v>0</v>
      </c>
      <c r="AI73" s="31">
        <f ca="1">'Module C Corrected'!EA73-'Module C Initial'!EA73</f>
        <v>0</v>
      </c>
      <c r="AJ73" s="31">
        <f ca="1">'Module C Corrected'!EB73-'Module C Initial'!EB73</f>
        <v>0</v>
      </c>
      <c r="AK73" s="31">
        <f ca="1">'Module C Corrected'!EC73-'Module C Initial'!EC73</f>
        <v>0</v>
      </c>
      <c r="AL73" s="31">
        <f ca="1">'Module C Corrected'!ED73-'Module C Initial'!ED73</f>
        <v>-0.28000000000000003</v>
      </c>
      <c r="AM73" s="31">
        <f ca="1">'Module C Corrected'!EE73-'Module C Initial'!EE73</f>
        <v>0</v>
      </c>
      <c r="AN73" s="31">
        <f ca="1">'Module C Corrected'!EF73-'Module C Initial'!EF73</f>
        <v>0</v>
      </c>
      <c r="AO73" s="32">
        <f t="shared" ca="1" si="32"/>
        <v>-3.76</v>
      </c>
      <c r="AP73" s="32">
        <f t="shared" ca="1" si="32"/>
        <v>0</v>
      </c>
      <c r="AQ73" s="32">
        <f t="shared" ca="1" si="32"/>
        <v>0</v>
      </c>
      <c r="AR73" s="32">
        <f t="shared" ca="1" si="31"/>
        <v>0</v>
      </c>
      <c r="AS73" s="32">
        <f t="shared" ca="1" si="31"/>
        <v>0</v>
      </c>
      <c r="AT73" s="32">
        <f t="shared" ca="1" si="31"/>
        <v>0</v>
      </c>
      <c r="AU73" s="32">
        <f t="shared" ca="1" si="31"/>
        <v>0</v>
      </c>
      <c r="AV73" s="32">
        <f t="shared" ca="1" si="31"/>
        <v>0</v>
      </c>
      <c r="AW73" s="32">
        <f t="shared" ca="1" si="31"/>
        <v>0</v>
      </c>
      <c r="AX73" s="32">
        <f t="shared" ca="1" si="31"/>
        <v>-2.4000000000000039</v>
      </c>
      <c r="AY73" s="32">
        <f t="shared" ca="1" si="31"/>
        <v>0</v>
      </c>
      <c r="AZ73" s="32">
        <f t="shared" ca="1" si="31"/>
        <v>0</v>
      </c>
      <c r="BA73" s="31">
        <f t="shared" ca="1" si="57"/>
        <v>-0.06</v>
      </c>
      <c r="BB73" s="31">
        <f t="shared" ca="1" si="35"/>
        <v>0</v>
      </c>
      <c r="BC73" s="31">
        <f t="shared" ca="1" si="36"/>
        <v>0</v>
      </c>
      <c r="BD73" s="31">
        <f t="shared" ca="1" si="37"/>
        <v>0</v>
      </c>
      <c r="BE73" s="31">
        <f t="shared" ca="1" si="38"/>
        <v>0</v>
      </c>
      <c r="BF73" s="31">
        <f t="shared" ca="1" si="39"/>
        <v>0</v>
      </c>
      <c r="BG73" s="31">
        <f t="shared" ca="1" si="40"/>
        <v>0</v>
      </c>
      <c r="BH73" s="31">
        <f t="shared" ca="1" si="41"/>
        <v>0</v>
      </c>
      <c r="BI73" s="31">
        <f t="shared" ca="1" si="42"/>
        <v>0</v>
      </c>
      <c r="BJ73" s="31">
        <f t="shared" ca="1" si="43"/>
        <v>-0.04</v>
      </c>
      <c r="BK73" s="31">
        <f t="shared" ca="1" si="44"/>
        <v>0</v>
      </c>
      <c r="BL73" s="31">
        <f t="shared" ca="1" si="45"/>
        <v>0</v>
      </c>
      <c r="BM73" s="32">
        <f t="shared" ca="1" si="58"/>
        <v>-3.82</v>
      </c>
      <c r="BN73" s="32">
        <f t="shared" ca="1" si="46"/>
        <v>0</v>
      </c>
      <c r="BO73" s="32">
        <f t="shared" ca="1" si="47"/>
        <v>0</v>
      </c>
      <c r="BP73" s="32">
        <f t="shared" ca="1" si="48"/>
        <v>0</v>
      </c>
      <c r="BQ73" s="32">
        <f t="shared" ca="1" si="49"/>
        <v>0</v>
      </c>
      <c r="BR73" s="32">
        <f t="shared" ca="1" si="50"/>
        <v>0</v>
      </c>
      <c r="BS73" s="32">
        <f t="shared" ca="1" si="51"/>
        <v>0</v>
      </c>
      <c r="BT73" s="32">
        <f t="shared" ca="1" si="52"/>
        <v>0</v>
      </c>
      <c r="BU73" s="32">
        <f t="shared" ca="1" si="53"/>
        <v>0</v>
      </c>
      <c r="BV73" s="32">
        <f t="shared" ca="1" si="54"/>
        <v>-2.4400000000000039</v>
      </c>
      <c r="BW73" s="32">
        <f t="shared" ca="1" si="55"/>
        <v>0</v>
      </c>
      <c r="BX73" s="32">
        <f t="shared" ca="1" si="56"/>
        <v>0</v>
      </c>
    </row>
    <row r="74" spans="1:76" x14ac:dyDescent="0.25">
      <c r="A74" t="s">
        <v>489</v>
      </c>
      <c r="B74" s="1" t="s">
        <v>135</v>
      </c>
      <c r="C74" t="str">
        <f t="shared" ca="1" si="33"/>
        <v>BCHIMP</v>
      </c>
      <c r="D74" t="str">
        <f t="shared" ca="1" si="34"/>
        <v>Alberta-BC Intertie - Import</v>
      </c>
      <c r="E74" s="31">
        <f ca="1">'Module C Corrected'!CW74-'Module C Initial'!CW74</f>
        <v>-421.81999999999971</v>
      </c>
      <c r="F74" s="31">
        <f ca="1">'Module C Corrected'!CX74-'Module C Initial'!CX74</f>
        <v>-397.32999999999811</v>
      </c>
      <c r="G74" s="31">
        <f ca="1">'Module C Corrected'!CY74-'Module C Initial'!CY74</f>
        <v>-31.699999999999818</v>
      </c>
      <c r="H74" s="31">
        <f ca="1">'Module C Corrected'!CZ74-'Module C Initial'!CZ74</f>
        <v>0</v>
      </c>
      <c r="I74" s="31">
        <f ca="1">'Module C Corrected'!DA74-'Module C Initial'!DA74</f>
        <v>-1003.3300000000017</v>
      </c>
      <c r="J74" s="31">
        <f ca="1">'Module C Corrected'!DB74-'Module C Initial'!DB74</f>
        <v>-2462.5500000000029</v>
      </c>
      <c r="K74" s="31">
        <f ca="1">'Module C Corrected'!DC74-'Module C Initial'!DC74</f>
        <v>-52.460000000000036</v>
      </c>
      <c r="L74" s="31">
        <f ca="1">'Module C Corrected'!DD74-'Module C Initial'!DD74</f>
        <v>-346.15999999999985</v>
      </c>
      <c r="M74" s="31">
        <f ca="1">'Module C Corrected'!DE74-'Module C Initial'!DE74</f>
        <v>0</v>
      </c>
      <c r="N74" s="31">
        <f ca="1">'Module C Corrected'!DF74-'Module C Initial'!DF74</f>
        <v>-0.85000000000000142</v>
      </c>
      <c r="O74" s="31">
        <f ca="1">'Module C Corrected'!DG74-'Module C Initial'!DG74</f>
        <v>0</v>
      </c>
      <c r="P74" s="31">
        <f ca="1">'Module C Corrected'!DH74-'Module C Initial'!DH74</f>
        <v>-6.7900000000000205</v>
      </c>
      <c r="Q74" s="32">
        <f ca="1">'Module C Corrected'!DI74-'Module C Initial'!DI74</f>
        <v>-21.090000000000032</v>
      </c>
      <c r="R74" s="32">
        <f ca="1">'Module C Corrected'!DJ74-'Module C Initial'!DJ74</f>
        <v>-19.870000000000005</v>
      </c>
      <c r="S74" s="32">
        <f ca="1">'Module C Corrected'!DK74-'Module C Initial'!DK74</f>
        <v>-1.5900000000000034</v>
      </c>
      <c r="T74" s="32">
        <f ca="1">'Module C Corrected'!DL74-'Module C Initial'!DL74</f>
        <v>0</v>
      </c>
      <c r="U74" s="32">
        <f ca="1">'Module C Corrected'!DM74-'Module C Initial'!DM74</f>
        <v>-50.170000000000073</v>
      </c>
      <c r="V74" s="32">
        <f ca="1">'Module C Corrected'!DN74-'Module C Initial'!DN74</f>
        <v>-123.13000000000011</v>
      </c>
      <c r="W74" s="32">
        <f ca="1">'Module C Corrected'!DO74-'Module C Initial'!DO74</f>
        <v>-2.6199999999999903</v>
      </c>
      <c r="X74" s="32">
        <f ca="1">'Module C Corrected'!DP74-'Module C Initial'!DP74</f>
        <v>-17.300000000000068</v>
      </c>
      <c r="Y74" s="32">
        <f ca="1">'Module C Corrected'!DQ74-'Module C Initial'!DQ74</f>
        <v>0</v>
      </c>
      <c r="Z74" s="32">
        <f ca="1">'Module C Corrected'!DR74-'Module C Initial'!DR74</f>
        <v>-4.0000000000000036E-2</v>
      </c>
      <c r="AA74" s="32">
        <f ca="1">'Module C Corrected'!DS74-'Module C Initial'!DS74</f>
        <v>0</v>
      </c>
      <c r="AB74" s="32">
        <f ca="1">'Module C Corrected'!DT74-'Module C Initial'!DT74</f>
        <v>-0.33999999999999986</v>
      </c>
      <c r="AC74" s="31">
        <f ca="1">'Module C Corrected'!DU74-'Module C Initial'!DU74</f>
        <v>-67.039999999999964</v>
      </c>
      <c r="AD74" s="31">
        <f ca="1">'Module C Corrected'!DV74-'Module C Initial'!DV74</f>
        <v>-62.299999999999727</v>
      </c>
      <c r="AE74" s="31">
        <f ca="1">'Module C Corrected'!DW74-'Module C Initial'!DW74</f>
        <v>-4.9099999999999966</v>
      </c>
      <c r="AF74" s="31">
        <f ca="1">'Module C Corrected'!DX74-'Module C Initial'!DX74</f>
        <v>0</v>
      </c>
      <c r="AG74" s="31">
        <f ca="1">'Module C Corrected'!DY74-'Module C Initial'!DY74</f>
        <v>-151.20000000000073</v>
      </c>
      <c r="AH74" s="31">
        <f ca="1">'Module C Corrected'!DZ74-'Module C Initial'!DZ74</f>
        <v>-365.8700000000008</v>
      </c>
      <c r="AI74" s="31">
        <f ca="1">'Module C Corrected'!EA74-'Module C Initial'!EA74</f>
        <v>-7.6899999999999977</v>
      </c>
      <c r="AJ74" s="31">
        <f ca="1">'Module C Corrected'!EB74-'Module C Initial'!EB74</f>
        <v>-50.059999999999945</v>
      </c>
      <c r="AK74" s="31">
        <f ca="1">'Module C Corrected'!EC74-'Module C Initial'!EC74</f>
        <v>0</v>
      </c>
      <c r="AL74" s="31">
        <f ca="1">'Module C Corrected'!ED74-'Module C Initial'!ED74</f>
        <v>-0.11999999999999966</v>
      </c>
      <c r="AM74" s="31">
        <f ca="1">'Module C Corrected'!EE74-'Module C Initial'!EE74</f>
        <v>0</v>
      </c>
      <c r="AN74" s="31">
        <f ca="1">'Module C Corrected'!EF74-'Module C Initial'!EF74</f>
        <v>-0.92999999999999972</v>
      </c>
      <c r="AO74" s="32">
        <f t="shared" ca="1" si="32"/>
        <v>-509.9499999999997</v>
      </c>
      <c r="AP74" s="32">
        <f t="shared" ca="1" si="32"/>
        <v>-479.49999999999784</v>
      </c>
      <c r="AQ74" s="32">
        <f t="shared" ca="1" si="32"/>
        <v>-38.199999999999818</v>
      </c>
      <c r="AR74" s="32">
        <f t="shared" ca="1" si="31"/>
        <v>0</v>
      </c>
      <c r="AS74" s="32">
        <f t="shared" ca="1" si="31"/>
        <v>-1204.7000000000025</v>
      </c>
      <c r="AT74" s="32">
        <f t="shared" ca="1" si="31"/>
        <v>-2951.5500000000038</v>
      </c>
      <c r="AU74" s="32">
        <f t="shared" ca="1" si="31"/>
        <v>-62.770000000000024</v>
      </c>
      <c r="AV74" s="32">
        <f t="shared" ca="1" si="31"/>
        <v>-413.51999999999987</v>
      </c>
      <c r="AW74" s="32">
        <f t="shared" ca="1" si="31"/>
        <v>0</v>
      </c>
      <c r="AX74" s="32">
        <f t="shared" ca="1" si="31"/>
        <v>-1.0100000000000011</v>
      </c>
      <c r="AY74" s="32">
        <f t="shared" ca="1" si="31"/>
        <v>0</v>
      </c>
      <c r="AZ74" s="32">
        <f t="shared" ca="1" si="31"/>
        <v>-8.06000000000002</v>
      </c>
      <c r="BA74" s="31">
        <f t="shared" ca="1" si="57"/>
        <v>-8.43</v>
      </c>
      <c r="BB74" s="31">
        <f t="shared" ca="1" si="35"/>
        <v>-7.94</v>
      </c>
      <c r="BC74" s="31">
        <f t="shared" ca="1" si="36"/>
        <v>-0.63</v>
      </c>
      <c r="BD74" s="31">
        <f t="shared" ca="1" si="37"/>
        <v>0</v>
      </c>
      <c r="BE74" s="31">
        <f t="shared" ca="1" si="38"/>
        <v>-20.059999999999999</v>
      </c>
      <c r="BF74" s="31">
        <f t="shared" ca="1" si="39"/>
        <v>-49.24</v>
      </c>
      <c r="BG74" s="31">
        <f t="shared" ca="1" si="40"/>
        <v>-1.05</v>
      </c>
      <c r="BH74" s="31">
        <f t="shared" ca="1" si="41"/>
        <v>-6.92</v>
      </c>
      <c r="BI74" s="31">
        <f t="shared" ca="1" si="42"/>
        <v>0</v>
      </c>
      <c r="BJ74" s="31">
        <f t="shared" ca="1" si="43"/>
        <v>-0.02</v>
      </c>
      <c r="BK74" s="31">
        <f t="shared" ca="1" si="44"/>
        <v>0</v>
      </c>
      <c r="BL74" s="31">
        <f t="shared" ca="1" si="45"/>
        <v>-0.14000000000000001</v>
      </c>
      <c r="BM74" s="32">
        <f t="shared" ca="1" si="58"/>
        <v>-518.37999999999965</v>
      </c>
      <c r="BN74" s="32">
        <f t="shared" ca="1" si="46"/>
        <v>-487.43999999999784</v>
      </c>
      <c r="BO74" s="32">
        <f t="shared" ca="1" si="47"/>
        <v>-38.829999999999821</v>
      </c>
      <c r="BP74" s="32">
        <f t="shared" ca="1" si="48"/>
        <v>0</v>
      </c>
      <c r="BQ74" s="32">
        <f t="shared" ca="1" si="49"/>
        <v>-1224.7600000000025</v>
      </c>
      <c r="BR74" s="32">
        <f t="shared" ca="1" si="50"/>
        <v>-3000.7900000000036</v>
      </c>
      <c r="BS74" s="32">
        <f t="shared" ca="1" si="51"/>
        <v>-63.820000000000022</v>
      </c>
      <c r="BT74" s="32">
        <f t="shared" ca="1" si="52"/>
        <v>-420.43999999999988</v>
      </c>
      <c r="BU74" s="32">
        <f t="shared" ca="1" si="53"/>
        <v>0</v>
      </c>
      <c r="BV74" s="32">
        <f t="shared" ca="1" si="54"/>
        <v>-1.0300000000000011</v>
      </c>
      <c r="BW74" s="32">
        <f t="shared" ca="1" si="55"/>
        <v>0</v>
      </c>
      <c r="BX74" s="32">
        <f t="shared" ca="1" si="56"/>
        <v>-8.2000000000000206</v>
      </c>
    </row>
    <row r="75" spans="1:76" x14ac:dyDescent="0.25">
      <c r="A75" t="s">
        <v>489</v>
      </c>
      <c r="B75" s="1" t="s">
        <v>137</v>
      </c>
      <c r="C75" t="str">
        <f t="shared" ca="1" si="33"/>
        <v>BCHEXP</v>
      </c>
      <c r="D75" t="str">
        <f t="shared" ca="1" si="34"/>
        <v>Alberta-BC Intertie - Export</v>
      </c>
      <c r="E75" s="31">
        <f ca="1">'Module C Corrected'!CW75-'Module C Initial'!CW75</f>
        <v>-6.1499999999999773</v>
      </c>
      <c r="F75" s="31">
        <f ca="1">'Module C Corrected'!CX75-'Module C Initial'!CX75</f>
        <v>0</v>
      </c>
      <c r="G75" s="31">
        <f ca="1">'Module C Corrected'!CY75-'Module C Initial'!CY75</f>
        <v>-6.1699999999999591</v>
      </c>
      <c r="H75" s="31">
        <f ca="1">'Module C Corrected'!CZ75-'Module C Initial'!CZ75</f>
        <v>-1.3700000000000045</v>
      </c>
      <c r="I75" s="31">
        <f ca="1">'Module C Corrected'!DA75-'Module C Initial'!DA75</f>
        <v>-8.7100000000000364</v>
      </c>
      <c r="J75" s="31">
        <f ca="1">'Module C Corrected'!DB75-'Module C Initial'!DB75</f>
        <v>-24.700000000000273</v>
      </c>
      <c r="K75" s="31">
        <f ca="1">'Module C Corrected'!DC75-'Module C Initial'!DC75</f>
        <v>-35.5</v>
      </c>
      <c r="L75" s="31">
        <f ca="1">'Module C Corrected'!DD75-'Module C Initial'!DD75</f>
        <v>-37.659999999999854</v>
      </c>
      <c r="M75" s="31">
        <f ca="1">'Module C Corrected'!DE75-'Module C Initial'!DE75</f>
        <v>-60.329999999999927</v>
      </c>
      <c r="N75" s="31">
        <f ca="1">'Module C Corrected'!DF75-'Module C Initial'!DF75</f>
        <v>-95.090000000000146</v>
      </c>
      <c r="O75" s="31">
        <f ca="1">'Module C Corrected'!DG75-'Module C Initial'!DG75</f>
        <v>-7.6499999999999773</v>
      </c>
      <c r="P75" s="31">
        <f ca="1">'Module C Corrected'!DH75-'Module C Initial'!DH75</f>
        <v>-7.9000000000000909</v>
      </c>
      <c r="Q75" s="32">
        <f ca="1">'Module C Corrected'!DI75-'Module C Initial'!DI75</f>
        <v>-0.3100000000000005</v>
      </c>
      <c r="R75" s="32">
        <f ca="1">'Module C Corrected'!DJ75-'Module C Initial'!DJ75</f>
        <v>0</v>
      </c>
      <c r="S75" s="32">
        <f ca="1">'Module C Corrected'!DK75-'Module C Initial'!DK75</f>
        <v>-0.30999999999999872</v>
      </c>
      <c r="T75" s="32">
        <f ca="1">'Module C Corrected'!DL75-'Module C Initial'!DL75</f>
        <v>-6.999999999999984E-2</v>
      </c>
      <c r="U75" s="32">
        <f ca="1">'Module C Corrected'!DM75-'Module C Initial'!DM75</f>
        <v>-0.44000000000000128</v>
      </c>
      <c r="V75" s="32">
        <f ca="1">'Module C Corrected'!DN75-'Module C Initial'!DN75</f>
        <v>-1.2399999999999949</v>
      </c>
      <c r="W75" s="32">
        <f ca="1">'Module C Corrected'!DO75-'Module C Initial'!DO75</f>
        <v>-1.7800000000000011</v>
      </c>
      <c r="X75" s="32">
        <f ca="1">'Module C Corrected'!DP75-'Module C Initial'!DP75</f>
        <v>-1.8800000000000026</v>
      </c>
      <c r="Y75" s="32">
        <f ca="1">'Module C Corrected'!DQ75-'Module C Initial'!DQ75</f>
        <v>-3.0200000000000031</v>
      </c>
      <c r="Z75" s="32">
        <f ca="1">'Module C Corrected'!DR75-'Module C Initial'!DR75</f>
        <v>-4.75</v>
      </c>
      <c r="AA75" s="32">
        <f ca="1">'Module C Corrected'!DS75-'Module C Initial'!DS75</f>
        <v>-0.39000000000000057</v>
      </c>
      <c r="AB75" s="32">
        <f ca="1">'Module C Corrected'!DT75-'Module C Initial'!DT75</f>
        <v>-0.39000000000000057</v>
      </c>
      <c r="AC75" s="31">
        <f ca="1">'Module C Corrected'!DU75-'Module C Initial'!DU75</f>
        <v>-0.97999999999999687</v>
      </c>
      <c r="AD75" s="31">
        <f ca="1">'Module C Corrected'!DV75-'Module C Initial'!DV75</f>
        <v>0</v>
      </c>
      <c r="AE75" s="31">
        <f ca="1">'Module C Corrected'!DW75-'Module C Initial'!DW75</f>
        <v>-0.96000000000000085</v>
      </c>
      <c r="AF75" s="31">
        <f ca="1">'Module C Corrected'!DX75-'Module C Initial'!DX75</f>
        <v>-0.20000000000000107</v>
      </c>
      <c r="AG75" s="31">
        <f ca="1">'Module C Corrected'!DY75-'Module C Initial'!DY75</f>
        <v>-1.3100000000000023</v>
      </c>
      <c r="AH75" s="31">
        <f ca="1">'Module C Corrected'!DZ75-'Module C Initial'!DZ75</f>
        <v>-3.6700000000000159</v>
      </c>
      <c r="AI75" s="31">
        <f ca="1">'Module C Corrected'!EA75-'Module C Initial'!EA75</f>
        <v>-5.2000000000000028</v>
      </c>
      <c r="AJ75" s="31">
        <f ca="1">'Module C Corrected'!EB75-'Module C Initial'!EB75</f>
        <v>-5.4499999999999886</v>
      </c>
      <c r="AK75" s="31">
        <f ca="1">'Module C Corrected'!EC75-'Module C Initial'!EC75</f>
        <v>-8.5999999999999943</v>
      </c>
      <c r="AL75" s="31">
        <f ca="1">'Module C Corrected'!ED75-'Module C Initial'!ED75</f>
        <v>-13.389999999999986</v>
      </c>
      <c r="AM75" s="31">
        <f ca="1">'Module C Corrected'!EE75-'Module C Initial'!EE75</f>
        <v>-1.0600000000000023</v>
      </c>
      <c r="AN75" s="31">
        <f ca="1">'Module C Corrected'!EF75-'Module C Initial'!EF75</f>
        <v>-1.0799999999999983</v>
      </c>
      <c r="AO75" s="32">
        <f t="shared" ca="1" si="32"/>
        <v>-7.4399999999999746</v>
      </c>
      <c r="AP75" s="32">
        <f t="shared" ca="1" si="32"/>
        <v>0</v>
      </c>
      <c r="AQ75" s="32">
        <f t="shared" ca="1" si="32"/>
        <v>-7.4399999999999586</v>
      </c>
      <c r="AR75" s="32">
        <f t="shared" ca="1" si="31"/>
        <v>-1.6400000000000055</v>
      </c>
      <c r="AS75" s="32">
        <f t="shared" ca="1" si="31"/>
        <v>-10.46000000000004</v>
      </c>
      <c r="AT75" s="32">
        <f t="shared" ca="1" si="31"/>
        <v>-29.610000000000284</v>
      </c>
      <c r="AU75" s="32">
        <f t="shared" ca="1" si="31"/>
        <v>-42.480000000000004</v>
      </c>
      <c r="AV75" s="32">
        <f t="shared" ca="1" si="31"/>
        <v>-44.989999999999846</v>
      </c>
      <c r="AW75" s="32">
        <f t="shared" ca="1" si="31"/>
        <v>-71.949999999999932</v>
      </c>
      <c r="AX75" s="32">
        <f t="shared" ca="1" si="31"/>
        <v>-113.23000000000013</v>
      </c>
      <c r="AY75" s="32">
        <f t="shared" ca="1" si="31"/>
        <v>-9.0999999999999801</v>
      </c>
      <c r="AZ75" s="32">
        <f t="shared" ca="1" si="31"/>
        <v>-9.3700000000000898</v>
      </c>
      <c r="BA75" s="31">
        <f t="shared" ca="1" si="57"/>
        <v>-0.12</v>
      </c>
      <c r="BB75" s="31">
        <f t="shared" ca="1" si="35"/>
        <v>0</v>
      </c>
      <c r="BC75" s="31">
        <f t="shared" ca="1" si="36"/>
        <v>-0.12</v>
      </c>
      <c r="BD75" s="31">
        <f t="shared" ca="1" si="37"/>
        <v>-0.03</v>
      </c>
      <c r="BE75" s="31">
        <f t="shared" ca="1" si="38"/>
        <v>-0.17</v>
      </c>
      <c r="BF75" s="31">
        <f t="shared" ca="1" si="39"/>
        <v>-0.49</v>
      </c>
      <c r="BG75" s="31">
        <f t="shared" ca="1" si="40"/>
        <v>-0.71</v>
      </c>
      <c r="BH75" s="31">
        <f t="shared" ca="1" si="41"/>
        <v>-0.75</v>
      </c>
      <c r="BI75" s="31">
        <f t="shared" ca="1" si="42"/>
        <v>-1.21</v>
      </c>
      <c r="BJ75" s="31">
        <f t="shared" ca="1" si="43"/>
        <v>-1.9</v>
      </c>
      <c r="BK75" s="31">
        <f t="shared" ca="1" si="44"/>
        <v>-0.15</v>
      </c>
      <c r="BL75" s="31">
        <f t="shared" ca="1" si="45"/>
        <v>-0.16</v>
      </c>
      <c r="BM75" s="32">
        <f t="shared" ca="1" si="58"/>
        <v>-7.5599999999999747</v>
      </c>
      <c r="BN75" s="32">
        <f t="shared" ca="1" si="46"/>
        <v>0</v>
      </c>
      <c r="BO75" s="32">
        <f t="shared" ca="1" si="47"/>
        <v>-7.5599999999999588</v>
      </c>
      <c r="BP75" s="32">
        <f t="shared" ca="1" si="48"/>
        <v>-1.6700000000000055</v>
      </c>
      <c r="BQ75" s="32">
        <f t="shared" ca="1" si="49"/>
        <v>-10.63000000000004</v>
      </c>
      <c r="BR75" s="32">
        <f t="shared" ca="1" si="50"/>
        <v>-30.100000000000282</v>
      </c>
      <c r="BS75" s="32">
        <f t="shared" ca="1" si="51"/>
        <v>-43.190000000000005</v>
      </c>
      <c r="BT75" s="32">
        <f t="shared" ca="1" si="52"/>
        <v>-45.739999999999846</v>
      </c>
      <c r="BU75" s="32">
        <f t="shared" ca="1" si="53"/>
        <v>-73.159999999999926</v>
      </c>
      <c r="BV75" s="32">
        <f t="shared" ca="1" si="54"/>
        <v>-115.13000000000014</v>
      </c>
      <c r="BW75" s="32">
        <f t="shared" ca="1" si="55"/>
        <v>-9.2499999999999805</v>
      </c>
      <c r="BX75" s="32">
        <f t="shared" ca="1" si="56"/>
        <v>-9.53000000000009</v>
      </c>
    </row>
    <row r="76" spans="1:76" x14ac:dyDescent="0.25">
      <c r="A76" t="s">
        <v>490</v>
      </c>
      <c r="B76" s="1" t="s">
        <v>106</v>
      </c>
      <c r="C76" t="str">
        <f t="shared" ca="1" si="33"/>
        <v>FNG1</v>
      </c>
      <c r="D76" t="str">
        <f t="shared" ca="1" si="34"/>
        <v>Fort Nelson</v>
      </c>
      <c r="E76" s="31">
        <f ca="1">'Module C Corrected'!CW76-'Module C Initial'!CW76</f>
        <v>-278.20000000000073</v>
      </c>
      <c r="F76" s="31">
        <f ca="1">'Module C Corrected'!CX76-'Module C Initial'!CX76</f>
        <v>-178.71999999999935</v>
      </c>
      <c r="G76" s="31">
        <f ca="1">'Module C Corrected'!CY76-'Module C Initial'!CY76</f>
        <v>-24.490000000000009</v>
      </c>
      <c r="H76" s="31">
        <f ca="1">'Module C Corrected'!CZ76-'Module C Initial'!CZ76</f>
        <v>-31.199999999999875</v>
      </c>
      <c r="I76" s="31">
        <f ca="1">'Module C Corrected'!DA76-'Module C Initial'!DA76</f>
        <v>-1062.1199999999953</v>
      </c>
      <c r="J76" s="31">
        <f ca="1">'Module C Corrected'!DB76-'Module C Initial'!DB76</f>
        <v>-2376.5</v>
      </c>
      <c r="K76" s="31">
        <f ca="1">'Module C Corrected'!DC76-'Module C Initial'!DC76</f>
        <v>-118.96999999999957</v>
      </c>
      <c r="L76" s="31">
        <f ca="1">'Module C Corrected'!DD76-'Module C Initial'!DD76</f>
        <v>-396.19999999999891</v>
      </c>
      <c r="M76" s="31">
        <f ca="1">'Module C Corrected'!DE76-'Module C Initial'!DE76</f>
        <v>-152.03999999999996</v>
      </c>
      <c r="N76" s="31">
        <f ca="1">'Module C Corrected'!DF76-'Module C Initial'!DF76</f>
        <v>-232.53999999999996</v>
      </c>
      <c r="O76" s="31">
        <f ca="1">'Module C Corrected'!DG76-'Module C Initial'!DG76</f>
        <v>-272.81999999999971</v>
      </c>
      <c r="P76" s="31">
        <f ca="1">'Module C Corrected'!DH76-'Module C Initial'!DH76</f>
        <v>-97</v>
      </c>
      <c r="Q76" s="32">
        <f ca="1">'Module C Corrected'!DI76-'Module C Initial'!DI76</f>
        <v>-13.909999999999997</v>
      </c>
      <c r="R76" s="32">
        <f ca="1">'Module C Corrected'!DJ76-'Module C Initial'!DJ76</f>
        <v>-8.9399999999999977</v>
      </c>
      <c r="S76" s="32">
        <f ca="1">'Module C Corrected'!DK76-'Module C Initial'!DK76</f>
        <v>-1.2300000000000004</v>
      </c>
      <c r="T76" s="32">
        <f ca="1">'Module C Corrected'!DL76-'Module C Initial'!DL76</f>
        <v>-1.5600000000000023</v>
      </c>
      <c r="U76" s="32">
        <f ca="1">'Module C Corrected'!DM76-'Module C Initial'!DM76</f>
        <v>-53.110000000000014</v>
      </c>
      <c r="V76" s="32">
        <f ca="1">'Module C Corrected'!DN76-'Module C Initial'!DN76</f>
        <v>-118.81999999999994</v>
      </c>
      <c r="W76" s="32">
        <f ca="1">'Module C Corrected'!DO76-'Module C Initial'!DO76</f>
        <v>-5.9500000000000028</v>
      </c>
      <c r="X76" s="32">
        <f ca="1">'Module C Corrected'!DP76-'Module C Initial'!DP76</f>
        <v>-19.810000000000002</v>
      </c>
      <c r="Y76" s="32">
        <f ca="1">'Module C Corrected'!DQ76-'Module C Initial'!DQ76</f>
        <v>-7.5999999999999943</v>
      </c>
      <c r="Z76" s="32">
        <f ca="1">'Module C Corrected'!DR76-'Module C Initial'!DR76</f>
        <v>-11.629999999999995</v>
      </c>
      <c r="AA76" s="32">
        <f ca="1">'Module C Corrected'!DS76-'Module C Initial'!DS76</f>
        <v>-13.640000000000015</v>
      </c>
      <c r="AB76" s="32">
        <f ca="1">'Module C Corrected'!DT76-'Module C Initial'!DT76</f>
        <v>-4.8499999999999943</v>
      </c>
      <c r="AC76" s="31">
        <f ca="1">'Module C Corrected'!DU76-'Module C Initial'!DU76</f>
        <v>-44.209999999999923</v>
      </c>
      <c r="AD76" s="31">
        <f ca="1">'Module C Corrected'!DV76-'Module C Initial'!DV76</f>
        <v>-28.020000000000039</v>
      </c>
      <c r="AE76" s="31">
        <f ca="1">'Module C Corrected'!DW76-'Module C Initial'!DW76</f>
        <v>-3.7900000000000063</v>
      </c>
      <c r="AF76" s="31">
        <f ca="1">'Module C Corrected'!DX76-'Module C Initial'!DX76</f>
        <v>-4.7700000000000102</v>
      </c>
      <c r="AG76" s="31">
        <f ca="1">'Module C Corrected'!DY76-'Module C Initial'!DY76</f>
        <v>-160.05999999999995</v>
      </c>
      <c r="AH76" s="31">
        <f ca="1">'Module C Corrected'!DZ76-'Module C Initial'!DZ76</f>
        <v>-353.09000000000015</v>
      </c>
      <c r="AI76" s="31">
        <f ca="1">'Module C Corrected'!EA76-'Module C Initial'!EA76</f>
        <v>-17.430000000000007</v>
      </c>
      <c r="AJ76" s="31">
        <f ca="1">'Module C Corrected'!EB76-'Module C Initial'!EB76</f>
        <v>-57.300000000000068</v>
      </c>
      <c r="AK76" s="31">
        <f ca="1">'Module C Corrected'!EC76-'Module C Initial'!EC76</f>
        <v>-21.689999999999998</v>
      </c>
      <c r="AL76" s="31">
        <f ca="1">'Module C Corrected'!ED76-'Module C Initial'!ED76</f>
        <v>-32.750000000000057</v>
      </c>
      <c r="AM76" s="31">
        <f ca="1">'Module C Corrected'!EE76-'Module C Initial'!EE76</f>
        <v>-37.899999999999977</v>
      </c>
      <c r="AN76" s="31">
        <f ca="1">'Module C Corrected'!EF76-'Module C Initial'!EF76</f>
        <v>-13.289999999999992</v>
      </c>
      <c r="AO76" s="32">
        <f t="shared" ca="1" si="32"/>
        <v>-336.32000000000062</v>
      </c>
      <c r="AP76" s="32">
        <f t="shared" ca="1" si="32"/>
        <v>-215.67999999999938</v>
      </c>
      <c r="AQ76" s="32">
        <f t="shared" ca="1" si="32"/>
        <v>-29.510000000000016</v>
      </c>
      <c r="AR76" s="32">
        <f t="shared" ca="1" si="31"/>
        <v>-37.529999999999887</v>
      </c>
      <c r="AS76" s="32">
        <f t="shared" ca="1" si="31"/>
        <v>-1275.2899999999954</v>
      </c>
      <c r="AT76" s="32">
        <f t="shared" ca="1" si="31"/>
        <v>-2848.41</v>
      </c>
      <c r="AU76" s="32">
        <f t="shared" ca="1" si="31"/>
        <v>-142.34999999999957</v>
      </c>
      <c r="AV76" s="32">
        <f t="shared" ca="1" si="31"/>
        <v>-473.30999999999898</v>
      </c>
      <c r="AW76" s="32">
        <f t="shared" ca="1" si="31"/>
        <v>-181.32999999999996</v>
      </c>
      <c r="AX76" s="32">
        <f t="shared" ca="1" si="31"/>
        <v>-276.92</v>
      </c>
      <c r="AY76" s="32">
        <f t="shared" ca="1" si="31"/>
        <v>-324.35999999999967</v>
      </c>
      <c r="AZ76" s="32">
        <f t="shared" ca="1" si="31"/>
        <v>-115.13999999999999</v>
      </c>
      <c r="BA76" s="31">
        <f t="shared" ca="1" si="57"/>
        <v>-5.56</v>
      </c>
      <c r="BB76" s="31">
        <f t="shared" ca="1" si="35"/>
        <v>-3.57</v>
      </c>
      <c r="BC76" s="31">
        <f t="shared" ca="1" si="36"/>
        <v>-0.49</v>
      </c>
      <c r="BD76" s="31">
        <f t="shared" ca="1" si="37"/>
        <v>-0.62</v>
      </c>
      <c r="BE76" s="31">
        <f t="shared" ca="1" si="38"/>
        <v>-21.24</v>
      </c>
      <c r="BF76" s="31">
        <f t="shared" ca="1" si="39"/>
        <v>-47.52</v>
      </c>
      <c r="BG76" s="31">
        <f t="shared" ca="1" si="40"/>
        <v>-2.38</v>
      </c>
      <c r="BH76" s="31">
        <f t="shared" ca="1" si="41"/>
        <v>-7.92</v>
      </c>
      <c r="BI76" s="31">
        <f t="shared" ca="1" si="42"/>
        <v>-3.04</v>
      </c>
      <c r="BJ76" s="31">
        <f t="shared" ca="1" si="43"/>
        <v>-4.6500000000000004</v>
      </c>
      <c r="BK76" s="31">
        <f t="shared" ca="1" si="44"/>
        <v>-5.46</v>
      </c>
      <c r="BL76" s="31">
        <f t="shared" ca="1" si="45"/>
        <v>-1.94</v>
      </c>
      <c r="BM76" s="32">
        <f t="shared" ca="1" si="58"/>
        <v>-341.88000000000062</v>
      </c>
      <c r="BN76" s="32">
        <f t="shared" ca="1" si="46"/>
        <v>-219.24999999999937</v>
      </c>
      <c r="BO76" s="32">
        <f t="shared" ca="1" si="47"/>
        <v>-30.000000000000014</v>
      </c>
      <c r="BP76" s="32">
        <f t="shared" ca="1" si="48"/>
        <v>-38.149999999999885</v>
      </c>
      <c r="BQ76" s="32">
        <f t="shared" ca="1" si="49"/>
        <v>-1296.5299999999954</v>
      </c>
      <c r="BR76" s="32">
        <f t="shared" ca="1" si="50"/>
        <v>-2895.93</v>
      </c>
      <c r="BS76" s="32">
        <f t="shared" ca="1" si="51"/>
        <v>-144.72999999999956</v>
      </c>
      <c r="BT76" s="32">
        <f t="shared" ca="1" si="52"/>
        <v>-481.229999999999</v>
      </c>
      <c r="BU76" s="32">
        <f t="shared" ca="1" si="53"/>
        <v>-184.36999999999995</v>
      </c>
      <c r="BV76" s="32">
        <f t="shared" ca="1" si="54"/>
        <v>-281.57</v>
      </c>
      <c r="BW76" s="32">
        <f t="shared" ca="1" si="55"/>
        <v>-329.81999999999965</v>
      </c>
      <c r="BX76" s="32">
        <f t="shared" ca="1" si="56"/>
        <v>-117.07999999999998</v>
      </c>
    </row>
    <row r="77" spans="1:76" x14ac:dyDescent="0.25">
      <c r="A77" t="s">
        <v>467</v>
      </c>
      <c r="B77" s="1" t="s">
        <v>127</v>
      </c>
      <c r="C77" t="str">
        <f t="shared" ca="1" si="33"/>
        <v>GHO</v>
      </c>
      <c r="D77" t="str">
        <f t="shared" ca="1" si="34"/>
        <v>Ghost Hydro Facility</v>
      </c>
      <c r="E77" s="31">
        <f ca="1">'Module C Corrected'!CW77-'Module C Initial'!CW77</f>
        <v>-266.14000000000306</v>
      </c>
      <c r="F77" s="31">
        <f ca="1">'Module C Corrected'!CX77-'Module C Initial'!CX77</f>
        <v>-256.19999999999709</v>
      </c>
      <c r="G77" s="31">
        <f ca="1">'Module C Corrected'!CY77-'Module C Initial'!CY77</f>
        <v>-135.48999999999978</v>
      </c>
      <c r="H77" s="31">
        <f ca="1">'Module C Corrected'!CZ77-'Module C Initial'!CZ77</f>
        <v>-125.54000000000087</v>
      </c>
      <c r="I77" s="31">
        <f ca="1">'Module C Corrected'!DA77-'Module C Initial'!DA77</f>
        <v>-617.05999999999767</v>
      </c>
      <c r="J77" s="31">
        <f ca="1">'Module C Corrected'!DB77-'Module C Initial'!DB77</f>
        <v>-1054.2399999999907</v>
      </c>
      <c r="K77" s="31">
        <f ca="1">'Module C Corrected'!DC77-'Module C Initial'!DC77</f>
        <v>-234.95000000000073</v>
      </c>
      <c r="L77" s="31">
        <f ca="1">'Module C Corrected'!DD77-'Module C Initial'!DD77</f>
        <v>-233.68999999999869</v>
      </c>
      <c r="M77" s="31">
        <f ca="1">'Module C Corrected'!DE77-'Module C Initial'!DE77</f>
        <v>-146.1299999999992</v>
      </c>
      <c r="N77" s="31">
        <f ca="1">'Module C Corrected'!DF77-'Module C Initial'!DF77</f>
        <v>-147.57999999999993</v>
      </c>
      <c r="O77" s="31">
        <f ca="1">'Module C Corrected'!DG77-'Module C Initial'!DG77</f>
        <v>-104.89000000000033</v>
      </c>
      <c r="P77" s="31">
        <f ca="1">'Module C Corrected'!DH77-'Module C Initial'!DH77</f>
        <v>-117.78999999999996</v>
      </c>
      <c r="Q77" s="32">
        <f ca="1">'Module C Corrected'!DI77-'Module C Initial'!DI77</f>
        <v>-13.300000000000068</v>
      </c>
      <c r="R77" s="32">
        <f ca="1">'Module C Corrected'!DJ77-'Module C Initial'!DJ77</f>
        <v>-12.810000000000059</v>
      </c>
      <c r="S77" s="32">
        <f ca="1">'Module C Corrected'!DK77-'Module C Initial'!DK77</f>
        <v>-6.7799999999999727</v>
      </c>
      <c r="T77" s="32">
        <f ca="1">'Module C Corrected'!DL77-'Module C Initial'!DL77</f>
        <v>-6.2799999999999727</v>
      </c>
      <c r="U77" s="32">
        <f ca="1">'Module C Corrected'!DM77-'Module C Initial'!DM77</f>
        <v>-30.850000000000136</v>
      </c>
      <c r="V77" s="32">
        <f ca="1">'Module C Corrected'!DN77-'Module C Initial'!DN77</f>
        <v>-52.720000000000255</v>
      </c>
      <c r="W77" s="32">
        <f ca="1">'Module C Corrected'!DO77-'Module C Initial'!DO77</f>
        <v>-11.740000000000009</v>
      </c>
      <c r="X77" s="32">
        <f ca="1">'Module C Corrected'!DP77-'Module C Initial'!DP77</f>
        <v>-11.689999999999941</v>
      </c>
      <c r="Y77" s="32">
        <f ca="1">'Module C Corrected'!DQ77-'Module C Initial'!DQ77</f>
        <v>-7.3100000000000023</v>
      </c>
      <c r="Z77" s="32">
        <f ca="1">'Module C Corrected'!DR77-'Module C Initial'!DR77</f>
        <v>-7.3800000000000523</v>
      </c>
      <c r="AA77" s="32">
        <f ca="1">'Module C Corrected'!DS77-'Module C Initial'!DS77</f>
        <v>-5.25</v>
      </c>
      <c r="AB77" s="32">
        <f ca="1">'Module C Corrected'!DT77-'Module C Initial'!DT77</f>
        <v>-5.8899999999999864</v>
      </c>
      <c r="AC77" s="31">
        <f ca="1">'Module C Corrected'!DU77-'Module C Initial'!DU77</f>
        <v>-42.289999999999964</v>
      </c>
      <c r="AD77" s="31">
        <f ca="1">'Module C Corrected'!DV77-'Module C Initial'!DV77</f>
        <v>-40.170000000000073</v>
      </c>
      <c r="AE77" s="31">
        <f ca="1">'Module C Corrected'!DW77-'Module C Initial'!DW77</f>
        <v>-20.980000000000018</v>
      </c>
      <c r="AF77" s="31">
        <f ca="1">'Module C Corrected'!DX77-'Module C Initial'!DX77</f>
        <v>-19.179999999999836</v>
      </c>
      <c r="AG77" s="31">
        <f ca="1">'Module C Corrected'!DY77-'Module C Initial'!DY77</f>
        <v>-92.989999999999782</v>
      </c>
      <c r="AH77" s="31">
        <f ca="1">'Module C Corrected'!DZ77-'Module C Initial'!DZ77</f>
        <v>-156.6299999999992</v>
      </c>
      <c r="AI77" s="31">
        <f ca="1">'Module C Corrected'!EA77-'Module C Initial'!EA77</f>
        <v>-34.420000000000073</v>
      </c>
      <c r="AJ77" s="31">
        <f ca="1">'Module C Corrected'!EB77-'Module C Initial'!EB77</f>
        <v>-33.789999999999964</v>
      </c>
      <c r="AK77" s="31">
        <f ca="1">'Module C Corrected'!EC77-'Module C Initial'!EC77</f>
        <v>-20.849999999999909</v>
      </c>
      <c r="AL77" s="31">
        <f ca="1">'Module C Corrected'!ED77-'Module C Initial'!ED77</f>
        <v>-20.7800000000002</v>
      </c>
      <c r="AM77" s="31">
        <f ca="1">'Module C Corrected'!EE77-'Module C Initial'!EE77</f>
        <v>-14.569999999999936</v>
      </c>
      <c r="AN77" s="31">
        <f ca="1">'Module C Corrected'!EF77-'Module C Initial'!EF77</f>
        <v>-16.150000000000091</v>
      </c>
      <c r="AO77" s="32">
        <f t="shared" ca="1" si="32"/>
        <v>-321.73000000000309</v>
      </c>
      <c r="AP77" s="32">
        <f t="shared" ca="1" si="32"/>
        <v>-309.17999999999722</v>
      </c>
      <c r="AQ77" s="32">
        <f t="shared" ca="1" si="32"/>
        <v>-163.24999999999977</v>
      </c>
      <c r="AR77" s="32">
        <f t="shared" ca="1" si="31"/>
        <v>-151.00000000000068</v>
      </c>
      <c r="AS77" s="32">
        <f t="shared" ca="1" si="31"/>
        <v>-740.89999999999759</v>
      </c>
      <c r="AT77" s="32">
        <f t="shared" ca="1" si="31"/>
        <v>-1263.5899999999901</v>
      </c>
      <c r="AU77" s="32">
        <f t="shared" ca="1" si="31"/>
        <v>-281.11000000000081</v>
      </c>
      <c r="AV77" s="32">
        <f t="shared" ca="1" si="31"/>
        <v>-279.16999999999859</v>
      </c>
      <c r="AW77" s="32">
        <f t="shared" ca="1" si="31"/>
        <v>-174.28999999999911</v>
      </c>
      <c r="AX77" s="32">
        <f t="shared" ca="1" si="31"/>
        <v>-175.74000000000018</v>
      </c>
      <c r="AY77" s="32">
        <f t="shared" ca="1" si="31"/>
        <v>-124.71000000000026</v>
      </c>
      <c r="AZ77" s="32">
        <f t="shared" ca="1" si="31"/>
        <v>-139.83000000000004</v>
      </c>
      <c r="BA77" s="31">
        <f t="shared" ca="1" si="57"/>
        <v>-5.32</v>
      </c>
      <c r="BB77" s="31">
        <f t="shared" ca="1" si="35"/>
        <v>-5.12</v>
      </c>
      <c r="BC77" s="31">
        <f t="shared" ca="1" si="36"/>
        <v>-2.71</v>
      </c>
      <c r="BD77" s="31">
        <f t="shared" ca="1" si="37"/>
        <v>-2.5099999999999998</v>
      </c>
      <c r="BE77" s="31">
        <f t="shared" ca="1" si="38"/>
        <v>-12.34</v>
      </c>
      <c r="BF77" s="31">
        <f t="shared" ca="1" si="39"/>
        <v>-21.08</v>
      </c>
      <c r="BG77" s="31">
        <f t="shared" ca="1" si="40"/>
        <v>-4.7</v>
      </c>
      <c r="BH77" s="31">
        <f t="shared" ca="1" si="41"/>
        <v>-4.67</v>
      </c>
      <c r="BI77" s="31">
        <f t="shared" ca="1" si="42"/>
        <v>-2.92</v>
      </c>
      <c r="BJ77" s="31">
        <f t="shared" ca="1" si="43"/>
        <v>-2.95</v>
      </c>
      <c r="BK77" s="31">
        <f t="shared" ca="1" si="44"/>
        <v>-2.1</v>
      </c>
      <c r="BL77" s="31">
        <f t="shared" ca="1" si="45"/>
        <v>-2.36</v>
      </c>
      <c r="BM77" s="32">
        <f t="shared" ca="1" si="58"/>
        <v>-327.05000000000308</v>
      </c>
      <c r="BN77" s="32">
        <f t="shared" ca="1" si="46"/>
        <v>-314.29999999999723</v>
      </c>
      <c r="BO77" s="32">
        <f t="shared" ca="1" si="47"/>
        <v>-165.95999999999978</v>
      </c>
      <c r="BP77" s="32">
        <f t="shared" ca="1" si="48"/>
        <v>-153.51000000000067</v>
      </c>
      <c r="BQ77" s="32">
        <f t="shared" ca="1" si="49"/>
        <v>-753.23999999999762</v>
      </c>
      <c r="BR77" s="32">
        <f t="shared" ca="1" si="50"/>
        <v>-1284.6699999999901</v>
      </c>
      <c r="BS77" s="32">
        <f t="shared" ca="1" si="51"/>
        <v>-285.8100000000008</v>
      </c>
      <c r="BT77" s="32">
        <f t="shared" ca="1" si="52"/>
        <v>-283.83999999999861</v>
      </c>
      <c r="BU77" s="32">
        <f t="shared" ca="1" si="53"/>
        <v>-177.2099999999991</v>
      </c>
      <c r="BV77" s="32">
        <f t="shared" ca="1" si="54"/>
        <v>-178.69000000000017</v>
      </c>
      <c r="BW77" s="32">
        <f t="shared" ca="1" si="55"/>
        <v>-126.81000000000026</v>
      </c>
      <c r="BX77" s="32">
        <f t="shared" ca="1" si="56"/>
        <v>-142.19000000000005</v>
      </c>
    </row>
    <row r="78" spans="1:76" x14ac:dyDescent="0.25">
      <c r="A78" t="s">
        <v>491</v>
      </c>
      <c r="B78" s="1" t="s">
        <v>46</v>
      </c>
      <c r="C78" t="str">
        <f t="shared" ca="1" si="33"/>
        <v>GN1</v>
      </c>
      <c r="D78" t="str">
        <f t="shared" ca="1" si="34"/>
        <v>Genesee #1</v>
      </c>
      <c r="E78" s="31">
        <f ca="1">'Module C Corrected'!CW78-'Module C Initial'!CW78</f>
        <v>2939.8199999999488</v>
      </c>
      <c r="F78" s="31">
        <f ca="1">'Module C Corrected'!CX78-'Module C Initial'!CX78</f>
        <v>2312.9500000000116</v>
      </c>
      <c r="G78" s="31">
        <f ca="1">'Module C Corrected'!CY78-'Module C Initial'!CY78</f>
        <v>1741.1599999999744</v>
      </c>
      <c r="H78" s="31">
        <f ca="1">'Module C Corrected'!CZ78-'Module C Initial'!CZ78</f>
        <v>1703.9000000000233</v>
      </c>
      <c r="I78" s="31">
        <f ca="1">'Module C Corrected'!DA78-'Module C Initial'!DA78</f>
        <v>304.58000000000175</v>
      </c>
      <c r="J78" s="31">
        <f ca="1">'Module C Corrected'!DB78-'Module C Initial'!DB78</f>
        <v>7813</v>
      </c>
      <c r="K78" s="31">
        <f ca="1">'Module C Corrected'!DC78-'Module C Initial'!DC78</f>
        <v>2035.2200000000303</v>
      </c>
      <c r="L78" s="31">
        <f ca="1">'Module C Corrected'!DD78-'Module C Initial'!DD78</f>
        <v>2934.4799999999814</v>
      </c>
      <c r="M78" s="31">
        <f ca="1">'Module C Corrected'!DE78-'Module C Initial'!DE78</f>
        <v>1765.7000000000116</v>
      </c>
      <c r="N78" s="31">
        <f ca="1">'Module C Corrected'!DF78-'Module C Initial'!DF78</f>
        <v>1803.0599999999977</v>
      </c>
      <c r="O78" s="31">
        <f ca="1">'Module C Corrected'!DG78-'Module C Initial'!DG78</f>
        <v>1759.640000000014</v>
      </c>
      <c r="P78" s="31">
        <f ca="1">'Module C Corrected'!DH78-'Module C Initial'!DH78</f>
        <v>1834.5299999999552</v>
      </c>
      <c r="Q78" s="32">
        <f ca="1">'Module C Corrected'!DI78-'Module C Initial'!DI78</f>
        <v>146.98999999999978</v>
      </c>
      <c r="R78" s="32">
        <f ca="1">'Module C Corrected'!DJ78-'Module C Initial'!DJ78</f>
        <v>115.65000000000055</v>
      </c>
      <c r="S78" s="32">
        <f ca="1">'Module C Corrected'!DK78-'Module C Initial'!DK78</f>
        <v>87.049999999999272</v>
      </c>
      <c r="T78" s="32">
        <f ca="1">'Module C Corrected'!DL78-'Module C Initial'!DL78</f>
        <v>85.200000000000728</v>
      </c>
      <c r="U78" s="32">
        <f ca="1">'Module C Corrected'!DM78-'Module C Initial'!DM78</f>
        <v>15.2199999999998</v>
      </c>
      <c r="V78" s="32">
        <f ca="1">'Module C Corrected'!DN78-'Module C Initial'!DN78</f>
        <v>390.65000000000146</v>
      </c>
      <c r="W78" s="32">
        <f ca="1">'Module C Corrected'!DO78-'Module C Initial'!DO78</f>
        <v>101.76000000000022</v>
      </c>
      <c r="X78" s="32">
        <f ca="1">'Module C Corrected'!DP78-'Module C Initial'!DP78</f>
        <v>146.73000000000138</v>
      </c>
      <c r="Y78" s="32">
        <f ca="1">'Module C Corrected'!DQ78-'Module C Initial'!DQ78</f>
        <v>88.289999999999964</v>
      </c>
      <c r="Z78" s="32">
        <f ca="1">'Module C Corrected'!DR78-'Module C Initial'!DR78</f>
        <v>90.150000000000546</v>
      </c>
      <c r="AA78" s="32">
        <f ca="1">'Module C Corrected'!DS78-'Module C Initial'!DS78</f>
        <v>87.979999999999563</v>
      </c>
      <c r="AB78" s="32">
        <f ca="1">'Module C Corrected'!DT78-'Module C Initial'!DT78</f>
        <v>91.720000000000255</v>
      </c>
      <c r="AC78" s="31">
        <f ca="1">'Module C Corrected'!DU78-'Module C Initial'!DU78</f>
        <v>467.18000000000029</v>
      </c>
      <c r="AD78" s="31">
        <f ca="1">'Module C Corrected'!DV78-'Module C Initial'!DV78</f>
        <v>362.64999999999782</v>
      </c>
      <c r="AE78" s="31">
        <f ca="1">'Module C Corrected'!DW78-'Module C Initial'!DW78</f>
        <v>269.65999999999985</v>
      </c>
      <c r="AF78" s="31">
        <f ca="1">'Module C Corrected'!DX78-'Module C Initial'!DX78</f>
        <v>260.27000000000044</v>
      </c>
      <c r="AG78" s="31">
        <f ca="1">'Module C Corrected'!DY78-'Module C Initial'!DY78</f>
        <v>45.900000000000091</v>
      </c>
      <c r="AH78" s="31">
        <f ca="1">'Module C Corrected'!DZ78-'Module C Initial'!DZ78</f>
        <v>1160.8000000000029</v>
      </c>
      <c r="AI78" s="31">
        <f ca="1">'Module C Corrected'!EA78-'Module C Initial'!EA78</f>
        <v>298.18999999999869</v>
      </c>
      <c r="AJ78" s="31">
        <f ca="1">'Module C Corrected'!EB78-'Module C Initial'!EB78</f>
        <v>424.35000000000218</v>
      </c>
      <c r="AK78" s="31">
        <f ca="1">'Module C Corrected'!EC78-'Module C Initial'!EC78</f>
        <v>251.96000000000095</v>
      </c>
      <c r="AL78" s="31">
        <f ca="1">'Module C Corrected'!ED78-'Module C Initial'!ED78</f>
        <v>253.95000000000073</v>
      </c>
      <c r="AM78" s="31">
        <f ca="1">'Module C Corrected'!EE78-'Module C Initial'!EE78</f>
        <v>244.47999999999956</v>
      </c>
      <c r="AN78" s="31">
        <f ca="1">'Module C Corrected'!EF78-'Module C Initial'!EF78</f>
        <v>251.4900000000016</v>
      </c>
      <c r="AO78" s="32">
        <f t="shared" ca="1" si="32"/>
        <v>3553.9899999999489</v>
      </c>
      <c r="AP78" s="32">
        <f t="shared" ca="1" si="32"/>
        <v>2791.25000000001</v>
      </c>
      <c r="AQ78" s="32">
        <f t="shared" ca="1" si="32"/>
        <v>2097.8699999999735</v>
      </c>
      <c r="AR78" s="32">
        <f t="shared" ca="1" si="31"/>
        <v>2049.3700000000244</v>
      </c>
      <c r="AS78" s="32">
        <f t="shared" ca="1" si="31"/>
        <v>365.70000000000164</v>
      </c>
      <c r="AT78" s="32">
        <f t="shared" ca="1" si="31"/>
        <v>9364.4500000000044</v>
      </c>
      <c r="AU78" s="32">
        <f t="shared" ca="1" si="31"/>
        <v>2435.1700000000292</v>
      </c>
      <c r="AV78" s="32">
        <f t="shared" ca="1" si="31"/>
        <v>3505.5599999999849</v>
      </c>
      <c r="AW78" s="32">
        <f t="shared" ca="1" si="31"/>
        <v>2105.9500000000126</v>
      </c>
      <c r="AX78" s="32">
        <f t="shared" ca="1" si="31"/>
        <v>2147.1599999999989</v>
      </c>
      <c r="AY78" s="32">
        <f t="shared" ca="1" si="31"/>
        <v>2092.1000000000131</v>
      </c>
      <c r="AZ78" s="32">
        <f t="shared" ca="1" si="31"/>
        <v>2177.739999999957</v>
      </c>
      <c r="BA78" s="31">
        <f t="shared" ca="1" si="57"/>
        <v>58.78</v>
      </c>
      <c r="BB78" s="31">
        <f t="shared" ca="1" si="35"/>
        <v>46.25</v>
      </c>
      <c r="BC78" s="31">
        <f t="shared" ca="1" si="36"/>
        <v>34.82</v>
      </c>
      <c r="BD78" s="31">
        <f t="shared" ca="1" si="37"/>
        <v>34.07</v>
      </c>
      <c r="BE78" s="31">
        <f t="shared" ca="1" si="38"/>
        <v>6.09</v>
      </c>
      <c r="BF78" s="31">
        <f t="shared" ca="1" si="39"/>
        <v>156.22</v>
      </c>
      <c r="BG78" s="31">
        <f t="shared" ca="1" si="40"/>
        <v>40.69</v>
      </c>
      <c r="BH78" s="31">
        <f t="shared" ca="1" si="41"/>
        <v>58.68</v>
      </c>
      <c r="BI78" s="31">
        <f t="shared" ca="1" si="42"/>
        <v>35.31</v>
      </c>
      <c r="BJ78" s="31">
        <f t="shared" ca="1" si="43"/>
        <v>36.049999999999997</v>
      </c>
      <c r="BK78" s="31">
        <f t="shared" ca="1" si="44"/>
        <v>35.18</v>
      </c>
      <c r="BL78" s="31">
        <f t="shared" ca="1" si="45"/>
        <v>36.68</v>
      </c>
      <c r="BM78" s="32">
        <f t="shared" ca="1" si="58"/>
        <v>3612.7699999999491</v>
      </c>
      <c r="BN78" s="32">
        <f t="shared" ca="1" si="46"/>
        <v>2837.50000000001</v>
      </c>
      <c r="BO78" s="32">
        <f t="shared" ca="1" si="47"/>
        <v>2132.6899999999737</v>
      </c>
      <c r="BP78" s="32">
        <f t="shared" ca="1" si="48"/>
        <v>2083.4400000000246</v>
      </c>
      <c r="BQ78" s="32">
        <f t="shared" ca="1" si="49"/>
        <v>371.79000000000161</v>
      </c>
      <c r="BR78" s="32">
        <f t="shared" ca="1" si="50"/>
        <v>9520.6700000000037</v>
      </c>
      <c r="BS78" s="32">
        <f t="shared" ca="1" si="51"/>
        <v>2475.8600000000292</v>
      </c>
      <c r="BT78" s="32">
        <f t="shared" ca="1" si="52"/>
        <v>3564.2399999999848</v>
      </c>
      <c r="BU78" s="32">
        <f t="shared" ca="1" si="53"/>
        <v>2141.2600000000125</v>
      </c>
      <c r="BV78" s="32">
        <f t="shared" ca="1" si="54"/>
        <v>2183.2099999999991</v>
      </c>
      <c r="BW78" s="32">
        <f t="shared" ca="1" si="55"/>
        <v>2127.2800000000129</v>
      </c>
      <c r="BX78" s="32">
        <f t="shared" ca="1" si="56"/>
        <v>2214.4199999999569</v>
      </c>
    </row>
    <row r="79" spans="1:76" x14ac:dyDescent="0.25">
      <c r="A79" t="s">
        <v>491</v>
      </c>
      <c r="B79" s="1" t="s">
        <v>47</v>
      </c>
      <c r="C79" t="str">
        <f t="shared" ca="1" si="33"/>
        <v>GN2</v>
      </c>
      <c r="D79" t="str">
        <f t="shared" ca="1" si="34"/>
        <v>Genesee #2</v>
      </c>
      <c r="E79" s="31">
        <f ca="1">'Module C Corrected'!CW79-'Module C Initial'!CW79</f>
        <v>2932.5699999999488</v>
      </c>
      <c r="F79" s="31">
        <f ca="1">'Module C Corrected'!CX79-'Module C Initial'!CX79</f>
        <v>2589.5699999999488</v>
      </c>
      <c r="G79" s="31">
        <f ca="1">'Module C Corrected'!CY79-'Module C Initial'!CY79</f>
        <v>1785.7700000000186</v>
      </c>
      <c r="H79" s="31">
        <f ca="1">'Module C Corrected'!CZ79-'Module C Initial'!CZ79</f>
        <v>1730.3600000000442</v>
      </c>
      <c r="I79" s="31">
        <f ca="1">'Module C Corrected'!DA79-'Module C Initial'!DA79</f>
        <v>4408.0500000000466</v>
      </c>
      <c r="J79" s="31">
        <f ca="1">'Module C Corrected'!DB79-'Module C Initial'!DB79</f>
        <v>8081.3800000000629</v>
      </c>
      <c r="K79" s="31">
        <f ca="1">'Module C Corrected'!DC79-'Module C Initial'!DC79</f>
        <v>1960.7600000000093</v>
      </c>
      <c r="L79" s="31">
        <f ca="1">'Module C Corrected'!DD79-'Module C Initial'!DD79</f>
        <v>2850.5899999999674</v>
      </c>
      <c r="M79" s="31">
        <f ca="1">'Module C Corrected'!DE79-'Module C Initial'!DE79</f>
        <v>1762.6999999999534</v>
      </c>
      <c r="N79" s="31">
        <f ca="1">'Module C Corrected'!DF79-'Module C Initial'!DF79</f>
        <v>1866.3000000000466</v>
      </c>
      <c r="O79" s="31">
        <f ca="1">'Module C Corrected'!DG79-'Module C Initial'!DG79</f>
        <v>1794.6399999999558</v>
      </c>
      <c r="P79" s="31">
        <f ca="1">'Module C Corrected'!DH79-'Module C Initial'!DH79</f>
        <v>1833.4199999999837</v>
      </c>
      <c r="Q79" s="32">
        <f ca="1">'Module C Corrected'!DI79-'Module C Initial'!DI79</f>
        <v>146.6200000000008</v>
      </c>
      <c r="R79" s="32">
        <f ca="1">'Module C Corrected'!DJ79-'Module C Initial'!DJ79</f>
        <v>129.47999999999956</v>
      </c>
      <c r="S79" s="32">
        <f ca="1">'Module C Corrected'!DK79-'Module C Initial'!DK79</f>
        <v>89.289999999999964</v>
      </c>
      <c r="T79" s="32">
        <f ca="1">'Module C Corrected'!DL79-'Module C Initial'!DL79</f>
        <v>86.520000000000437</v>
      </c>
      <c r="U79" s="32">
        <f ca="1">'Module C Corrected'!DM79-'Module C Initial'!DM79</f>
        <v>220.40000000000146</v>
      </c>
      <c r="V79" s="32">
        <f ca="1">'Module C Corrected'!DN79-'Module C Initial'!DN79</f>
        <v>404.05999999999767</v>
      </c>
      <c r="W79" s="32">
        <f ca="1">'Module C Corrected'!DO79-'Module C Initial'!DO79</f>
        <v>98.029999999999745</v>
      </c>
      <c r="X79" s="32">
        <f ca="1">'Module C Corrected'!DP79-'Module C Initial'!DP79</f>
        <v>142.53000000000065</v>
      </c>
      <c r="Y79" s="32">
        <f ca="1">'Module C Corrected'!DQ79-'Module C Initial'!DQ79</f>
        <v>88.130000000000109</v>
      </c>
      <c r="Z79" s="32">
        <f ca="1">'Module C Corrected'!DR79-'Module C Initial'!DR79</f>
        <v>93.320000000000618</v>
      </c>
      <c r="AA79" s="32">
        <f ca="1">'Module C Corrected'!DS79-'Module C Initial'!DS79</f>
        <v>89.729999999999563</v>
      </c>
      <c r="AB79" s="32">
        <f ca="1">'Module C Corrected'!DT79-'Module C Initial'!DT79</f>
        <v>91.670000000000073</v>
      </c>
      <c r="AC79" s="31">
        <f ca="1">'Module C Corrected'!DU79-'Module C Initial'!DU79</f>
        <v>466.03000000000247</v>
      </c>
      <c r="AD79" s="31">
        <f ca="1">'Module C Corrected'!DV79-'Module C Initial'!DV79</f>
        <v>406.02000000000044</v>
      </c>
      <c r="AE79" s="31">
        <f ca="1">'Module C Corrected'!DW79-'Module C Initial'!DW79</f>
        <v>276.56000000000131</v>
      </c>
      <c r="AF79" s="31">
        <f ca="1">'Module C Corrected'!DX79-'Module C Initial'!DX79</f>
        <v>264.30999999999767</v>
      </c>
      <c r="AG79" s="31">
        <f ca="1">'Module C Corrected'!DY79-'Module C Initial'!DY79</f>
        <v>664.27000000000407</v>
      </c>
      <c r="AH79" s="31">
        <f ca="1">'Module C Corrected'!DZ79-'Module C Initial'!DZ79</f>
        <v>1200.6699999999983</v>
      </c>
      <c r="AI79" s="31">
        <f ca="1">'Module C Corrected'!EA79-'Module C Initial'!EA79</f>
        <v>287.28999999999724</v>
      </c>
      <c r="AJ79" s="31">
        <f ca="1">'Module C Corrected'!EB79-'Module C Initial'!EB79</f>
        <v>412.21000000000276</v>
      </c>
      <c r="AK79" s="31">
        <f ca="1">'Module C Corrected'!EC79-'Module C Initial'!EC79</f>
        <v>251.52999999999884</v>
      </c>
      <c r="AL79" s="31">
        <f ca="1">'Module C Corrected'!ED79-'Module C Initial'!ED79</f>
        <v>262.86000000000058</v>
      </c>
      <c r="AM79" s="31">
        <f ca="1">'Module C Corrected'!EE79-'Module C Initial'!EE79</f>
        <v>249.33999999999651</v>
      </c>
      <c r="AN79" s="31">
        <f ca="1">'Module C Corrected'!EF79-'Module C Initial'!EF79</f>
        <v>251.34000000000015</v>
      </c>
      <c r="AO79" s="32">
        <f t="shared" ca="1" si="32"/>
        <v>3545.2199999999521</v>
      </c>
      <c r="AP79" s="32">
        <f t="shared" ca="1" si="32"/>
        <v>3125.0699999999488</v>
      </c>
      <c r="AQ79" s="32">
        <f t="shared" ca="1" si="32"/>
        <v>2151.6200000000199</v>
      </c>
      <c r="AR79" s="32">
        <f t="shared" ca="1" si="31"/>
        <v>2081.1900000000423</v>
      </c>
      <c r="AS79" s="32">
        <f t="shared" ca="1" si="31"/>
        <v>5292.7200000000521</v>
      </c>
      <c r="AT79" s="32">
        <f t="shared" ca="1" si="31"/>
        <v>9686.1100000000588</v>
      </c>
      <c r="AU79" s="32">
        <f t="shared" ca="1" si="31"/>
        <v>2346.0800000000063</v>
      </c>
      <c r="AV79" s="32">
        <f t="shared" ca="1" si="31"/>
        <v>3405.3299999999708</v>
      </c>
      <c r="AW79" s="32">
        <f t="shared" ca="1" si="31"/>
        <v>2102.3599999999524</v>
      </c>
      <c r="AX79" s="32">
        <f t="shared" ca="1" si="31"/>
        <v>2222.4800000000478</v>
      </c>
      <c r="AY79" s="32">
        <f t="shared" ca="1" si="31"/>
        <v>2133.7099999999518</v>
      </c>
      <c r="AZ79" s="32">
        <f t="shared" ca="1" si="31"/>
        <v>2176.4299999999839</v>
      </c>
      <c r="BA79" s="31">
        <f t="shared" ca="1" si="57"/>
        <v>58.64</v>
      </c>
      <c r="BB79" s="31">
        <f t="shared" ca="1" si="35"/>
        <v>51.78</v>
      </c>
      <c r="BC79" s="31">
        <f t="shared" ca="1" si="36"/>
        <v>35.71</v>
      </c>
      <c r="BD79" s="31">
        <f t="shared" ca="1" si="37"/>
        <v>34.6</v>
      </c>
      <c r="BE79" s="31">
        <f t="shared" ca="1" si="38"/>
        <v>88.14</v>
      </c>
      <c r="BF79" s="31">
        <f t="shared" ca="1" si="39"/>
        <v>161.59</v>
      </c>
      <c r="BG79" s="31">
        <f t="shared" ca="1" si="40"/>
        <v>39.21</v>
      </c>
      <c r="BH79" s="31">
        <f t="shared" ca="1" si="41"/>
        <v>57</v>
      </c>
      <c r="BI79" s="31">
        <f t="shared" ca="1" si="42"/>
        <v>35.25</v>
      </c>
      <c r="BJ79" s="31">
        <f t="shared" ca="1" si="43"/>
        <v>37.32</v>
      </c>
      <c r="BK79" s="31">
        <f t="shared" ca="1" si="44"/>
        <v>35.880000000000003</v>
      </c>
      <c r="BL79" s="31">
        <f t="shared" ca="1" si="45"/>
        <v>36.659999999999997</v>
      </c>
      <c r="BM79" s="32">
        <f t="shared" ca="1" si="58"/>
        <v>3603.8599999999519</v>
      </c>
      <c r="BN79" s="32">
        <f t="shared" ca="1" si="46"/>
        <v>3176.849999999949</v>
      </c>
      <c r="BO79" s="32">
        <f t="shared" ca="1" si="47"/>
        <v>2187.3300000000199</v>
      </c>
      <c r="BP79" s="32">
        <f t="shared" ca="1" si="48"/>
        <v>2115.7900000000423</v>
      </c>
      <c r="BQ79" s="32">
        <f t="shared" ca="1" si="49"/>
        <v>5380.8600000000524</v>
      </c>
      <c r="BR79" s="32">
        <f t="shared" ca="1" si="50"/>
        <v>9847.7000000000589</v>
      </c>
      <c r="BS79" s="32">
        <f t="shared" ca="1" si="51"/>
        <v>2385.2900000000063</v>
      </c>
      <c r="BT79" s="32">
        <f t="shared" ca="1" si="52"/>
        <v>3462.3299999999708</v>
      </c>
      <c r="BU79" s="32">
        <f t="shared" ca="1" si="53"/>
        <v>2137.6099999999524</v>
      </c>
      <c r="BV79" s="32">
        <f t="shared" ca="1" si="54"/>
        <v>2259.8000000000479</v>
      </c>
      <c r="BW79" s="32">
        <f t="shared" ca="1" si="55"/>
        <v>2169.5899999999519</v>
      </c>
      <c r="BX79" s="32">
        <f t="shared" ca="1" si="56"/>
        <v>2213.0899999999838</v>
      </c>
    </row>
    <row r="80" spans="1:76" x14ac:dyDescent="0.25">
      <c r="A80" t="s">
        <v>492</v>
      </c>
      <c r="B80" s="1" t="s">
        <v>79</v>
      </c>
      <c r="C80" t="str">
        <f t="shared" ca="1" si="33"/>
        <v>GN3</v>
      </c>
      <c r="D80" t="str">
        <f t="shared" ca="1" si="34"/>
        <v>Genesee #3</v>
      </c>
      <c r="E80" s="31">
        <f ca="1">'Module C Corrected'!CW80-'Module C Initial'!CW80</f>
        <v>3465.8300000000745</v>
      </c>
      <c r="F80" s="31">
        <f ca="1">'Module C Corrected'!CX80-'Module C Initial'!CX80</f>
        <v>3028.6900000000605</v>
      </c>
      <c r="G80" s="31">
        <f ca="1">'Module C Corrected'!CY80-'Module C Initial'!CY80</f>
        <v>2071.0999999999767</v>
      </c>
      <c r="H80" s="31">
        <f ca="1">'Module C Corrected'!CZ80-'Module C Initial'!CZ80</f>
        <v>1946.429999999993</v>
      </c>
      <c r="I80" s="31">
        <f ca="1">'Module C Corrected'!DA80-'Module C Initial'!DA80</f>
        <v>5422.2199999999721</v>
      </c>
      <c r="J80" s="31">
        <f ca="1">'Module C Corrected'!DB80-'Module C Initial'!DB80</f>
        <v>9449.5600000000559</v>
      </c>
      <c r="K80" s="31">
        <f ca="1">'Module C Corrected'!DC80-'Module C Initial'!DC80</f>
        <v>2257.1600000000326</v>
      </c>
      <c r="L80" s="31">
        <f ca="1">'Module C Corrected'!DD80-'Module C Initial'!DD80</f>
        <v>3488.5500000000466</v>
      </c>
      <c r="M80" s="31">
        <f ca="1">'Module C Corrected'!DE80-'Module C Initial'!DE80</f>
        <v>2069.6300000000047</v>
      </c>
      <c r="N80" s="31">
        <f ca="1">'Module C Corrected'!DF80-'Module C Initial'!DF80</f>
        <v>2189.0799999999581</v>
      </c>
      <c r="O80" s="31">
        <f ca="1">'Module C Corrected'!DG80-'Module C Initial'!DG80</f>
        <v>2077.1500000000087</v>
      </c>
      <c r="P80" s="31">
        <f ca="1">'Module C Corrected'!DH80-'Module C Initial'!DH80</f>
        <v>2089.890000000014</v>
      </c>
      <c r="Q80" s="32">
        <f ca="1">'Module C Corrected'!DI80-'Module C Initial'!DI80</f>
        <v>173.29000000000087</v>
      </c>
      <c r="R80" s="32">
        <f ca="1">'Module C Corrected'!DJ80-'Module C Initial'!DJ80</f>
        <v>151.43000000000029</v>
      </c>
      <c r="S80" s="32">
        <f ca="1">'Module C Corrected'!DK80-'Module C Initial'!DK80</f>
        <v>103.5600000000004</v>
      </c>
      <c r="T80" s="32">
        <f ca="1">'Module C Corrected'!DL80-'Module C Initial'!DL80</f>
        <v>97.319999999999709</v>
      </c>
      <c r="U80" s="32">
        <f ca="1">'Module C Corrected'!DM80-'Module C Initial'!DM80</f>
        <v>271.10999999999876</v>
      </c>
      <c r="V80" s="32">
        <f ca="1">'Module C Corrected'!DN80-'Module C Initial'!DN80</f>
        <v>472.47999999999956</v>
      </c>
      <c r="W80" s="32">
        <f ca="1">'Module C Corrected'!DO80-'Module C Initial'!DO80</f>
        <v>112.84999999999945</v>
      </c>
      <c r="X80" s="32">
        <f ca="1">'Module C Corrected'!DP80-'Module C Initial'!DP80</f>
        <v>174.42000000000007</v>
      </c>
      <c r="Y80" s="32">
        <f ca="1">'Module C Corrected'!DQ80-'Module C Initial'!DQ80</f>
        <v>103.47999999999956</v>
      </c>
      <c r="Z80" s="32">
        <f ca="1">'Module C Corrected'!DR80-'Module C Initial'!DR80</f>
        <v>109.45000000000073</v>
      </c>
      <c r="AA80" s="32">
        <f ca="1">'Module C Corrected'!DS80-'Module C Initial'!DS80</f>
        <v>103.86000000000058</v>
      </c>
      <c r="AB80" s="32">
        <f ca="1">'Module C Corrected'!DT80-'Module C Initial'!DT80</f>
        <v>104.48999999999978</v>
      </c>
      <c r="AC80" s="31">
        <f ca="1">'Module C Corrected'!DU80-'Module C Initial'!DU80</f>
        <v>550.77000000000044</v>
      </c>
      <c r="AD80" s="31">
        <f ca="1">'Module C Corrected'!DV80-'Module C Initial'!DV80</f>
        <v>474.86999999999898</v>
      </c>
      <c r="AE80" s="31">
        <f ca="1">'Module C Corrected'!DW80-'Module C Initial'!DW80</f>
        <v>320.76000000000204</v>
      </c>
      <c r="AF80" s="31">
        <f ca="1">'Module C Corrected'!DX80-'Module C Initial'!DX80</f>
        <v>297.31999999999971</v>
      </c>
      <c r="AG80" s="31">
        <f ca="1">'Module C Corrected'!DY80-'Module C Initial'!DY80</f>
        <v>817.09999999999854</v>
      </c>
      <c r="AH80" s="31">
        <f ca="1">'Module C Corrected'!DZ80-'Module C Initial'!DZ80</f>
        <v>1403.9399999999878</v>
      </c>
      <c r="AI80" s="31">
        <f ca="1">'Module C Corrected'!EA80-'Module C Initial'!EA80</f>
        <v>330.72000000000116</v>
      </c>
      <c r="AJ80" s="31">
        <f ca="1">'Module C Corrected'!EB80-'Module C Initial'!EB80</f>
        <v>504.47000000000116</v>
      </c>
      <c r="AK80" s="31">
        <f ca="1">'Module C Corrected'!EC80-'Module C Initial'!EC80</f>
        <v>295.32999999999993</v>
      </c>
      <c r="AL80" s="31">
        <f ca="1">'Module C Corrected'!ED80-'Module C Initial'!ED80</f>
        <v>308.31999999999971</v>
      </c>
      <c r="AM80" s="31">
        <f ca="1">'Module C Corrected'!EE80-'Module C Initial'!EE80</f>
        <v>288.59000000000015</v>
      </c>
      <c r="AN80" s="31">
        <f ca="1">'Module C Corrected'!EF80-'Module C Initial'!EF80</f>
        <v>286.5</v>
      </c>
      <c r="AO80" s="32">
        <f t="shared" ca="1" si="32"/>
        <v>4189.8900000000758</v>
      </c>
      <c r="AP80" s="32">
        <f t="shared" ca="1" si="32"/>
        <v>3654.9900000000598</v>
      </c>
      <c r="AQ80" s="32">
        <f t="shared" ca="1" si="32"/>
        <v>2495.4199999999792</v>
      </c>
      <c r="AR80" s="32">
        <f t="shared" ca="1" si="31"/>
        <v>2341.0699999999924</v>
      </c>
      <c r="AS80" s="32">
        <f t="shared" ca="1" si="31"/>
        <v>6510.4299999999694</v>
      </c>
      <c r="AT80" s="32">
        <f t="shared" ca="1" si="31"/>
        <v>11325.980000000043</v>
      </c>
      <c r="AU80" s="32">
        <f t="shared" ca="1" si="31"/>
        <v>2700.7300000000332</v>
      </c>
      <c r="AV80" s="32">
        <f t="shared" ca="1" si="31"/>
        <v>4167.4400000000478</v>
      </c>
      <c r="AW80" s="32">
        <f t="shared" ca="1" si="31"/>
        <v>2468.4400000000041</v>
      </c>
      <c r="AX80" s="32">
        <f t="shared" ca="1" si="31"/>
        <v>2606.8499999999585</v>
      </c>
      <c r="AY80" s="32">
        <f t="shared" ca="1" si="31"/>
        <v>2469.6000000000095</v>
      </c>
      <c r="AZ80" s="32">
        <f t="shared" ca="1" si="31"/>
        <v>2480.8800000000138</v>
      </c>
      <c r="BA80" s="31">
        <f t="shared" ca="1" si="57"/>
        <v>69.3</v>
      </c>
      <c r="BB80" s="31">
        <f t="shared" ca="1" si="35"/>
        <v>60.56</v>
      </c>
      <c r="BC80" s="31">
        <f t="shared" ca="1" si="36"/>
        <v>41.41</v>
      </c>
      <c r="BD80" s="31">
        <f t="shared" ca="1" si="37"/>
        <v>38.92</v>
      </c>
      <c r="BE80" s="31">
        <f t="shared" ca="1" si="38"/>
        <v>108.42</v>
      </c>
      <c r="BF80" s="31">
        <f t="shared" ca="1" si="39"/>
        <v>188.95</v>
      </c>
      <c r="BG80" s="31">
        <f t="shared" ca="1" si="40"/>
        <v>45.13</v>
      </c>
      <c r="BH80" s="31">
        <f t="shared" ca="1" si="41"/>
        <v>69.75</v>
      </c>
      <c r="BI80" s="31">
        <f t="shared" ca="1" si="42"/>
        <v>41.38</v>
      </c>
      <c r="BJ80" s="31">
        <f t="shared" ca="1" si="43"/>
        <v>43.77</v>
      </c>
      <c r="BK80" s="31">
        <f t="shared" ca="1" si="44"/>
        <v>41.53</v>
      </c>
      <c r="BL80" s="31">
        <f t="shared" ca="1" si="45"/>
        <v>41.79</v>
      </c>
      <c r="BM80" s="32">
        <f t="shared" ca="1" si="58"/>
        <v>4259.190000000076</v>
      </c>
      <c r="BN80" s="32">
        <f t="shared" ca="1" si="46"/>
        <v>3715.5500000000598</v>
      </c>
      <c r="BO80" s="32">
        <f t="shared" ca="1" si="47"/>
        <v>2536.829999999979</v>
      </c>
      <c r="BP80" s="32">
        <f t="shared" ca="1" si="48"/>
        <v>2379.9899999999925</v>
      </c>
      <c r="BQ80" s="32">
        <f t="shared" ca="1" si="49"/>
        <v>6618.8499999999694</v>
      </c>
      <c r="BR80" s="32">
        <f t="shared" ca="1" si="50"/>
        <v>11514.930000000044</v>
      </c>
      <c r="BS80" s="32">
        <f t="shared" ca="1" si="51"/>
        <v>2745.8600000000333</v>
      </c>
      <c r="BT80" s="32">
        <f t="shared" ca="1" si="52"/>
        <v>4237.1900000000478</v>
      </c>
      <c r="BU80" s="32">
        <f t="shared" ca="1" si="53"/>
        <v>2509.8200000000043</v>
      </c>
      <c r="BV80" s="32">
        <f t="shared" ca="1" si="54"/>
        <v>2650.6199999999585</v>
      </c>
      <c r="BW80" s="32">
        <f t="shared" ca="1" si="55"/>
        <v>2511.1300000000097</v>
      </c>
      <c r="BX80" s="32">
        <f t="shared" ca="1" si="56"/>
        <v>2522.6700000000137</v>
      </c>
    </row>
    <row r="81" spans="1:76" x14ac:dyDescent="0.25">
      <c r="A81" t="s">
        <v>493</v>
      </c>
      <c r="B81" s="1" t="s">
        <v>43</v>
      </c>
      <c r="C81" t="str">
        <f t="shared" ca="1" si="33"/>
        <v>GPEC</v>
      </c>
      <c r="D81" t="str">
        <f t="shared" ca="1" si="34"/>
        <v>Grande Prairie EcoPower</v>
      </c>
      <c r="E81" s="31">
        <f ca="1">'Module C Corrected'!CW81-'Module C Initial'!CW81</f>
        <v>0</v>
      </c>
      <c r="F81" s="31">
        <f ca="1">'Module C Corrected'!CX81-'Module C Initial'!CX81</f>
        <v>0</v>
      </c>
      <c r="G81" s="31">
        <f ca="1">'Module C Corrected'!CY81-'Module C Initial'!CY81</f>
        <v>0</v>
      </c>
      <c r="H81" s="31">
        <f ca="1">'Module C Corrected'!CZ81-'Module C Initial'!CZ81</f>
        <v>0</v>
      </c>
      <c r="I81" s="31">
        <f ca="1">'Module C Corrected'!DA81-'Module C Initial'!DA81</f>
        <v>0</v>
      </c>
      <c r="J81" s="31">
        <f ca="1">'Module C Corrected'!DB81-'Module C Initial'!DB81</f>
        <v>0</v>
      </c>
      <c r="K81" s="31">
        <f ca="1">'Module C Corrected'!DC81-'Module C Initial'!DC81</f>
        <v>0</v>
      </c>
      <c r="L81" s="31">
        <f ca="1">'Module C Corrected'!DD81-'Module C Initial'!DD81</f>
        <v>0</v>
      </c>
      <c r="M81" s="31">
        <f ca="1">'Module C Corrected'!DE81-'Module C Initial'!DE81</f>
        <v>0</v>
      </c>
      <c r="N81" s="31">
        <f ca="1">'Module C Corrected'!DF81-'Module C Initial'!DF81</f>
        <v>0</v>
      </c>
      <c r="O81" s="31">
        <f ca="1">'Module C Corrected'!DG81-'Module C Initial'!DG81</f>
        <v>0</v>
      </c>
      <c r="P81" s="31">
        <f ca="1">'Module C Corrected'!DH81-'Module C Initial'!DH81</f>
        <v>0</v>
      </c>
      <c r="Q81" s="32">
        <f ca="1">'Module C Corrected'!DI81-'Module C Initial'!DI81</f>
        <v>0</v>
      </c>
      <c r="R81" s="32">
        <f ca="1">'Module C Corrected'!DJ81-'Module C Initial'!DJ81</f>
        <v>0</v>
      </c>
      <c r="S81" s="32">
        <f ca="1">'Module C Corrected'!DK81-'Module C Initial'!DK81</f>
        <v>0</v>
      </c>
      <c r="T81" s="32">
        <f ca="1">'Module C Corrected'!DL81-'Module C Initial'!DL81</f>
        <v>0</v>
      </c>
      <c r="U81" s="32">
        <f ca="1">'Module C Corrected'!DM81-'Module C Initial'!DM81</f>
        <v>0</v>
      </c>
      <c r="V81" s="32">
        <f ca="1">'Module C Corrected'!DN81-'Module C Initial'!DN81</f>
        <v>0</v>
      </c>
      <c r="W81" s="32">
        <f ca="1">'Module C Corrected'!DO81-'Module C Initial'!DO81</f>
        <v>0</v>
      </c>
      <c r="X81" s="32">
        <f ca="1">'Module C Corrected'!DP81-'Module C Initial'!DP81</f>
        <v>0</v>
      </c>
      <c r="Y81" s="32">
        <f ca="1">'Module C Corrected'!DQ81-'Module C Initial'!DQ81</f>
        <v>0</v>
      </c>
      <c r="Z81" s="32">
        <f ca="1">'Module C Corrected'!DR81-'Module C Initial'!DR81</f>
        <v>0</v>
      </c>
      <c r="AA81" s="32">
        <f ca="1">'Module C Corrected'!DS81-'Module C Initial'!DS81</f>
        <v>0</v>
      </c>
      <c r="AB81" s="32">
        <f ca="1">'Module C Corrected'!DT81-'Module C Initial'!DT81</f>
        <v>0</v>
      </c>
      <c r="AC81" s="31">
        <f ca="1">'Module C Corrected'!DU81-'Module C Initial'!DU81</f>
        <v>0</v>
      </c>
      <c r="AD81" s="31">
        <f ca="1">'Module C Corrected'!DV81-'Module C Initial'!DV81</f>
        <v>0</v>
      </c>
      <c r="AE81" s="31">
        <f ca="1">'Module C Corrected'!DW81-'Module C Initial'!DW81</f>
        <v>0</v>
      </c>
      <c r="AF81" s="31">
        <f ca="1">'Module C Corrected'!DX81-'Module C Initial'!DX81</f>
        <v>0</v>
      </c>
      <c r="AG81" s="31">
        <f ca="1">'Module C Corrected'!DY81-'Module C Initial'!DY81</f>
        <v>0</v>
      </c>
      <c r="AH81" s="31">
        <f ca="1">'Module C Corrected'!DZ81-'Module C Initial'!DZ81</f>
        <v>0</v>
      </c>
      <c r="AI81" s="31">
        <f ca="1">'Module C Corrected'!EA81-'Module C Initial'!EA81</f>
        <v>0</v>
      </c>
      <c r="AJ81" s="31">
        <f ca="1">'Module C Corrected'!EB81-'Module C Initial'!EB81</f>
        <v>0</v>
      </c>
      <c r="AK81" s="31">
        <f ca="1">'Module C Corrected'!EC81-'Module C Initial'!EC81</f>
        <v>0</v>
      </c>
      <c r="AL81" s="31">
        <f ca="1">'Module C Corrected'!ED81-'Module C Initial'!ED81</f>
        <v>0</v>
      </c>
      <c r="AM81" s="31">
        <f ca="1">'Module C Corrected'!EE81-'Module C Initial'!EE81</f>
        <v>0</v>
      </c>
      <c r="AN81" s="31">
        <f ca="1">'Module C Corrected'!EF81-'Module C Initial'!EF81</f>
        <v>0</v>
      </c>
      <c r="AO81" s="32">
        <f t="shared" ca="1" si="32"/>
        <v>0</v>
      </c>
      <c r="AP81" s="32">
        <f t="shared" ca="1" si="32"/>
        <v>0</v>
      </c>
      <c r="AQ81" s="32">
        <f t="shared" ca="1" si="32"/>
        <v>0</v>
      </c>
      <c r="AR81" s="32">
        <f t="shared" ca="1" si="31"/>
        <v>0</v>
      </c>
      <c r="AS81" s="32">
        <f t="shared" ca="1" si="31"/>
        <v>0</v>
      </c>
      <c r="AT81" s="32">
        <f t="shared" ca="1" si="31"/>
        <v>0</v>
      </c>
      <c r="AU81" s="32">
        <f t="shared" ca="1" si="31"/>
        <v>0</v>
      </c>
      <c r="AV81" s="32">
        <f t="shared" ca="1" si="31"/>
        <v>0</v>
      </c>
      <c r="AW81" s="32">
        <f t="shared" ca="1" si="31"/>
        <v>0</v>
      </c>
      <c r="AX81" s="32">
        <f t="shared" ca="1" si="31"/>
        <v>0</v>
      </c>
      <c r="AY81" s="32">
        <f t="shared" ca="1" si="31"/>
        <v>0</v>
      </c>
      <c r="AZ81" s="32">
        <f t="shared" ca="1" si="31"/>
        <v>0</v>
      </c>
      <c r="BA81" s="31">
        <f t="shared" ca="1" si="57"/>
        <v>0</v>
      </c>
      <c r="BB81" s="31">
        <f t="shared" ca="1" si="35"/>
        <v>0</v>
      </c>
      <c r="BC81" s="31">
        <f t="shared" ca="1" si="36"/>
        <v>0</v>
      </c>
      <c r="BD81" s="31">
        <f t="shared" ca="1" si="37"/>
        <v>0</v>
      </c>
      <c r="BE81" s="31">
        <f t="shared" ca="1" si="38"/>
        <v>0</v>
      </c>
      <c r="BF81" s="31">
        <f t="shared" ca="1" si="39"/>
        <v>0</v>
      </c>
      <c r="BG81" s="31">
        <f t="shared" ca="1" si="40"/>
        <v>0</v>
      </c>
      <c r="BH81" s="31">
        <f t="shared" ca="1" si="41"/>
        <v>0</v>
      </c>
      <c r="BI81" s="31">
        <f t="shared" ca="1" si="42"/>
        <v>0</v>
      </c>
      <c r="BJ81" s="31">
        <f t="shared" ca="1" si="43"/>
        <v>0</v>
      </c>
      <c r="BK81" s="31">
        <f t="shared" ca="1" si="44"/>
        <v>0</v>
      </c>
      <c r="BL81" s="31">
        <f t="shared" ca="1" si="45"/>
        <v>0</v>
      </c>
      <c r="BM81" s="32">
        <f t="shared" ca="1" si="58"/>
        <v>0</v>
      </c>
      <c r="BN81" s="32">
        <f t="shared" ca="1" si="46"/>
        <v>0</v>
      </c>
      <c r="BO81" s="32">
        <f t="shared" ca="1" si="47"/>
        <v>0</v>
      </c>
      <c r="BP81" s="32">
        <f t="shared" ca="1" si="48"/>
        <v>0</v>
      </c>
      <c r="BQ81" s="32">
        <f t="shared" ca="1" si="49"/>
        <v>0</v>
      </c>
      <c r="BR81" s="32">
        <f t="shared" ca="1" si="50"/>
        <v>0</v>
      </c>
      <c r="BS81" s="32">
        <f t="shared" ca="1" si="51"/>
        <v>0</v>
      </c>
      <c r="BT81" s="32">
        <f t="shared" ca="1" si="52"/>
        <v>0</v>
      </c>
      <c r="BU81" s="32">
        <f t="shared" ca="1" si="53"/>
        <v>0</v>
      </c>
      <c r="BV81" s="32">
        <f t="shared" ca="1" si="54"/>
        <v>0</v>
      </c>
      <c r="BW81" s="32">
        <f t="shared" ca="1" si="55"/>
        <v>0</v>
      </c>
      <c r="BX81" s="32">
        <f t="shared" ca="1" si="56"/>
        <v>0</v>
      </c>
    </row>
    <row r="82" spans="1:76" x14ac:dyDescent="0.25">
      <c r="A82" t="s">
        <v>511</v>
      </c>
      <c r="B82" s="1" t="s">
        <v>119</v>
      </c>
      <c r="C82" t="str">
        <f t="shared" ca="1" si="33"/>
        <v>GWW1</v>
      </c>
      <c r="D82" t="str">
        <f t="shared" ca="1" si="34"/>
        <v>Soderglen Wind Facility</v>
      </c>
      <c r="E82" s="31">
        <f ca="1">'Module C Corrected'!CW82-'Module C Initial'!CW82</f>
        <v>-441.28000000000247</v>
      </c>
      <c r="F82" s="31">
        <f ca="1">'Module C Corrected'!CX82-'Module C Initial'!CX82</f>
        <v>-207.45999999999913</v>
      </c>
      <c r="G82" s="31">
        <f ca="1">'Module C Corrected'!CY82-'Module C Initial'!CY82</f>
        <v>0</v>
      </c>
      <c r="H82" s="31">
        <f ca="1">'Module C Corrected'!CZ82-'Module C Initial'!CZ82</f>
        <v>0</v>
      </c>
      <c r="I82" s="31">
        <f ca="1">'Module C Corrected'!DA82-'Module C Initial'!DA82</f>
        <v>0</v>
      </c>
      <c r="J82" s="31">
        <f ca="1">'Module C Corrected'!DB82-'Module C Initial'!DB82</f>
        <v>0</v>
      </c>
      <c r="K82" s="31">
        <f ca="1">'Module C Corrected'!DC82-'Module C Initial'!DC82</f>
        <v>0</v>
      </c>
      <c r="L82" s="31">
        <f ca="1">'Module C Corrected'!DD82-'Module C Initial'!DD82</f>
        <v>0</v>
      </c>
      <c r="M82" s="31">
        <f ca="1">'Module C Corrected'!DE82-'Module C Initial'!DE82</f>
        <v>0</v>
      </c>
      <c r="N82" s="31">
        <f ca="1">'Module C Corrected'!DF82-'Module C Initial'!DF82</f>
        <v>0</v>
      </c>
      <c r="O82" s="31">
        <f ca="1">'Module C Corrected'!DG82-'Module C Initial'!DG82</f>
        <v>0</v>
      </c>
      <c r="P82" s="31">
        <f ca="1">'Module C Corrected'!DH82-'Module C Initial'!DH82</f>
        <v>0</v>
      </c>
      <c r="Q82" s="32">
        <f ca="1">'Module C Corrected'!DI82-'Module C Initial'!DI82</f>
        <v>-22.060000000000002</v>
      </c>
      <c r="R82" s="32">
        <f ca="1">'Module C Corrected'!DJ82-'Module C Initial'!DJ82</f>
        <v>-10.380000000000003</v>
      </c>
      <c r="S82" s="32">
        <f ca="1">'Module C Corrected'!DK82-'Module C Initial'!DK82</f>
        <v>0</v>
      </c>
      <c r="T82" s="32">
        <f ca="1">'Module C Corrected'!DL82-'Module C Initial'!DL82</f>
        <v>0</v>
      </c>
      <c r="U82" s="32">
        <f ca="1">'Module C Corrected'!DM82-'Module C Initial'!DM82</f>
        <v>0</v>
      </c>
      <c r="V82" s="32">
        <f ca="1">'Module C Corrected'!DN82-'Module C Initial'!DN82</f>
        <v>0</v>
      </c>
      <c r="W82" s="32">
        <f ca="1">'Module C Corrected'!DO82-'Module C Initial'!DO82</f>
        <v>0</v>
      </c>
      <c r="X82" s="32">
        <f ca="1">'Module C Corrected'!DP82-'Module C Initial'!DP82</f>
        <v>0</v>
      </c>
      <c r="Y82" s="32">
        <f ca="1">'Module C Corrected'!DQ82-'Module C Initial'!DQ82</f>
        <v>0</v>
      </c>
      <c r="Z82" s="32">
        <f ca="1">'Module C Corrected'!DR82-'Module C Initial'!DR82</f>
        <v>0</v>
      </c>
      <c r="AA82" s="32">
        <f ca="1">'Module C Corrected'!DS82-'Module C Initial'!DS82</f>
        <v>0</v>
      </c>
      <c r="AB82" s="32">
        <f ca="1">'Module C Corrected'!DT82-'Module C Initial'!DT82</f>
        <v>0</v>
      </c>
      <c r="AC82" s="31">
        <f ca="1">'Module C Corrected'!DU82-'Module C Initial'!DU82</f>
        <v>-70.130000000000024</v>
      </c>
      <c r="AD82" s="31">
        <f ca="1">'Module C Corrected'!DV82-'Module C Initial'!DV82</f>
        <v>-32.52000000000001</v>
      </c>
      <c r="AE82" s="31">
        <f ca="1">'Module C Corrected'!DW82-'Module C Initial'!DW82</f>
        <v>0</v>
      </c>
      <c r="AF82" s="31">
        <f ca="1">'Module C Corrected'!DX82-'Module C Initial'!DX82</f>
        <v>0</v>
      </c>
      <c r="AG82" s="31">
        <f ca="1">'Module C Corrected'!DY82-'Module C Initial'!DY82</f>
        <v>0</v>
      </c>
      <c r="AH82" s="31">
        <f ca="1">'Module C Corrected'!DZ82-'Module C Initial'!DZ82</f>
        <v>0</v>
      </c>
      <c r="AI82" s="31">
        <f ca="1">'Module C Corrected'!EA82-'Module C Initial'!EA82</f>
        <v>0</v>
      </c>
      <c r="AJ82" s="31">
        <f ca="1">'Module C Corrected'!EB82-'Module C Initial'!EB82</f>
        <v>0</v>
      </c>
      <c r="AK82" s="31">
        <f ca="1">'Module C Corrected'!EC82-'Module C Initial'!EC82</f>
        <v>0</v>
      </c>
      <c r="AL82" s="31">
        <f ca="1">'Module C Corrected'!ED82-'Module C Initial'!ED82</f>
        <v>0</v>
      </c>
      <c r="AM82" s="31">
        <f ca="1">'Module C Corrected'!EE82-'Module C Initial'!EE82</f>
        <v>0</v>
      </c>
      <c r="AN82" s="31">
        <f ca="1">'Module C Corrected'!EF82-'Module C Initial'!EF82</f>
        <v>0</v>
      </c>
      <c r="AO82" s="32">
        <f t="shared" ca="1" si="32"/>
        <v>-533.47000000000253</v>
      </c>
      <c r="AP82" s="32">
        <f t="shared" ca="1" si="32"/>
        <v>-250.35999999999913</v>
      </c>
      <c r="AQ82" s="32">
        <f t="shared" ca="1" si="32"/>
        <v>0</v>
      </c>
      <c r="AR82" s="32">
        <f t="shared" ca="1" si="31"/>
        <v>0</v>
      </c>
      <c r="AS82" s="32">
        <f t="shared" ca="1" si="31"/>
        <v>0</v>
      </c>
      <c r="AT82" s="32">
        <f t="shared" ca="1" si="31"/>
        <v>0</v>
      </c>
      <c r="AU82" s="32">
        <f t="shared" ca="1" si="31"/>
        <v>0</v>
      </c>
      <c r="AV82" s="32">
        <f t="shared" ca="1" si="31"/>
        <v>0</v>
      </c>
      <c r="AW82" s="32">
        <f t="shared" ca="1" si="31"/>
        <v>0</v>
      </c>
      <c r="AX82" s="32">
        <f t="shared" ca="1" si="31"/>
        <v>0</v>
      </c>
      <c r="AY82" s="32">
        <f t="shared" ca="1" si="31"/>
        <v>0</v>
      </c>
      <c r="AZ82" s="32">
        <f t="shared" ca="1" si="31"/>
        <v>0</v>
      </c>
      <c r="BA82" s="31">
        <f t="shared" ca="1" si="57"/>
        <v>-8.82</v>
      </c>
      <c r="BB82" s="31">
        <f t="shared" ca="1" si="35"/>
        <v>-4.1500000000000004</v>
      </c>
      <c r="BC82" s="31">
        <f t="shared" ca="1" si="36"/>
        <v>0</v>
      </c>
      <c r="BD82" s="31">
        <f t="shared" ca="1" si="37"/>
        <v>0</v>
      </c>
      <c r="BE82" s="31">
        <f t="shared" ca="1" si="38"/>
        <v>0</v>
      </c>
      <c r="BF82" s="31">
        <f t="shared" ca="1" si="39"/>
        <v>0</v>
      </c>
      <c r="BG82" s="31">
        <f t="shared" ca="1" si="40"/>
        <v>0</v>
      </c>
      <c r="BH82" s="31">
        <f t="shared" ca="1" si="41"/>
        <v>0</v>
      </c>
      <c r="BI82" s="31">
        <f t="shared" ca="1" si="42"/>
        <v>0</v>
      </c>
      <c r="BJ82" s="31">
        <f t="shared" ca="1" si="43"/>
        <v>0</v>
      </c>
      <c r="BK82" s="31">
        <f t="shared" ca="1" si="44"/>
        <v>0</v>
      </c>
      <c r="BL82" s="31">
        <f t="shared" ca="1" si="45"/>
        <v>0</v>
      </c>
      <c r="BM82" s="32">
        <f t="shared" ca="1" si="58"/>
        <v>-542.29000000000258</v>
      </c>
      <c r="BN82" s="32">
        <f t="shared" ca="1" si="46"/>
        <v>-254.50999999999914</v>
      </c>
      <c r="BO82" s="32">
        <f t="shared" ca="1" si="47"/>
        <v>0</v>
      </c>
      <c r="BP82" s="32">
        <f t="shared" ca="1" si="48"/>
        <v>0</v>
      </c>
      <c r="BQ82" s="32">
        <f t="shared" ca="1" si="49"/>
        <v>0</v>
      </c>
      <c r="BR82" s="32">
        <f t="shared" ca="1" si="50"/>
        <v>0</v>
      </c>
      <c r="BS82" s="32">
        <f t="shared" ca="1" si="51"/>
        <v>0</v>
      </c>
      <c r="BT82" s="32">
        <f t="shared" ca="1" si="52"/>
        <v>0</v>
      </c>
      <c r="BU82" s="32">
        <f t="shared" ca="1" si="53"/>
        <v>0</v>
      </c>
      <c r="BV82" s="32">
        <f t="shared" ca="1" si="54"/>
        <v>0</v>
      </c>
      <c r="BW82" s="32">
        <f t="shared" ca="1" si="55"/>
        <v>0</v>
      </c>
      <c r="BX82" s="32">
        <f t="shared" ca="1" si="56"/>
        <v>0</v>
      </c>
    </row>
    <row r="83" spans="1:76" x14ac:dyDescent="0.25">
      <c r="A83" t="s">
        <v>494</v>
      </c>
      <c r="B83" s="1" t="s">
        <v>119</v>
      </c>
      <c r="C83" t="str">
        <f t="shared" ca="1" si="33"/>
        <v>GWW1</v>
      </c>
      <c r="D83" t="str">
        <f t="shared" ca="1" si="34"/>
        <v>Soderglen Wind Facility</v>
      </c>
      <c r="E83" s="31">
        <f ca="1">'Module C Corrected'!CW83-'Module C Initial'!CW83</f>
        <v>0</v>
      </c>
      <c r="F83" s="31">
        <f ca="1">'Module C Corrected'!CX83-'Module C Initial'!CX83</f>
        <v>0</v>
      </c>
      <c r="G83" s="31">
        <f ca="1">'Module C Corrected'!CY83-'Module C Initial'!CY83</f>
        <v>-306.87000000000251</v>
      </c>
      <c r="H83" s="31">
        <f ca="1">'Module C Corrected'!CZ83-'Module C Initial'!CZ83</f>
        <v>-242.25</v>
      </c>
      <c r="I83" s="31">
        <f ca="1">'Module C Corrected'!DA83-'Module C Initial'!DA83</f>
        <v>-172</v>
      </c>
      <c r="J83" s="31">
        <f ca="1">'Module C Corrected'!DB83-'Module C Initial'!DB83</f>
        <v>-187.94999999999891</v>
      </c>
      <c r="K83" s="31">
        <f ca="1">'Module C Corrected'!DC83-'Module C Initial'!DC83</f>
        <v>-178.89000000000124</v>
      </c>
      <c r="L83" s="31">
        <f ca="1">'Module C Corrected'!DD83-'Module C Initial'!DD83</f>
        <v>-212.06000000000131</v>
      </c>
      <c r="M83" s="31">
        <f ca="1">'Module C Corrected'!DE83-'Module C Initial'!DE83</f>
        <v>-271.3700000000008</v>
      </c>
      <c r="N83" s="31">
        <f ca="1">'Module C Corrected'!DF83-'Module C Initial'!DF83</f>
        <v>-248.33999999999833</v>
      </c>
      <c r="O83" s="31">
        <f ca="1">'Module C Corrected'!DG83-'Module C Initial'!DG83</f>
        <v>-251.48999999999978</v>
      </c>
      <c r="P83" s="31">
        <f ca="1">'Module C Corrected'!DH83-'Module C Initial'!DH83</f>
        <v>-273.21000000000095</v>
      </c>
      <c r="Q83" s="32">
        <f ca="1">'Module C Corrected'!DI83-'Module C Initial'!DI83</f>
        <v>0</v>
      </c>
      <c r="R83" s="32">
        <f ca="1">'Module C Corrected'!DJ83-'Module C Initial'!DJ83</f>
        <v>0</v>
      </c>
      <c r="S83" s="32">
        <f ca="1">'Module C Corrected'!DK83-'Module C Initial'!DK83</f>
        <v>-15.350000000000009</v>
      </c>
      <c r="T83" s="32">
        <f ca="1">'Module C Corrected'!DL83-'Module C Initial'!DL83</f>
        <v>-12.11</v>
      </c>
      <c r="U83" s="32">
        <f ca="1">'Module C Corrected'!DM83-'Module C Initial'!DM83</f>
        <v>-8.600000000000005</v>
      </c>
      <c r="V83" s="32">
        <f ca="1">'Module C Corrected'!DN83-'Module C Initial'!DN83</f>
        <v>-9.3999999999999986</v>
      </c>
      <c r="W83" s="32">
        <f ca="1">'Module C Corrected'!DO83-'Module C Initial'!DO83</f>
        <v>-8.94</v>
      </c>
      <c r="X83" s="32">
        <f ca="1">'Module C Corrected'!DP83-'Module C Initial'!DP83</f>
        <v>-10.600000000000001</v>
      </c>
      <c r="Y83" s="32">
        <f ca="1">'Module C Corrected'!DQ83-'Module C Initial'!DQ83</f>
        <v>-13.569999999999999</v>
      </c>
      <c r="Z83" s="32">
        <f ca="1">'Module C Corrected'!DR83-'Module C Initial'!DR83</f>
        <v>-12.419999999999995</v>
      </c>
      <c r="AA83" s="32">
        <f ca="1">'Module C Corrected'!DS83-'Module C Initial'!DS83</f>
        <v>-12.569999999999993</v>
      </c>
      <c r="AB83" s="32">
        <f ca="1">'Module C Corrected'!DT83-'Module C Initial'!DT83</f>
        <v>-13.659999999999997</v>
      </c>
      <c r="AC83" s="31">
        <f ca="1">'Module C Corrected'!DU83-'Module C Initial'!DU83</f>
        <v>0</v>
      </c>
      <c r="AD83" s="31">
        <f ca="1">'Module C Corrected'!DV83-'Module C Initial'!DV83</f>
        <v>0</v>
      </c>
      <c r="AE83" s="31">
        <f ca="1">'Module C Corrected'!DW83-'Module C Initial'!DW83</f>
        <v>-47.52000000000001</v>
      </c>
      <c r="AF83" s="31">
        <f ca="1">'Module C Corrected'!DX83-'Module C Initial'!DX83</f>
        <v>-37</v>
      </c>
      <c r="AG83" s="31">
        <f ca="1">'Module C Corrected'!DY83-'Module C Initial'!DY83</f>
        <v>-25.92</v>
      </c>
      <c r="AH83" s="31">
        <f ca="1">'Module C Corrected'!DZ83-'Module C Initial'!DZ83</f>
        <v>-27.92</v>
      </c>
      <c r="AI83" s="31">
        <f ca="1">'Module C Corrected'!EA83-'Module C Initial'!EA83</f>
        <v>-26.21</v>
      </c>
      <c r="AJ83" s="31">
        <f ca="1">'Module C Corrected'!EB83-'Module C Initial'!EB83</f>
        <v>-30.67</v>
      </c>
      <c r="AK83" s="31">
        <f ca="1">'Module C Corrected'!EC83-'Module C Initial'!EC83</f>
        <v>-38.72</v>
      </c>
      <c r="AL83" s="31">
        <f ca="1">'Module C Corrected'!ED83-'Module C Initial'!ED83</f>
        <v>-34.97999999999999</v>
      </c>
      <c r="AM83" s="31">
        <f ca="1">'Module C Corrected'!EE83-'Module C Initial'!EE83</f>
        <v>-34.94</v>
      </c>
      <c r="AN83" s="31">
        <f ca="1">'Module C Corrected'!EF83-'Module C Initial'!EF83</f>
        <v>-37.449999999999989</v>
      </c>
      <c r="AO83" s="32">
        <f t="shared" ca="1" si="32"/>
        <v>0</v>
      </c>
      <c r="AP83" s="32">
        <f t="shared" ca="1" si="32"/>
        <v>0</v>
      </c>
      <c r="AQ83" s="32">
        <f t="shared" ca="1" si="32"/>
        <v>-369.74000000000251</v>
      </c>
      <c r="AR83" s="32">
        <f t="shared" ca="1" si="31"/>
        <v>-291.36</v>
      </c>
      <c r="AS83" s="32">
        <f t="shared" ca="1" si="31"/>
        <v>-206.51999999999998</v>
      </c>
      <c r="AT83" s="32">
        <f t="shared" ca="1" si="31"/>
        <v>-225.2699999999989</v>
      </c>
      <c r="AU83" s="32">
        <f t="shared" ca="1" si="31"/>
        <v>-214.04000000000124</v>
      </c>
      <c r="AV83" s="32">
        <f t="shared" ca="1" si="31"/>
        <v>-253.33000000000129</v>
      </c>
      <c r="AW83" s="32">
        <f t="shared" ca="1" si="31"/>
        <v>-323.66000000000076</v>
      </c>
      <c r="AX83" s="32">
        <f t="shared" ca="1" si="31"/>
        <v>-295.7399999999983</v>
      </c>
      <c r="AY83" s="32">
        <f t="shared" ca="1" si="31"/>
        <v>-298.99999999999977</v>
      </c>
      <c r="AZ83" s="32">
        <f t="shared" ca="1" si="31"/>
        <v>-324.3200000000009</v>
      </c>
      <c r="BA83" s="31">
        <f t="shared" ca="1" si="57"/>
        <v>0</v>
      </c>
      <c r="BB83" s="31">
        <f t="shared" ca="1" si="35"/>
        <v>0</v>
      </c>
      <c r="BC83" s="31">
        <f t="shared" ca="1" si="36"/>
        <v>-6.14</v>
      </c>
      <c r="BD83" s="31">
        <f t="shared" ca="1" si="37"/>
        <v>-4.84</v>
      </c>
      <c r="BE83" s="31">
        <f t="shared" ca="1" si="38"/>
        <v>-3.44</v>
      </c>
      <c r="BF83" s="31">
        <f t="shared" ca="1" si="39"/>
        <v>-3.76</v>
      </c>
      <c r="BG83" s="31">
        <f t="shared" ca="1" si="40"/>
        <v>-3.58</v>
      </c>
      <c r="BH83" s="31">
        <f t="shared" ca="1" si="41"/>
        <v>-4.24</v>
      </c>
      <c r="BI83" s="31">
        <f t="shared" ca="1" si="42"/>
        <v>-5.43</v>
      </c>
      <c r="BJ83" s="31">
        <f t="shared" ca="1" si="43"/>
        <v>-4.97</v>
      </c>
      <c r="BK83" s="31">
        <f t="shared" ca="1" si="44"/>
        <v>-5.03</v>
      </c>
      <c r="BL83" s="31">
        <f t="shared" ca="1" si="45"/>
        <v>-5.46</v>
      </c>
      <c r="BM83" s="32">
        <f t="shared" ca="1" si="58"/>
        <v>0</v>
      </c>
      <c r="BN83" s="32">
        <f t="shared" ca="1" si="46"/>
        <v>0</v>
      </c>
      <c r="BO83" s="32">
        <f t="shared" ca="1" si="47"/>
        <v>-375.8800000000025</v>
      </c>
      <c r="BP83" s="32">
        <f t="shared" ca="1" si="48"/>
        <v>-296.2</v>
      </c>
      <c r="BQ83" s="32">
        <f t="shared" ca="1" si="49"/>
        <v>-209.95999999999998</v>
      </c>
      <c r="BR83" s="32">
        <f t="shared" ca="1" si="50"/>
        <v>-229.02999999999889</v>
      </c>
      <c r="BS83" s="32">
        <f t="shared" ca="1" si="51"/>
        <v>-217.62000000000126</v>
      </c>
      <c r="BT83" s="32">
        <f t="shared" ca="1" si="52"/>
        <v>-257.5700000000013</v>
      </c>
      <c r="BU83" s="32">
        <f t="shared" ca="1" si="53"/>
        <v>-329.09000000000077</v>
      </c>
      <c r="BV83" s="32">
        <f t="shared" ca="1" si="54"/>
        <v>-300.70999999999833</v>
      </c>
      <c r="BW83" s="32">
        <f t="shared" ca="1" si="55"/>
        <v>-304.02999999999975</v>
      </c>
      <c r="BX83" s="32">
        <f t="shared" ca="1" si="56"/>
        <v>-329.78000000000088</v>
      </c>
    </row>
    <row r="84" spans="1:76" x14ac:dyDescent="0.25">
      <c r="A84" t="s">
        <v>495</v>
      </c>
      <c r="B84" s="1" t="s">
        <v>84</v>
      </c>
      <c r="C84" t="str">
        <f t="shared" ca="1" si="33"/>
        <v>HAL1</v>
      </c>
      <c r="D84" t="str">
        <f t="shared" ca="1" si="34"/>
        <v>Halkirk Wind Facility</v>
      </c>
      <c r="E84" s="31">
        <f ca="1">'Module C Corrected'!CW84-'Module C Initial'!CW84</f>
        <v>1115</v>
      </c>
      <c r="F84" s="31">
        <f ca="1">'Module C Corrected'!CX84-'Module C Initial'!CX84</f>
        <v>694.66999999999825</v>
      </c>
      <c r="G84" s="31">
        <f ca="1">'Module C Corrected'!CY84-'Module C Initial'!CY84</f>
        <v>588.79999999999927</v>
      </c>
      <c r="H84" s="31">
        <f ca="1">'Module C Corrected'!CZ84-'Module C Initial'!CZ84</f>
        <v>620.87999999999738</v>
      </c>
      <c r="I84" s="31">
        <f ca="1">'Module C Corrected'!DA84-'Module C Initial'!DA84</f>
        <v>1091.3899999999994</v>
      </c>
      <c r="J84" s="31">
        <f ca="1">'Module C Corrected'!DB84-'Module C Initial'!DB84</f>
        <v>988</v>
      </c>
      <c r="K84" s="31">
        <f ca="1">'Module C Corrected'!DC84-'Module C Initial'!DC84</f>
        <v>452.11000000000058</v>
      </c>
      <c r="L84" s="31">
        <f ca="1">'Module C Corrected'!DD84-'Module C Initial'!DD84</f>
        <v>377.13000000000102</v>
      </c>
      <c r="M84" s="31">
        <f ca="1">'Module C Corrected'!DE84-'Module C Initial'!DE84</f>
        <v>405.77000000000044</v>
      </c>
      <c r="N84" s="31">
        <f ca="1">'Module C Corrected'!DF84-'Module C Initial'!DF84</f>
        <v>636.47999999999956</v>
      </c>
      <c r="O84" s="31">
        <f ca="1">'Module C Corrected'!DG84-'Module C Initial'!DG84</f>
        <v>533.83000000000175</v>
      </c>
      <c r="P84" s="31">
        <f ca="1">'Module C Corrected'!DH84-'Module C Initial'!DH84</f>
        <v>491.58000000000175</v>
      </c>
      <c r="Q84" s="32">
        <f ca="1">'Module C Corrected'!DI84-'Module C Initial'!DI84</f>
        <v>55.75</v>
      </c>
      <c r="R84" s="32">
        <f ca="1">'Module C Corrected'!DJ84-'Module C Initial'!DJ84</f>
        <v>34.740000000000009</v>
      </c>
      <c r="S84" s="32">
        <f ca="1">'Module C Corrected'!DK84-'Module C Initial'!DK84</f>
        <v>29.440000000000055</v>
      </c>
      <c r="T84" s="32">
        <f ca="1">'Module C Corrected'!DL84-'Module C Initial'!DL84</f>
        <v>31.040000000000077</v>
      </c>
      <c r="U84" s="32">
        <f ca="1">'Module C Corrected'!DM84-'Module C Initial'!DM84</f>
        <v>54.569999999999936</v>
      </c>
      <c r="V84" s="32">
        <f ca="1">'Module C Corrected'!DN84-'Module C Initial'!DN84</f>
        <v>49.400000000000091</v>
      </c>
      <c r="W84" s="32">
        <f ca="1">'Module C Corrected'!DO84-'Module C Initial'!DO84</f>
        <v>22.600000000000023</v>
      </c>
      <c r="X84" s="32">
        <f ca="1">'Module C Corrected'!DP84-'Module C Initial'!DP84</f>
        <v>18.859999999999957</v>
      </c>
      <c r="Y84" s="32">
        <f ca="1">'Module C Corrected'!DQ84-'Module C Initial'!DQ84</f>
        <v>20.289999999999964</v>
      </c>
      <c r="Z84" s="32">
        <f ca="1">'Module C Corrected'!DR84-'Module C Initial'!DR84</f>
        <v>31.819999999999936</v>
      </c>
      <c r="AA84" s="32">
        <f ca="1">'Module C Corrected'!DS84-'Module C Initial'!DS84</f>
        <v>26.690000000000055</v>
      </c>
      <c r="AB84" s="32">
        <f ca="1">'Module C Corrected'!DT84-'Module C Initial'!DT84</f>
        <v>24.580000000000041</v>
      </c>
      <c r="AC84" s="31">
        <f ca="1">'Module C Corrected'!DU84-'Module C Initial'!DU84</f>
        <v>177.19000000000051</v>
      </c>
      <c r="AD84" s="31">
        <f ca="1">'Module C Corrected'!DV84-'Module C Initial'!DV84</f>
        <v>108.92000000000007</v>
      </c>
      <c r="AE84" s="31">
        <f ca="1">'Module C Corrected'!DW84-'Module C Initial'!DW84</f>
        <v>91.190000000000055</v>
      </c>
      <c r="AF84" s="31">
        <f ca="1">'Module C Corrected'!DX84-'Module C Initial'!DX84</f>
        <v>94.839999999999691</v>
      </c>
      <c r="AG84" s="31">
        <f ca="1">'Module C Corrected'!DY84-'Module C Initial'!DY84</f>
        <v>164.47000000000025</v>
      </c>
      <c r="AH84" s="31">
        <f ca="1">'Module C Corrected'!DZ84-'Module C Initial'!DZ84</f>
        <v>146.78999999999996</v>
      </c>
      <c r="AI84" s="31">
        <f ca="1">'Module C Corrected'!EA84-'Module C Initial'!EA84</f>
        <v>66.239999999999782</v>
      </c>
      <c r="AJ84" s="31">
        <f ca="1">'Module C Corrected'!EB84-'Module C Initial'!EB84</f>
        <v>54.539999999999964</v>
      </c>
      <c r="AK84" s="31">
        <f ca="1">'Module C Corrected'!EC84-'Module C Initial'!EC84</f>
        <v>57.900000000000091</v>
      </c>
      <c r="AL84" s="31">
        <f ca="1">'Module C Corrected'!ED84-'Module C Initial'!ED84</f>
        <v>89.649999999999864</v>
      </c>
      <c r="AM84" s="31">
        <f ca="1">'Module C Corrected'!EE84-'Module C Initial'!EE84</f>
        <v>74.169999999999845</v>
      </c>
      <c r="AN84" s="31">
        <f ca="1">'Module C Corrected'!EF84-'Module C Initial'!EF84</f>
        <v>67.389999999999873</v>
      </c>
      <c r="AO84" s="32">
        <f t="shared" ca="1" si="32"/>
        <v>1347.9400000000005</v>
      </c>
      <c r="AP84" s="32">
        <f t="shared" ca="1" si="32"/>
        <v>838.32999999999834</v>
      </c>
      <c r="AQ84" s="32">
        <f t="shared" ca="1" si="32"/>
        <v>709.42999999999938</v>
      </c>
      <c r="AR84" s="32">
        <f t="shared" ca="1" si="31"/>
        <v>746.75999999999715</v>
      </c>
      <c r="AS84" s="32">
        <f t="shared" ca="1" si="31"/>
        <v>1310.4299999999996</v>
      </c>
      <c r="AT84" s="32">
        <f t="shared" ca="1" si="31"/>
        <v>1184.19</v>
      </c>
      <c r="AU84" s="32">
        <f t="shared" ca="1" si="31"/>
        <v>540.95000000000039</v>
      </c>
      <c r="AV84" s="32">
        <f t="shared" ca="1" si="31"/>
        <v>450.53000000000094</v>
      </c>
      <c r="AW84" s="32">
        <f t="shared" ca="1" si="31"/>
        <v>483.96000000000049</v>
      </c>
      <c r="AX84" s="32">
        <f t="shared" ca="1" si="31"/>
        <v>757.94999999999936</v>
      </c>
      <c r="AY84" s="32">
        <f t="shared" ca="1" si="31"/>
        <v>634.69000000000165</v>
      </c>
      <c r="AZ84" s="32">
        <f t="shared" ca="1" si="31"/>
        <v>583.55000000000166</v>
      </c>
      <c r="BA84" s="31">
        <f t="shared" ca="1" si="57"/>
        <v>22.29</v>
      </c>
      <c r="BB84" s="31">
        <f t="shared" ca="1" si="35"/>
        <v>13.89</v>
      </c>
      <c r="BC84" s="31">
        <f t="shared" ca="1" si="36"/>
        <v>11.77</v>
      </c>
      <c r="BD84" s="31">
        <f t="shared" ca="1" si="37"/>
        <v>12.41</v>
      </c>
      <c r="BE84" s="31">
        <f t="shared" ca="1" si="38"/>
        <v>21.82</v>
      </c>
      <c r="BF84" s="31">
        <f t="shared" ca="1" si="39"/>
        <v>19.760000000000002</v>
      </c>
      <c r="BG84" s="31">
        <f t="shared" ca="1" si="40"/>
        <v>9.0399999999999991</v>
      </c>
      <c r="BH84" s="31">
        <f t="shared" ca="1" si="41"/>
        <v>7.54</v>
      </c>
      <c r="BI84" s="31">
        <f t="shared" ca="1" si="42"/>
        <v>8.11</v>
      </c>
      <c r="BJ84" s="31">
        <f t="shared" ca="1" si="43"/>
        <v>12.73</v>
      </c>
      <c r="BK84" s="31">
        <f t="shared" ca="1" si="44"/>
        <v>10.67</v>
      </c>
      <c r="BL84" s="31">
        <f t="shared" ca="1" si="45"/>
        <v>9.83</v>
      </c>
      <c r="BM84" s="32">
        <f t="shared" ca="1" si="58"/>
        <v>1370.2300000000005</v>
      </c>
      <c r="BN84" s="32">
        <f t="shared" ca="1" si="46"/>
        <v>852.21999999999832</v>
      </c>
      <c r="BO84" s="32">
        <f t="shared" ca="1" si="47"/>
        <v>721.19999999999936</v>
      </c>
      <c r="BP84" s="32">
        <f t="shared" ca="1" si="48"/>
        <v>759.16999999999712</v>
      </c>
      <c r="BQ84" s="32">
        <f t="shared" ca="1" si="49"/>
        <v>1332.2499999999995</v>
      </c>
      <c r="BR84" s="32">
        <f t="shared" ca="1" si="50"/>
        <v>1203.95</v>
      </c>
      <c r="BS84" s="32">
        <f t="shared" ca="1" si="51"/>
        <v>549.99000000000035</v>
      </c>
      <c r="BT84" s="32">
        <f t="shared" ca="1" si="52"/>
        <v>458.07000000000096</v>
      </c>
      <c r="BU84" s="32">
        <f t="shared" ca="1" si="53"/>
        <v>492.0700000000005</v>
      </c>
      <c r="BV84" s="32">
        <f t="shared" ca="1" si="54"/>
        <v>770.67999999999938</v>
      </c>
      <c r="BW84" s="32">
        <f t="shared" ca="1" si="55"/>
        <v>645.36000000000161</v>
      </c>
      <c r="BX84" s="32">
        <f t="shared" ca="1" si="56"/>
        <v>593.3800000000017</v>
      </c>
    </row>
    <row r="85" spans="1:76" x14ac:dyDescent="0.25">
      <c r="A85" t="s">
        <v>496</v>
      </c>
      <c r="B85" s="1" t="s">
        <v>92</v>
      </c>
      <c r="C85" t="str">
        <f t="shared" ca="1" si="33"/>
        <v>HRM</v>
      </c>
      <c r="D85" t="str">
        <f t="shared" ca="1" si="34"/>
        <v>H. R. Milner</v>
      </c>
      <c r="E85" s="31">
        <f ca="1">'Module C Corrected'!CW85-'Module C Initial'!CW85</f>
        <v>-1468.5800000000163</v>
      </c>
      <c r="F85" s="31">
        <f ca="1">'Module C Corrected'!CX85-'Module C Initial'!CX85</f>
        <v>-1200.2199999999721</v>
      </c>
      <c r="G85" s="31">
        <f ca="1">'Module C Corrected'!CY85-'Module C Initial'!CY85</f>
        <v>-167.04999999999927</v>
      </c>
      <c r="H85" s="31">
        <f ca="1">'Module C Corrected'!CZ85-'Module C Initial'!CZ85</f>
        <v>-9.25</v>
      </c>
      <c r="I85" s="31">
        <f ca="1">'Module C Corrected'!DA85-'Module C Initial'!DA85</f>
        <v>-1828.1900000000023</v>
      </c>
      <c r="J85" s="31">
        <f ca="1">'Module C Corrected'!DB85-'Module C Initial'!DB85</f>
        <v>-5508.5100000000093</v>
      </c>
      <c r="K85" s="31">
        <f ca="1">'Module C Corrected'!DC85-'Module C Initial'!DC85</f>
        <v>-457.60000000000582</v>
      </c>
      <c r="L85" s="31">
        <f ca="1">'Module C Corrected'!DD85-'Module C Initial'!DD85</f>
        <v>0</v>
      </c>
      <c r="M85" s="31">
        <f ca="1">'Module C Corrected'!DE85-'Module C Initial'!DE85</f>
        <v>0</v>
      </c>
      <c r="N85" s="31">
        <f ca="1">'Module C Corrected'!DF85-'Module C Initial'!DF85</f>
        <v>0</v>
      </c>
      <c r="O85" s="31">
        <f ca="1">'Module C Corrected'!DG85-'Module C Initial'!DG85</f>
        <v>-666.25</v>
      </c>
      <c r="P85" s="31">
        <f ca="1">'Module C Corrected'!DH85-'Module C Initial'!DH85</f>
        <v>-837.5</v>
      </c>
      <c r="Q85" s="32">
        <f ca="1">'Module C Corrected'!DI85-'Module C Initial'!DI85</f>
        <v>-73.429999999998472</v>
      </c>
      <c r="R85" s="32">
        <f ca="1">'Module C Corrected'!DJ85-'Module C Initial'!DJ85</f>
        <v>-60.010000000000218</v>
      </c>
      <c r="S85" s="32">
        <f ca="1">'Module C Corrected'!DK85-'Module C Initial'!DK85</f>
        <v>-8.3499999999999091</v>
      </c>
      <c r="T85" s="32">
        <f ca="1">'Module C Corrected'!DL85-'Module C Initial'!DL85</f>
        <v>-0.46000000000000085</v>
      </c>
      <c r="U85" s="32">
        <f ca="1">'Module C Corrected'!DM85-'Module C Initial'!DM85</f>
        <v>-91.409999999999854</v>
      </c>
      <c r="V85" s="32">
        <f ca="1">'Module C Corrected'!DN85-'Module C Initial'!DN85</f>
        <v>-275.43000000000029</v>
      </c>
      <c r="W85" s="32">
        <f ca="1">'Module C Corrected'!DO85-'Module C Initial'!DO85</f>
        <v>-22.880000000000109</v>
      </c>
      <c r="X85" s="32">
        <f ca="1">'Module C Corrected'!DP85-'Module C Initial'!DP85</f>
        <v>0</v>
      </c>
      <c r="Y85" s="32">
        <f ca="1">'Module C Corrected'!DQ85-'Module C Initial'!DQ85</f>
        <v>0</v>
      </c>
      <c r="Z85" s="32">
        <f ca="1">'Module C Corrected'!DR85-'Module C Initial'!DR85</f>
        <v>0</v>
      </c>
      <c r="AA85" s="32">
        <f ca="1">'Module C Corrected'!DS85-'Module C Initial'!DS85</f>
        <v>-33.3100000000004</v>
      </c>
      <c r="AB85" s="32">
        <f ca="1">'Module C Corrected'!DT85-'Module C Initial'!DT85</f>
        <v>-41.880000000000109</v>
      </c>
      <c r="AC85" s="31">
        <f ca="1">'Module C Corrected'!DU85-'Module C Initial'!DU85</f>
        <v>-233.38000000000102</v>
      </c>
      <c r="AD85" s="31">
        <f ca="1">'Module C Corrected'!DV85-'Module C Initial'!DV85</f>
        <v>-188.18000000000029</v>
      </c>
      <c r="AE85" s="31">
        <f ca="1">'Module C Corrected'!DW85-'Module C Initial'!DW85</f>
        <v>-25.869999999999891</v>
      </c>
      <c r="AF85" s="31">
        <f ca="1">'Module C Corrected'!DX85-'Module C Initial'!DX85</f>
        <v>-1.410000000000025</v>
      </c>
      <c r="AG85" s="31">
        <f ca="1">'Module C Corrected'!DY85-'Module C Initial'!DY85</f>
        <v>-275.5</v>
      </c>
      <c r="AH85" s="31">
        <f ca="1">'Module C Corrected'!DZ85-'Module C Initial'!DZ85</f>
        <v>-818.41000000000349</v>
      </c>
      <c r="AI85" s="31">
        <f ca="1">'Module C Corrected'!EA85-'Module C Initial'!EA85</f>
        <v>-67.049999999999272</v>
      </c>
      <c r="AJ85" s="31">
        <f ca="1">'Module C Corrected'!EB85-'Module C Initial'!EB85</f>
        <v>0</v>
      </c>
      <c r="AK85" s="31">
        <f ca="1">'Module C Corrected'!EC85-'Module C Initial'!EC85</f>
        <v>0</v>
      </c>
      <c r="AL85" s="31">
        <f ca="1">'Module C Corrected'!ED85-'Module C Initial'!ED85</f>
        <v>0</v>
      </c>
      <c r="AM85" s="31">
        <f ca="1">'Module C Corrected'!EE85-'Module C Initial'!EE85</f>
        <v>-92.569999999999709</v>
      </c>
      <c r="AN85" s="31">
        <f ca="1">'Module C Corrected'!EF85-'Module C Initial'!EF85</f>
        <v>-114.81000000000131</v>
      </c>
      <c r="AO85" s="32">
        <f t="shared" ca="1" si="32"/>
        <v>-1775.3900000000158</v>
      </c>
      <c r="AP85" s="32">
        <f t="shared" ca="1" si="32"/>
        <v>-1448.4099999999726</v>
      </c>
      <c r="AQ85" s="32">
        <f t="shared" ca="1" si="32"/>
        <v>-201.26999999999907</v>
      </c>
      <c r="AR85" s="32">
        <f t="shared" ca="1" si="31"/>
        <v>-11.120000000000026</v>
      </c>
      <c r="AS85" s="32">
        <f t="shared" ca="1" si="31"/>
        <v>-2195.1000000000022</v>
      </c>
      <c r="AT85" s="32">
        <f t="shared" ca="1" si="31"/>
        <v>-6602.3500000000131</v>
      </c>
      <c r="AU85" s="32">
        <f t="shared" ca="1" si="31"/>
        <v>-547.5300000000052</v>
      </c>
      <c r="AV85" s="32">
        <f t="shared" ca="1" si="31"/>
        <v>0</v>
      </c>
      <c r="AW85" s="32">
        <f t="shared" ca="1" si="31"/>
        <v>0</v>
      </c>
      <c r="AX85" s="32">
        <f t="shared" ca="1" si="31"/>
        <v>0</v>
      </c>
      <c r="AY85" s="32">
        <f t="shared" ca="1" si="31"/>
        <v>-792.13000000000011</v>
      </c>
      <c r="AZ85" s="32">
        <f t="shared" ca="1" si="31"/>
        <v>-994.19000000000142</v>
      </c>
      <c r="BA85" s="31">
        <f t="shared" ca="1" si="57"/>
        <v>-29.36</v>
      </c>
      <c r="BB85" s="31">
        <f t="shared" ca="1" si="35"/>
        <v>-24</v>
      </c>
      <c r="BC85" s="31">
        <f t="shared" ca="1" si="36"/>
        <v>-3.34</v>
      </c>
      <c r="BD85" s="31">
        <f t="shared" ca="1" si="37"/>
        <v>-0.18</v>
      </c>
      <c r="BE85" s="31">
        <f t="shared" ca="1" si="38"/>
        <v>-36.56</v>
      </c>
      <c r="BF85" s="31">
        <f t="shared" ca="1" si="39"/>
        <v>-110.14</v>
      </c>
      <c r="BG85" s="31">
        <f t="shared" ca="1" si="40"/>
        <v>-9.15</v>
      </c>
      <c r="BH85" s="31">
        <f t="shared" ca="1" si="41"/>
        <v>0</v>
      </c>
      <c r="BI85" s="31">
        <f t="shared" ca="1" si="42"/>
        <v>0</v>
      </c>
      <c r="BJ85" s="31">
        <f t="shared" ca="1" si="43"/>
        <v>0</v>
      </c>
      <c r="BK85" s="31">
        <f t="shared" ca="1" si="44"/>
        <v>-13.32</v>
      </c>
      <c r="BL85" s="31">
        <f t="shared" ca="1" si="45"/>
        <v>-16.75</v>
      </c>
      <c r="BM85" s="32">
        <f t="shared" ca="1" si="58"/>
        <v>-1804.7500000000157</v>
      </c>
      <c r="BN85" s="32">
        <f t="shared" ca="1" si="46"/>
        <v>-1472.4099999999726</v>
      </c>
      <c r="BO85" s="32">
        <f t="shared" ca="1" si="47"/>
        <v>-204.60999999999908</v>
      </c>
      <c r="BP85" s="32">
        <f t="shared" ca="1" si="48"/>
        <v>-11.300000000000026</v>
      </c>
      <c r="BQ85" s="32">
        <f t="shared" ca="1" si="49"/>
        <v>-2231.6600000000021</v>
      </c>
      <c r="BR85" s="32">
        <f t="shared" ca="1" si="50"/>
        <v>-6712.4900000000134</v>
      </c>
      <c r="BS85" s="32">
        <f t="shared" ca="1" si="51"/>
        <v>-556.68000000000518</v>
      </c>
      <c r="BT85" s="32">
        <f t="shared" ca="1" si="52"/>
        <v>0</v>
      </c>
      <c r="BU85" s="32">
        <f t="shared" ca="1" si="53"/>
        <v>0</v>
      </c>
      <c r="BV85" s="32">
        <f t="shared" ca="1" si="54"/>
        <v>0</v>
      </c>
      <c r="BW85" s="32">
        <f t="shared" ca="1" si="55"/>
        <v>-805.45000000000016</v>
      </c>
      <c r="BX85" s="32">
        <f t="shared" ca="1" si="56"/>
        <v>-1010.9400000000014</v>
      </c>
    </row>
    <row r="86" spans="1:76" x14ac:dyDescent="0.25">
      <c r="A86" t="s">
        <v>467</v>
      </c>
      <c r="B86" s="1" t="s">
        <v>128</v>
      </c>
      <c r="C86" t="str">
        <f t="shared" ca="1" si="33"/>
        <v>HSH</v>
      </c>
      <c r="D86" t="str">
        <f t="shared" ca="1" si="34"/>
        <v>Horseshoe Hydro Facility</v>
      </c>
      <c r="E86" s="31">
        <f ca="1">'Module C Corrected'!CW86-'Module C Initial'!CW86</f>
        <v>-17.140000000000327</v>
      </c>
      <c r="F86" s="31">
        <f ca="1">'Module C Corrected'!CX86-'Module C Initial'!CX86</f>
        <v>-20.479999999999563</v>
      </c>
      <c r="G86" s="31">
        <f ca="1">'Module C Corrected'!CY86-'Module C Initial'!CY86</f>
        <v>-12.039999999999964</v>
      </c>
      <c r="H86" s="31">
        <f ca="1">'Module C Corrected'!CZ86-'Module C Initial'!CZ86</f>
        <v>-10.609999999999673</v>
      </c>
      <c r="I86" s="31">
        <f ca="1">'Module C Corrected'!DA86-'Module C Initial'!DA86</f>
        <v>-50.81000000000131</v>
      </c>
      <c r="J86" s="31">
        <f ca="1">'Module C Corrected'!DB86-'Module C Initial'!DB86</f>
        <v>-99.990000000005239</v>
      </c>
      <c r="K86" s="31">
        <f ca="1">'Module C Corrected'!DC86-'Module C Initial'!DC86</f>
        <v>-22.510000000002037</v>
      </c>
      <c r="L86" s="31">
        <f ca="1">'Module C Corrected'!DD86-'Module C Initial'!DD86</f>
        <v>-25.149999999999636</v>
      </c>
      <c r="M86" s="31">
        <f ca="1">'Module C Corrected'!DE86-'Module C Initial'!DE86</f>
        <v>-14.799999999999272</v>
      </c>
      <c r="N86" s="31">
        <f ca="1">'Module C Corrected'!DF86-'Module C Initial'!DF86</f>
        <v>-12.720000000000255</v>
      </c>
      <c r="O86" s="31">
        <f ca="1">'Module C Corrected'!DG86-'Module C Initial'!DG86</f>
        <v>-8.3800000000001091</v>
      </c>
      <c r="P86" s="31">
        <f ca="1">'Module C Corrected'!DH86-'Module C Initial'!DH86</f>
        <v>-8.7600000000002183</v>
      </c>
      <c r="Q86" s="32">
        <f ca="1">'Module C Corrected'!DI86-'Module C Initial'!DI86</f>
        <v>-0.86000000000001364</v>
      </c>
      <c r="R86" s="32">
        <f ca="1">'Module C Corrected'!DJ86-'Module C Initial'!DJ86</f>
        <v>-1.0200000000000387</v>
      </c>
      <c r="S86" s="32">
        <f ca="1">'Module C Corrected'!DK86-'Module C Initial'!DK86</f>
        <v>-0.60999999999998522</v>
      </c>
      <c r="T86" s="32">
        <f ca="1">'Module C Corrected'!DL86-'Module C Initial'!DL86</f>
        <v>-0.53000000000000114</v>
      </c>
      <c r="U86" s="32">
        <f ca="1">'Module C Corrected'!DM86-'Module C Initial'!DM86</f>
        <v>-2.5399999999999636</v>
      </c>
      <c r="V86" s="32">
        <f ca="1">'Module C Corrected'!DN86-'Module C Initial'!DN86</f>
        <v>-5</v>
      </c>
      <c r="W86" s="32">
        <f ca="1">'Module C Corrected'!DO86-'Module C Initial'!DO86</f>
        <v>-1.1299999999999955</v>
      </c>
      <c r="X86" s="32">
        <f ca="1">'Module C Corrected'!DP86-'Module C Initial'!DP86</f>
        <v>-1.2599999999999909</v>
      </c>
      <c r="Y86" s="32">
        <f ca="1">'Module C Corrected'!DQ86-'Module C Initial'!DQ86</f>
        <v>-0.74000000000000909</v>
      </c>
      <c r="Z86" s="32">
        <f ca="1">'Module C Corrected'!DR86-'Module C Initial'!DR86</f>
        <v>-0.63999999999998636</v>
      </c>
      <c r="AA86" s="32">
        <f ca="1">'Module C Corrected'!DS86-'Module C Initial'!DS86</f>
        <v>-0.41999999999998749</v>
      </c>
      <c r="AB86" s="32">
        <f ca="1">'Module C Corrected'!DT86-'Module C Initial'!DT86</f>
        <v>-0.44000000000002615</v>
      </c>
      <c r="AC86" s="31">
        <f ca="1">'Module C Corrected'!DU86-'Module C Initial'!DU86</f>
        <v>-2.7300000000000182</v>
      </c>
      <c r="AD86" s="31">
        <f ca="1">'Module C Corrected'!DV86-'Module C Initial'!DV86</f>
        <v>-3.2200000000000273</v>
      </c>
      <c r="AE86" s="31">
        <f ca="1">'Module C Corrected'!DW86-'Module C Initial'!DW86</f>
        <v>-1.8700000000000045</v>
      </c>
      <c r="AF86" s="31">
        <f ca="1">'Module C Corrected'!DX86-'Module C Initial'!DX86</f>
        <v>-1.6200000000000045</v>
      </c>
      <c r="AG86" s="31">
        <f ca="1">'Module C Corrected'!DY86-'Module C Initial'!DY86</f>
        <v>-7.6600000000003092</v>
      </c>
      <c r="AH86" s="31">
        <f ca="1">'Module C Corrected'!DZ86-'Module C Initial'!DZ86</f>
        <v>-14.850000000000364</v>
      </c>
      <c r="AI86" s="31">
        <f ca="1">'Module C Corrected'!EA86-'Module C Initial'!EA86</f>
        <v>-3.2999999999999545</v>
      </c>
      <c r="AJ86" s="31">
        <f ca="1">'Module C Corrected'!EB86-'Module C Initial'!EB86</f>
        <v>-3.6400000000001</v>
      </c>
      <c r="AK86" s="31">
        <f ca="1">'Module C Corrected'!EC86-'Module C Initial'!EC86</f>
        <v>-2.1100000000000136</v>
      </c>
      <c r="AL86" s="31">
        <f ca="1">'Module C Corrected'!ED86-'Module C Initial'!ED86</f>
        <v>-1.7899999999999636</v>
      </c>
      <c r="AM86" s="31">
        <f ca="1">'Module C Corrected'!EE86-'Module C Initial'!EE86</f>
        <v>-1.1700000000000159</v>
      </c>
      <c r="AN86" s="31">
        <f ca="1">'Module C Corrected'!EF86-'Module C Initial'!EF86</f>
        <v>-1.1999999999999886</v>
      </c>
      <c r="AO86" s="32">
        <f t="shared" ca="1" si="32"/>
        <v>-20.730000000000359</v>
      </c>
      <c r="AP86" s="32">
        <f t="shared" ca="1" si="32"/>
        <v>-24.719999999999629</v>
      </c>
      <c r="AQ86" s="32">
        <f t="shared" ca="1" si="32"/>
        <v>-14.519999999999953</v>
      </c>
      <c r="AR86" s="32">
        <f t="shared" ca="1" si="31"/>
        <v>-12.759999999999678</v>
      </c>
      <c r="AS86" s="32">
        <f t="shared" ca="1" si="31"/>
        <v>-61.010000000001583</v>
      </c>
      <c r="AT86" s="32">
        <f t="shared" ca="1" si="31"/>
        <v>-119.8400000000056</v>
      </c>
      <c r="AU86" s="32">
        <f t="shared" ca="1" si="31"/>
        <v>-26.940000000001987</v>
      </c>
      <c r="AV86" s="32">
        <f t="shared" ca="1" si="31"/>
        <v>-30.049999999999727</v>
      </c>
      <c r="AW86" s="32">
        <f t="shared" ca="1" si="31"/>
        <v>-17.649999999999295</v>
      </c>
      <c r="AX86" s="32">
        <f t="shared" ca="1" si="31"/>
        <v>-15.150000000000205</v>
      </c>
      <c r="AY86" s="32">
        <f t="shared" ca="1" si="31"/>
        <v>-9.9700000000001125</v>
      </c>
      <c r="AZ86" s="32">
        <f t="shared" ca="1" si="31"/>
        <v>-10.400000000000233</v>
      </c>
      <c r="BA86" s="31">
        <f t="shared" ca="1" si="57"/>
        <v>-0.34</v>
      </c>
      <c r="BB86" s="31">
        <f t="shared" ca="1" si="35"/>
        <v>-0.41</v>
      </c>
      <c r="BC86" s="31">
        <f t="shared" ca="1" si="36"/>
        <v>-0.24</v>
      </c>
      <c r="BD86" s="31">
        <f t="shared" ca="1" si="37"/>
        <v>-0.21</v>
      </c>
      <c r="BE86" s="31">
        <f t="shared" ca="1" si="38"/>
        <v>-1.02</v>
      </c>
      <c r="BF86" s="31">
        <f t="shared" ca="1" si="39"/>
        <v>-2</v>
      </c>
      <c r="BG86" s="31">
        <f t="shared" ca="1" si="40"/>
        <v>-0.45</v>
      </c>
      <c r="BH86" s="31">
        <f t="shared" ca="1" si="41"/>
        <v>-0.5</v>
      </c>
      <c r="BI86" s="31">
        <f t="shared" ca="1" si="42"/>
        <v>-0.3</v>
      </c>
      <c r="BJ86" s="31">
        <f t="shared" ca="1" si="43"/>
        <v>-0.25</v>
      </c>
      <c r="BK86" s="31">
        <f t="shared" ca="1" si="44"/>
        <v>-0.17</v>
      </c>
      <c r="BL86" s="31">
        <f t="shared" ca="1" si="45"/>
        <v>-0.18</v>
      </c>
      <c r="BM86" s="32">
        <f t="shared" ca="1" si="58"/>
        <v>-21.070000000000359</v>
      </c>
      <c r="BN86" s="32">
        <f t="shared" ca="1" si="46"/>
        <v>-25.12999999999963</v>
      </c>
      <c r="BO86" s="32">
        <f t="shared" ca="1" si="47"/>
        <v>-14.759999999999954</v>
      </c>
      <c r="BP86" s="32">
        <f t="shared" ca="1" si="48"/>
        <v>-12.969999999999679</v>
      </c>
      <c r="BQ86" s="32">
        <f t="shared" ca="1" si="49"/>
        <v>-62.030000000001586</v>
      </c>
      <c r="BR86" s="32">
        <f t="shared" ca="1" si="50"/>
        <v>-121.8400000000056</v>
      </c>
      <c r="BS86" s="32">
        <f t="shared" ca="1" si="51"/>
        <v>-27.390000000001987</v>
      </c>
      <c r="BT86" s="32">
        <f t="shared" ca="1" si="52"/>
        <v>-30.549999999999727</v>
      </c>
      <c r="BU86" s="32">
        <f t="shared" ca="1" si="53"/>
        <v>-17.949999999999296</v>
      </c>
      <c r="BV86" s="32">
        <f t="shared" ca="1" si="54"/>
        <v>-15.400000000000205</v>
      </c>
      <c r="BW86" s="32">
        <f t="shared" ca="1" si="55"/>
        <v>-10.140000000000112</v>
      </c>
      <c r="BX86" s="32">
        <f t="shared" ca="1" si="56"/>
        <v>-10.580000000000233</v>
      </c>
    </row>
    <row r="87" spans="1:76" x14ac:dyDescent="0.25">
      <c r="A87" t="s">
        <v>466</v>
      </c>
      <c r="B87" s="1" t="s">
        <v>161</v>
      </c>
      <c r="C87" t="str">
        <f t="shared" ca="1" si="33"/>
        <v>IEW1</v>
      </c>
      <c r="D87" t="str">
        <f t="shared" ca="1" si="34"/>
        <v>Summerview 1 Wind Facility</v>
      </c>
      <c r="E87" s="31">
        <f ca="1">'Module C Corrected'!CW87-'Module C Initial'!CW87</f>
        <v>-357.69999999999709</v>
      </c>
      <c r="F87" s="31">
        <f ca="1">'Module C Corrected'!CX87-'Module C Initial'!CX87</f>
        <v>-185.92999999999847</v>
      </c>
      <c r="G87" s="31">
        <f ca="1">'Module C Corrected'!CY87-'Module C Initial'!CY87</f>
        <v>-277.83000000000175</v>
      </c>
      <c r="H87" s="31">
        <f ca="1">'Module C Corrected'!CZ87-'Module C Initial'!CZ87</f>
        <v>-183.17000000000007</v>
      </c>
      <c r="I87" s="31">
        <f ca="1">'Module C Corrected'!DA87-'Module C Initial'!DA87</f>
        <v>-112.90999999999985</v>
      </c>
      <c r="J87" s="31">
        <f ca="1">'Module C Corrected'!DB87-'Module C Initial'!DB87</f>
        <v>-129.73999999999978</v>
      </c>
      <c r="K87" s="31">
        <f ca="1">'Module C Corrected'!DC87-'Module C Initial'!DC87</f>
        <v>-126.58999999999833</v>
      </c>
      <c r="L87" s="31">
        <f ca="1">'Module C Corrected'!DD87-'Module C Initial'!DD87</f>
        <v>-126.86000000000058</v>
      </c>
      <c r="M87" s="31">
        <f ca="1">'Module C Corrected'!DE87-'Module C Initial'!DE87</f>
        <v>-177.92000000000007</v>
      </c>
      <c r="N87" s="31">
        <f ca="1">'Module C Corrected'!DF87-'Module C Initial'!DF87</f>
        <v>-186.39000000000124</v>
      </c>
      <c r="O87" s="31">
        <f ca="1">'Module C Corrected'!DG87-'Module C Initial'!DG87</f>
        <v>-193.81999999999971</v>
      </c>
      <c r="P87" s="31">
        <f ca="1">'Module C Corrected'!DH87-'Module C Initial'!DH87</f>
        <v>-231.17000000000189</v>
      </c>
      <c r="Q87" s="32">
        <f ca="1">'Module C Corrected'!DI87-'Module C Initial'!DI87</f>
        <v>-17.880000000000052</v>
      </c>
      <c r="R87" s="32">
        <f ca="1">'Module C Corrected'!DJ87-'Module C Initial'!DJ87</f>
        <v>-9.3000000000000114</v>
      </c>
      <c r="S87" s="32">
        <f ca="1">'Module C Corrected'!DK87-'Module C Initial'!DK87</f>
        <v>-13.900000000000006</v>
      </c>
      <c r="T87" s="32">
        <f ca="1">'Module C Corrected'!DL87-'Module C Initial'!DL87</f>
        <v>-9.1599999999999966</v>
      </c>
      <c r="U87" s="32">
        <f ca="1">'Module C Corrected'!DM87-'Module C Initial'!DM87</f>
        <v>-5.6499999999999915</v>
      </c>
      <c r="V87" s="32">
        <f ca="1">'Module C Corrected'!DN87-'Module C Initial'!DN87</f>
        <v>-6.4899999999999949</v>
      </c>
      <c r="W87" s="32">
        <f ca="1">'Module C Corrected'!DO87-'Module C Initial'!DO87</f>
        <v>-6.3299999999999983</v>
      </c>
      <c r="X87" s="32">
        <f ca="1">'Module C Corrected'!DP87-'Module C Initial'!DP87</f>
        <v>-6.3399999999999892</v>
      </c>
      <c r="Y87" s="32">
        <f ca="1">'Module C Corrected'!DQ87-'Module C Initial'!DQ87</f>
        <v>-8.89</v>
      </c>
      <c r="Z87" s="32">
        <f ca="1">'Module C Corrected'!DR87-'Module C Initial'!DR87</f>
        <v>-9.3199999999999932</v>
      </c>
      <c r="AA87" s="32">
        <f ca="1">'Module C Corrected'!DS87-'Module C Initial'!DS87</f>
        <v>-9.6899999999999977</v>
      </c>
      <c r="AB87" s="32">
        <f ca="1">'Module C Corrected'!DT87-'Module C Initial'!DT87</f>
        <v>-11.560000000000002</v>
      </c>
      <c r="AC87" s="31">
        <f ca="1">'Module C Corrected'!DU87-'Module C Initial'!DU87</f>
        <v>-56.840000000000032</v>
      </c>
      <c r="AD87" s="31">
        <f ca="1">'Module C Corrected'!DV87-'Module C Initial'!DV87</f>
        <v>-29.150000000000034</v>
      </c>
      <c r="AE87" s="31">
        <f ca="1">'Module C Corrected'!DW87-'Module C Initial'!DW87</f>
        <v>-43.030000000000086</v>
      </c>
      <c r="AF87" s="31">
        <f ca="1">'Module C Corrected'!DX87-'Module C Initial'!DX87</f>
        <v>-27.980000000000018</v>
      </c>
      <c r="AG87" s="31">
        <f ca="1">'Module C Corrected'!DY87-'Module C Initial'!DY87</f>
        <v>-17.019999999999982</v>
      </c>
      <c r="AH87" s="31">
        <f ca="1">'Module C Corrected'!DZ87-'Module C Initial'!DZ87</f>
        <v>-19.279999999999973</v>
      </c>
      <c r="AI87" s="31">
        <f ca="1">'Module C Corrected'!EA87-'Module C Initial'!EA87</f>
        <v>-18.549999999999983</v>
      </c>
      <c r="AJ87" s="31">
        <f ca="1">'Module C Corrected'!EB87-'Module C Initial'!EB87</f>
        <v>-18.340000000000003</v>
      </c>
      <c r="AK87" s="31">
        <f ca="1">'Module C Corrected'!EC87-'Module C Initial'!EC87</f>
        <v>-25.390000000000043</v>
      </c>
      <c r="AL87" s="31">
        <f ca="1">'Module C Corrected'!ED87-'Module C Initial'!ED87</f>
        <v>-26.25</v>
      </c>
      <c r="AM87" s="31">
        <f ca="1">'Module C Corrected'!EE87-'Module C Initial'!EE87</f>
        <v>-26.920000000000016</v>
      </c>
      <c r="AN87" s="31">
        <f ca="1">'Module C Corrected'!EF87-'Module C Initial'!EF87</f>
        <v>-31.690000000000055</v>
      </c>
      <c r="AO87" s="32">
        <f t="shared" ca="1" si="32"/>
        <v>-432.41999999999717</v>
      </c>
      <c r="AP87" s="32">
        <f t="shared" ca="1" si="32"/>
        <v>-224.37999999999852</v>
      </c>
      <c r="AQ87" s="32">
        <f t="shared" ca="1" si="32"/>
        <v>-334.76000000000181</v>
      </c>
      <c r="AR87" s="32">
        <f t="shared" ca="1" si="31"/>
        <v>-220.31000000000009</v>
      </c>
      <c r="AS87" s="32">
        <f t="shared" ca="1" si="31"/>
        <v>-135.57999999999981</v>
      </c>
      <c r="AT87" s="32">
        <f t="shared" ca="1" si="31"/>
        <v>-155.50999999999976</v>
      </c>
      <c r="AU87" s="32">
        <f t="shared" ca="1" si="31"/>
        <v>-151.46999999999829</v>
      </c>
      <c r="AV87" s="32">
        <f t="shared" ca="1" si="31"/>
        <v>-151.54000000000056</v>
      </c>
      <c r="AW87" s="32">
        <f t="shared" ca="1" si="31"/>
        <v>-212.2000000000001</v>
      </c>
      <c r="AX87" s="32">
        <f t="shared" ca="1" si="31"/>
        <v>-221.96000000000123</v>
      </c>
      <c r="AY87" s="32">
        <f t="shared" ca="1" si="31"/>
        <v>-230.42999999999972</v>
      </c>
      <c r="AZ87" s="32">
        <f t="shared" ca="1" si="31"/>
        <v>-274.42000000000195</v>
      </c>
      <c r="BA87" s="31">
        <f t="shared" ca="1" si="57"/>
        <v>-7.15</v>
      </c>
      <c r="BB87" s="31">
        <f t="shared" ca="1" si="35"/>
        <v>-3.72</v>
      </c>
      <c r="BC87" s="31">
        <f t="shared" ca="1" si="36"/>
        <v>-5.56</v>
      </c>
      <c r="BD87" s="31">
        <f t="shared" ca="1" si="37"/>
        <v>-3.66</v>
      </c>
      <c r="BE87" s="31">
        <f t="shared" ca="1" si="38"/>
        <v>-2.2599999999999998</v>
      </c>
      <c r="BF87" s="31">
        <f t="shared" ca="1" si="39"/>
        <v>-2.59</v>
      </c>
      <c r="BG87" s="31">
        <f t="shared" ca="1" si="40"/>
        <v>-2.5299999999999998</v>
      </c>
      <c r="BH87" s="31">
        <f t="shared" ca="1" si="41"/>
        <v>-2.54</v>
      </c>
      <c r="BI87" s="31">
        <f t="shared" ca="1" si="42"/>
        <v>-3.56</v>
      </c>
      <c r="BJ87" s="31">
        <f t="shared" ca="1" si="43"/>
        <v>-3.73</v>
      </c>
      <c r="BK87" s="31">
        <f t="shared" ca="1" si="44"/>
        <v>-3.88</v>
      </c>
      <c r="BL87" s="31">
        <f t="shared" ca="1" si="45"/>
        <v>-4.62</v>
      </c>
      <c r="BM87" s="32">
        <f t="shared" ca="1" si="58"/>
        <v>-439.56999999999715</v>
      </c>
      <c r="BN87" s="32">
        <f t="shared" ca="1" si="46"/>
        <v>-228.09999999999852</v>
      </c>
      <c r="BO87" s="32">
        <f t="shared" ca="1" si="47"/>
        <v>-340.32000000000181</v>
      </c>
      <c r="BP87" s="32">
        <f t="shared" ca="1" si="48"/>
        <v>-223.97000000000008</v>
      </c>
      <c r="BQ87" s="32">
        <f t="shared" ca="1" si="49"/>
        <v>-137.8399999999998</v>
      </c>
      <c r="BR87" s="32">
        <f t="shared" ca="1" si="50"/>
        <v>-158.09999999999977</v>
      </c>
      <c r="BS87" s="32">
        <f t="shared" ca="1" si="51"/>
        <v>-153.99999999999829</v>
      </c>
      <c r="BT87" s="32">
        <f t="shared" ca="1" si="52"/>
        <v>-154.08000000000055</v>
      </c>
      <c r="BU87" s="32">
        <f t="shared" ca="1" si="53"/>
        <v>-215.7600000000001</v>
      </c>
      <c r="BV87" s="32">
        <f t="shared" ca="1" si="54"/>
        <v>-225.69000000000122</v>
      </c>
      <c r="BW87" s="32">
        <f t="shared" ca="1" si="55"/>
        <v>-234.30999999999972</v>
      </c>
      <c r="BX87" s="32">
        <f t="shared" ca="1" si="56"/>
        <v>-279.04000000000195</v>
      </c>
    </row>
    <row r="88" spans="1:76" x14ac:dyDescent="0.25">
      <c r="A88" t="s">
        <v>466</v>
      </c>
      <c r="B88" s="1" t="s">
        <v>162</v>
      </c>
      <c r="C88" t="str">
        <f t="shared" ca="1" si="33"/>
        <v>IEW2</v>
      </c>
      <c r="D88" t="str">
        <f t="shared" ca="1" si="34"/>
        <v>Summerview 2 Wind Facility</v>
      </c>
      <c r="E88" s="31">
        <f ca="1">'Module C Corrected'!CW88-'Module C Initial'!CW88</f>
        <v>-348.20999999999913</v>
      </c>
      <c r="F88" s="31">
        <f ca="1">'Module C Corrected'!CX88-'Module C Initial'!CX88</f>
        <v>-195.59000000000015</v>
      </c>
      <c r="G88" s="31">
        <f ca="1">'Module C Corrected'!CY88-'Module C Initial'!CY88</f>
        <v>-277.88000000000102</v>
      </c>
      <c r="H88" s="31">
        <f ca="1">'Module C Corrected'!CZ88-'Module C Initial'!CZ88</f>
        <v>-179.46999999999935</v>
      </c>
      <c r="I88" s="31">
        <f ca="1">'Module C Corrected'!DA88-'Module C Initial'!DA88</f>
        <v>-106.76999999999953</v>
      </c>
      <c r="J88" s="31">
        <f ca="1">'Module C Corrected'!DB88-'Module C Initial'!DB88</f>
        <v>-145.81000000000131</v>
      </c>
      <c r="K88" s="31">
        <f ca="1">'Module C Corrected'!DC88-'Module C Initial'!DC88</f>
        <v>-113.76000000000022</v>
      </c>
      <c r="L88" s="31">
        <f ca="1">'Module C Corrected'!DD88-'Module C Initial'!DD88</f>
        <v>-124.45999999999913</v>
      </c>
      <c r="M88" s="31">
        <f ca="1">'Module C Corrected'!DE88-'Module C Initial'!DE88</f>
        <v>-172.93000000000029</v>
      </c>
      <c r="N88" s="31">
        <f ca="1">'Module C Corrected'!DF88-'Module C Initial'!DF88</f>
        <v>-178.67000000000007</v>
      </c>
      <c r="O88" s="31">
        <f ca="1">'Module C Corrected'!DG88-'Module C Initial'!DG88</f>
        <v>-194.56999999999971</v>
      </c>
      <c r="P88" s="31">
        <f ca="1">'Module C Corrected'!DH88-'Module C Initial'!DH88</f>
        <v>-230.43000000000029</v>
      </c>
      <c r="Q88" s="32">
        <f ca="1">'Module C Corrected'!DI88-'Module C Initial'!DI88</f>
        <v>-17.410000000000025</v>
      </c>
      <c r="R88" s="32">
        <f ca="1">'Module C Corrected'!DJ88-'Module C Initial'!DJ88</f>
        <v>-9.7800000000000011</v>
      </c>
      <c r="S88" s="32">
        <f ca="1">'Module C Corrected'!DK88-'Module C Initial'!DK88</f>
        <v>-13.890000000000015</v>
      </c>
      <c r="T88" s="32">
        <f ca="1">'Module C Corrected'!DL88-'Module C Initial'!DL88</f>
        <v>-8.9699999999999989</v>
      </c>
      <c r="U88" s="32">
        <f ca="1">'Module C Corrected'!DM88-'Module C Initial'!DM88</f>
        <v>-5.3400000000000034</v>
      </c>
      <c r="V88" s="32">
        <f ca="1">'Module C Corrected'!DN88-'Module C Initial'!DN88</f>
        <v>-7.289999999999992</v>
      </c>
      <c r="W88" s="32">
        <f ca="1">'Module C Corrected'!DO88-'Module C Initial'!DO88</f>
        <v>-5.6900000000000119</v>
      </c>
      <c r="X88" s="32">
        <f ca="1">'Module C Corrected'!DP88-'Module C Initial'!DP88</f>
        <v>-6.2199999999999989</v>
      </c>
      <c r="Y88" s="32">
        <f ca="1">'Module C Corrected'!DQ88-'Module C Initial'!DQ88</f>
        <v>-8.6400000000000148</v>
      </c>
      <c r="Z88" s="32">
        <f ca="1">'Module C Corrected'!DR88-'Module C Initial'!DR88</f>
        <v>-8.9399999999999977</v>
      </c>
      <c r="AA88" s="32">
        <f ca="1">'Module C Corrected'!DS88-'Module C Initial'!DS88</f>
        <v>-9.7300000000000182</v>
      </c>
      <c r="AB88" s="32">
        <f ca="1">'Module C Corrected'!DT88-'Module C Initial'!DT88</f>
        <v>-11.52000000000001</v>
      </c>
      <c r="AC88" s="31">
        <f ca="1">'Module C Corrected'!DU88-'Module C Initial'!DU88</f>
        <v>-55.330000000000041</v>
      </c>
      <c r="AD88" s="31">
        <f ca="1">'Module C Corrected'!DV88-'Module C Initial'!DV88</f>
        <v>-30.669999999999959</v>
      </c>
      <c r="AE88" s="31">
        <f ca="1">'Module C Corrected'!DW88-'Module C Initial'!DW88</f>
        <v>-43.039999999999964</v>
      </c>
      <c r="AF88" s="31">
        <f ca="1">'Module C Corrected'!DX88-'Module C Initial'!DX88</f>
        <v>-27.420000000000016</v>
      </c>
      <c r="AG88" s="31">
        <f ca="1">'Module C Corrected'!DY88-'Module C Initial'!DY88</f>
        <v>-16.089999999999975</v>
      </c>
      <c r="AH88" s="31">
        <f ca="1">'Module C Corrected'!DZ88-'Module C Initial'!DZ88</f>
        <v>-21.670000000000016</v>
      </c>
      <c r="AI88" s="31">
        <f ca="1">'Module C Corrected'!EA88-'Module C Initial'!EA88</f>
        <v>-16.659999999999997</v>
      </c>
      <c r="AJ88" s="31">
        <f ca="1">'Module C Corrected'!EB88-'Module C Initial'!EB88</f>
        <v>-17.990000000000009</v>
      </c>
      <c r="AK88" s="31">
        <f ca="1">'Module C Corrected'!EC88-'Module C Initial'!EC88</f>
        <v>-24.680000000000007</v>
      </c>
      <c r="AL88" s="31">
        <f ca="1">'Module C Corrected'!ED88-'Module C Initial'!ED88</f>
        <v>-25.159999999999968</v>
      </c>
      <c r="AM88" s="31">
        <f ca="1">'Module C Corrected'!EE88-'Module C Initial'!EE88</f>
        <v>-27.029999999999973</v>
      </c>
      <c r="AN88" s="31">
        <f ca="1">'Module C Corrected'!EF88-'Module C Initial'!EF88</f>
        <v>-31.590000000000032</v>
      </c>
      <c r="AO88" s="32">
        <f t="shared" ca="1" si="32"/>
        <v>-420.94999999999919</v>
      </c>
      <c r="AP88" s="32">
        <f t="shared" ca="1" si="32"/>
        <v>-236.04000000000011</v>
      </c>
      <c r="AQ88" s="32">
        <f t="shared" ca="1" si="32"/>
        <v>-334.81000000000097</v>
      </c>
      <c r="AR88" s="32">
        <f t="shared" ca="1" si="31"/>
        <v>-215.85999999999936</v>
      </c>
      <c r="AS88" s="32">
        <f t="shared" ca="1" si="31"/>
        <v>-128.19999999999951</v>
      </c>
      <c r="AT88" s="32">
        <f t="shared" ca="1" si="31"/>
        <v>-174.77000000000132</v>
      </c>
      <c r="AU88" s="32">
        <f t="shared" ca="1" si="31"/>
        <v>-136.11000000000024</v>
      </c>
      <c r="AV88" s="32">
        <f t="shared" ca="1" si="31"/>
        <v>-148.66999999999913</v>
      </c>
      <c r="AW88" s="32">
        <f t="shared" ca="1" si="31"/>
        <v>-206.25000000000031</v>
      </c>
      <c r="AX88" s="32">
        <f t="shared" ca="1" si="31"/>
        <v>-212.77000000000004</v>
      </c>
      <c r="AY88" s="32">
        <f t="shared" ca="1" si="31"/>
        <v>-231.3299999999997</v>
      </c>
      <c r="AZ88" s="32">
        <f t="shared" ca="1" si="31"/>
        <v>-273.5400000000003</v>
      </c>
      <c r="BA88" s="31">
        <f t="shared" ca="1" si="57"/>
        <v>-6.96</v>
      </c>
      <c r="BB88" s="31">
        <f t="shared" ca="1" si="35"/>
        <v>-3.91</v>
      </c>
      <c r="BC88" s="31">
        <f t="shared" ca="1" si="36"/>
        <v>-5.56</v>
      </c>
      <c r="BD88" s="31">
        <f t="shared" ca="1" si="37"/>
        <v>-3.59</v>
      </c>
      <c r="BE88" s="31">
        <f t="shared" ca="1" si="38"/>
        <v>-2.13</v>
      </c>
      <c r="BF88" s="31">
        <f t="shared" ca="1" si="39"/>
        <v>-2.92</v>
      </c>
      <c r="BG88" s="31">
        <f t="shared" ca="1" si="40"/>
        <v>-2.27</v>
      </c>
      <c r="BH88" s="31">
        <f t="shared" ca="1" si="41"/>
        <v>-2.4900000000000002</v>
      </c>
      <c r="BI88" s="31">
        <f t="shared" ca="1" si="42"/>
        <v>-3.46</v>
      </c>
      <c r="BJ88" s="31">
        <f t="shared" ca="1" si="43"/>
        <v>-3.57</v>
      </c>
      <c r="BK88" s="31">
        <f t="shared" ca="1" si="44"/>
        <v>-3.89</v>
      </c>
      <c r="BL88" s="31">
        <f t="shared" ca="1" si="45"/>
        <v>-4.6100000000000003</v>
      </c>
      <c r="BM88" s="32">
        <f t="shared" ca="1" si="58"/>
        <v>-427.90999999999917</v>
      </c>
      <c r="BN88" s="32">
        <f t="shared" ca="1" si="46"/>
        <v>-239.9500000000001</v>
      </c>
      <c r="BO88" s="32">
        <f t="shared" ca="1" si="47"/>
        <v>-340.37000000000097</v>
      </c>
      <c r="BP88" s="32">
        <f t="shared" ca="1" si="48"/>
        <v>-219.44999999999936</v>
      </c>
      <c r="BQ88" s="32">
        <f t="shared" ca="1" si="49"/>
        <v>-130.3299999999995</v>
      </c>
      <c r="BR88" s="32">
        <f t="shared" ca="1" si="50"/>
        <v>-177.69000000000131</v>
      </c>
      <c r="BS88" s="32">
        <f t="shared" ca="1" si="51"/>
        <v>-138.38000000000025</v>
      </c>
      <c r="BT88" s="32">
        <f t="shared" ca="1" si="52"/>
        <v>-151.15999999999914</v>
      </c>
      <c r="BU88" s="32">
        <f t="shared" ca="1" si="53"/>
        <v>-209.71000000000032</v>
      </c>
      <c r="BV88" s="32">
        <f t="shared" ca="1" si="54"/>
        <v>-216.34000000000003</v>
      </c>
      <c r="BW88" s="32">
        <f t="shared" ca="1" si="55"/>
        <v>-235.21999999999969</v>
      </c>
      <c r="BX88" s="32">
        <f t="shared" ca="1" si="56"/>
        <v>-278.15000000000032</v>
      </c>
    </row>
    <row r="89" spans="1:76" x14ac:dyDescent="0.25">
      <c r="A89" t="s">
        <v>467</v>
      </c>
      <c r="B89" s="1" t="s">
        <v>129</v>
      </c>
      <c r="C89" t="str">
        <f t="shared" ca="1" si="33"/>
        <v>INT</v>
      </c>
      <c r="D89" t="str">
        <f t="shared" ca="1" si="34"/>
        <v>Interlakes Hydro Facility</v>
      </c>
      <c r="E89" s="31">
        <f ca="1">'Module C Corrected'!CW89-'Module C Initial'!CW89</f>
        <v>72</v>
      </c>
      <c r="F89" s="31">
        <f ca="1">'Module C Corrected'!CX89-'Module C Initial'!CX89</f>
        <v>102.26000000000005</v>
      </c>
      <c r="G89" s="31">
        <f ca="1">'Module C Corrected'!CY89-'Module C Initial'!CY89</f>
        <v>69.850000000000023</v>
      </c>
      <c r="H89" s="31">
        <f ca="1">'Module C Corrected'!CZ89-'Module C Initial'!CZ89</f>
        <v>63.180000000000007</v>
      </c>
      <c r="I89" s="31">
        <f ca="1">'Module C Corrected'!DA89-'Module C Initial'!DA89</f>
        <v>0.75</v>
      </c>
      <c r="J89" s="31">
        <f ca="1">'Module C Corrected'!DB89-'Module C Initial'!DB89</f>
        <v>396.09000000000015</v>
      </c>
      <c r="K89" s="31">
        <f ca="1">'Module C Corrected'!DC89-'Module C Initial'!DC89</f>
        <v>129.63</v>
      </c>
      <c r="L89" s="31">
        <f ca="1">'Module C Corrected'!DD89-'Module C Initial'!DD89</f>
        <v>179.87000000000012</v>
      </c>
      <c r="M89" s="31">
        <f ca="1">'Module C Corrected'!DE89-'Module C Initial'!DE89</f>
        <v>17.609999999999985</v>
      </c>
      <c r="N89" s="31">
        <f ca="1">'Module C Corrected'!DF89-'Module C Initial'!DF89</f>
        <v>30.379999999999995</v>
      </c>
      <c r="O89" s="31">
        <f ca="1">'Module C Corrected'!DG89-'Module C Initial'!DG89</f>
        <v>53.739999999999981</v>
      </c>
      <c r="P89" s="31">
        <f ca="1">'Module C Corrected'!DH89-'Module C Initial'!DH89</f>
        <v>68.17999999999995</v>
      </c>
      <c r="Q89" s="32">
        <f ca="1">'Module C Corrected'!DI89-'Module C Initial'!DI89</f>
        <v>3.5999999999999979</v>
      </c>
      <c r="R89" s="32">
        <f ca="1">'Module C Corrected'!DJ89-'Module C Initial'!DJ89</f>
        <v>5.1099999999999994</v>
      </c>
      <c r="S89" s="32">
        <f ca="1">'Module C Corrected'!DK89-'Module C Initial'!DK89</f>
        <v>3.4899999999999984</v>
      </c>
      <c r="T89" s="32">
        <f ca="1">'Module C Corrected'!DL89-'Module C Initial'!DL89</f>
        <v>3.16</v>
      </c>
      <c r="U89" s="32">
        <f ca="1">'Module C Corrected'!DM89-'Module C Initial'!DM89</f>
        <v>3.999999999999998E-2</v>
      </c>
      <c r="V89" s="32">
        <f ca="1">'Module C Corrected'!DN89-'Module C Initial'!DN89</f>
        <v>19.799999999999997</v>
      </c>
      <c r="W89" s="32">
        <f ca="1">'Module C Corrected'!DO89-'Module C Initial'!DO89</f>
        <v>6.4799999999999969</v>
      </c>
      <c r="X89" s="32">
        <f ca="1">'Module C Corrected'!DP89-'Module C Initial'!DP89</f>
        <v>8.990000000000002</v>
      </c>
      <c r="Y89" s="32">
        <f ca="1">'Module C Corrected'!DQ89-'Module C Initial'!DQ89</f>
        <v>0.87999999999999989</v>
      </c>
      <c r="Z89" s="32">
        <f ca="1">'Module C Corrected'!DR89-'Module C Initial'!DR89</f>
        <v>1.5199999999999996</v>
      </c>
      <c r="AA89" s="32">
        <f ca="1">'Module C Corrected'!DS89-'Module C Initial'!DS89</f>
        <v>2.6899999999999995</v>
      </c>
      <c r="AB89" s="32">
        <f ca="1">'Module C Corrected'!DT89-'Module C Initial'!DT89</f>
        <v>3.41</v>
      </c>
      <c r="AC89" s="31">
        <f ca="1">'Module C Corrected'!DU89-'Module C Initial'!DU89</f>
        <v>11.440000000000005</v>
      </c>
      <c r="AD89" s="31">
        <f ca="1">'Module C Corrected'!DV89-'Module C Initial'!DV89</f>
        <v>16.040000000000006</v>
      </c>
      <c r="AE89" s="31">
        <f ca="1">'Module C Corrected'!DW89-'Module C Initial'!DW89</f>
        <v>10.82</v>
      </c>
      <c r="AF89" s="31">
        <f ca="1">'Module C Corrected'!DX89-'Module C Initial'!DX89</f>
        <v>9.6499999999999986</v>
      </c>
      <c r="AG89" s="31">
        <f ca="1">'Module C Corrected'!DY89-'Module C Initial'!DY89</f>
        <v>0.12</v>
      </c>
      <c r="AH89" s="31">
        <f ca="1">'Module C Corrected'!DZ89-'Module C Initial'!DZ89</f>
        <v>58.849999999999966</v>
      </c>
      <c r="AI89" s="31">
        <f ca="1">'Module C Corrected'!EA89-'Module C Initial'!EA89</f>
        <v>18.989999999999995</v>
      </c>
      <c r="AJ89" s="31">
        <f ca="1">'Module C Corrected'!EB89-'Module C Initial'!EB89</f>
        <v>26.009999999999991</v>
      </c>
      <c r="AK89" s="31">
        <f ca="1">'Module C Corrected'!EC89-'Module C Initial'!EC89</f>
        <v>2.5099999999999998</v>
      </c>
      <c r="AL89" s="31">
        <f ca="1">'Module C Corrected'!ED89-'Module C Initial'!ED89</f>
        <v>4.2800000000000011</v>
      </c>
      <c r="AM89" s="31">
        <f ca="1">'Module C Corrected'!EE89-'Module C Initial'!EE89</f>
        <v>7.4600000000000009</v>
      </c>
      <c r="AN89" s="31">
        <f ca="1">'Module C Corrected'!EF89-'Module C Initial'!EF89</f>
        <v>9.3500000000000014</v>
      </c>
      <c r="AO89" s="32">
        <f t="shared" ca="1" si="32"/>
        <v>87.039999999999992</v>
      </c>
      <c r="AP89" s="32">
        <f t="shared" ca="1" si="32"/>
        <v>123.41000000000005</v>
      </c>
      <c r="AQ89" s="32">
        <f t="shared" ca="1" si="32"/>
        <v>84.160000000000025</v>
      </c>
      <c r="AR89" s="32">
        <f t="shared" ca="1" si="31"/>
        <v>75.990000000000009</v>
      </c>
      <c r="AS89" s="32">
        <f t="shared" ca="1" si="31"/>
        <v>0.91</v>
      </c>
      <c r="AT89" s="32">
        <f t="shared" ca="1" si="31"/>
        <v>474.74000000000012</v>
      </c>
      <c r="AU89" s="32">
        <f t="shared" ca="1" si="31"/>
        <v>155.09999999999997</v>
      </c>
      <c r="AV89" s="32">
        <f t="shared" ca="1" si="31"/>
        <v>214.87000000000012</v>
      </c>
      <c r="AW89" s="32">
        <f t="shared" ca="1" si="31"/>
        <v>20.999999999999986</v>
      </c>
      <c r="AX89" s="32">
        <f t="shared" ca="1" si="31"/>
        <v>36.179999999999993</v>
      </c>
      <c r="AY89" s="32">
        <f t="shared" ca="1" si="31"/>
        <v>63.889999999999979</v>
      </c>
      <c r="AZ89" s="32">
        <f t="shared" ca="1" si="31"/>
        <v>80.939999999999941</v>
      </c>
      <c r="BA89" s="31">
        <f t="shared" ca="1" si="57"/>
        <v>1.44</v>
      </c>
      <c r="BB89" s="31">
        <f t="shared" ca="1" si="35"/>
        <v>2.04</v>
      </c>
      <c r="BC89" s="31">
        <f t="shared" ca="1" si="36"/>
        <v>1.4</v>
      </c>
      <c r="BD89" s="31">
        <f t="shared" ca="1" si="37"/>
        <v>1.26</v>
      </c>
      <c r="BE89" s="31">
        <f t="shared" ca="1" si="38"/>
        <v>0.01</v>
      </c>
      <c r="BF89" s="31">
        <f t="shared" ca="1" si="39"/>
        <v>7.92</v>
      </c>
      <c r="BG89" s="31">
        <f t="shared" ca="1" si="40"/>
        <v>2.59</v>
      </c>
      <c r="BH89" s="31">
        <f t="shared" ca="1" si="41"/>
        <v>3.6</v>
      </c>
      <c r="BI89" s="31">
        <f t="shared" ca="1" si="42"/>
        <v>0.35</v>
      </c>
      <c r="BJ89" s="31">
        <f t="shared" ca="1" si="43"/>
        <v>0.61</v>
      </c>
      <c r="BK89" s="31">
        <f t="shared" ca="1" si="44"/>
        <v>1.07</v>
      </c>
      <c r="BL89" s="31">
        <f t="shared" ca="1" si="45"/>
        <v>1.36</v>
      </c>
      <c r="BM89" s="32">
        <f t="shared" ca="1" si="58"/>
        <v>88.47999999999999</v>
      </c>
      <c r="BN89" s="32">
        <f t="shared" ca="1" si="46"/>
        <v>125.45000000000006</v>
      </c>
      <c r="BO89" s="32">
        <f t="shared" ca="1" si="47"/>
        <v>85.560000000000031</v>
      </c>
      <c r="BP89" s="32">
        <f t="shared" ca="1" si="48"/>
        <v>77.250000000000014</v>
      </c>
      <c r="BQ89" s="32">
        <f t="shared" ca="1" si="49"/>
        <v>0.92</v>
      </c>
      <c r="BR89" s="32">
        <f t="shared" ca="1" si="50"/>
        <v>482.66000000000014</v>
      </c>
      <c r="BS89" s="32">
        <f t="shared" ca="1" si="51"/>
        <v>157.68999999999997</v>
      </c>
      <c r="BT89" s="32">
        <f t="shared" ca="1" si="52"/>
        <v>218.47000000000011</v>
      </c>
      <c r="BU89" s="32">
        <f t="shared" ca="1" si="53"/>
        <v>21.349999999999987</v>
      </c>
      <c r="BV89" s="32">
        <f t="shared" ca="1" si="54"/>
        <v>36.789999999999992</v>
      </c>
      <c r="BW89" s="32">
        <f t="shared" ca="1" si="55"/>
        <v>64.95999999999998</v>
      </c>
      <c r="BX89" s="32">
        <f t="shared" ca="1" si="56"/>
        <v>82.29999999999994</v>
      </c>
    </row>
    <row r="90" spans="1:76" x14ac:dyDescent="0.25">
      <c r="A90" t="s">
        <v>497</v>
      </c>
      <c r="B90" s="1" t="s">
        <v>81</v>
      </c>
      <c r="C90" t="str">
        <f t="shared" ca="1" si="33"/>
        <v>IOR1</v>
      </c>
      <c r="D90" t="str">
        <f t="shared" ca="1" si="34"/>
        <v>Cold Lake Industrial System</v>
      </c>
      <c r="E90" s="31">
        <f ca="1">'Module C Corrected'!CW90-'Module C Initial'!CW90</f>
        <v>-477.95000000000073</v>
      </c>
      <c r="F90" s="31">
        <f ca="1">'Module C Corrected'!CX90-'Module C Initial'!CX90</f>
        <v>-1146.0099999999948</v>
      </c>
      <c r="G90" s="31">
        <f ca="1">'Module C Corrected'!CY90-'Module C Initial'!CY90</f>
        <v>-887.30000000000291</v>
      </c>
      <c r="H90" s="31">
        <f ca="1">'Module C Corrected'!CZ90-'Module C Initial'!CZ90</f>
        <v>-1055.5200000000041</v>
      </c>
      <c r="I90" s="31">
        <f ca="1">'Module C Corrected'!DA90-'Module C Initial'!DA90</f>
        <v>-1350.1800000000076</v>
      </c>
      <c r="J90" s="31">
        <f ca="1">'Module C Corrected'!DB90-'Module C Initial'!DB90</f>
        <v>-3974.8299999999872</v>
      </c>
      <c r="K90" s="31">
        <f ca="1">'Module C Corrected'!DC90-'Module C Initial'!DC90</f>
        <v>-1045.1400000000067</v>
      </c>
      <c r="L90" s="31">
        <f ca="1">'Module C Corrected'!DD90-'Module C Initial'!DD90</f>
        <v>-989.61000000000058</v>
      </c>
      <c r="M90" s="31">
        <f ca="1">'Module C Corrected'!DE90-'Module C Initial'!DE90</f>
        <v>-708.09999999999127</v>
      </c>
      <c r="N90" s="31">
        <f ca="1">'Module C Corrected'!DF90-'Module C Initial'!DF90</f>
        <v>-1017.3499999999985</v>
      </c>
      <c r="O90" s="31">
        <f ca="1">'Module C Corrected'!DG90-'Module C Initial'!DG90</f>
        <v>-1136.7100000000064</v>
      </c>
      <c r="P90" s="31">
        <f ca="1">'Module C Corrected'!DH90-'Module C Initial'!DH90</f>
        <v>-1180.5500000000175</v>
      </c>
      <c r="Q90" s="32">
        <f ca="1">'Module C Corrected'!DI90-'Module C Initial'!DI90</f>
        <v>-23.8900000000001</v>
      </c>
      <c r="R90" s="32">
        <f ca="1">'Module C Corrected'!DJ90-'Module C Initial'!DJ90</f>
        <v>-57.300000000000182</v>
      </c>
      <c r="S90" s="32">
        <f ca="1">'Module C Corrected'!DK90-'Module C Initial'!DK90</f>
        <v>-44.360000000000127</v>
      </c>
      <c r="T90" s="32">
        <f ca="1">'Module C Corrected'!DL90-'Module C Initial'!DL90</f>
        <v>-52.769999999999982</v>
      </c>
      <c r="U90" s="32">
        <f ca="1">'Module C Corrected'!DM90-'Module C Initial'!DM90</f>
        <v>-67.509999999999764</v>
      </c>
      <c r="V90" s="32">
        <f ca="1">'Module C Corrected'!DN90-'Module C Initial'!DN90</f>
        <v>-198.73999999999978</v>
      </c>
      <c r="W90" s="32">
        <f ca="1">'Module C Corrected'!DO90-'Module C Initial'!DO90</f>
        <v>-52.259999999999764</v>
      </c>
      <c r="X90" s="32">
        <f ca="1">'Module C Corrected'!DP90-'Module C Initial'!DP90</f>
        <v>-49.480000000000018</v>
      </c>
      <c r="Y90" s="32">
        <f ca="1">'Module C Corrected'!DQ90-'Module C Initial'!DQ90</f>
        <v>-35.410000000000082</v>
      </c>
      <c r="Z90" s="32">
        <f ca="1">'Module C Corrected'!DR90-'Module C Initial'!DR90</f>
        <v>-50.859999999999673</v>
      </c>
      <c r="AA90" s="32">
        <f ca="1">'Module C Corrected'!DS90-'Module C Initial'!DS90</f>
        <v>-56.829999999999927</v>
      </c>
      <c r="AB90" s="32">
        <f ca="1">'Module C Corrected'!DT90-'Module C Initial'!DT90</f>
        <v>-59.029999999999745</v>
      </c>
      <c r="AC90" s="31">
        <f ca="1">'Module C Corrected'!DU90-'Module C Initial'!DU90</f>
        <v>-75.950000000000273</v>
      </c>
      <c r="AD90" s="31">
        <f ca="1">'Module C Corrected'!DV90-'Module C Initial'!DV90</f>
        <v>-179.68000000000029</v>
      </c>
      <c r="AE90" s="31">
        <f ca="1">'Module C Corrected'!DW90-'Module C Initial'!DW90</f>
        <v>-137.42000000000007</v>
      </c>
      <c r="AF90" s="31">
        <f ca="1">'Module C Corrected'!DX90-'Module C Initial'!DX90</f>
        <v>-161.22999999999956</v>
      </c>
      <c r="AG90" s="31">
        <f ca="1">'Module C Corrected'!DY90-'Module C Initial'!DY90</f>
        <v>-203.46999999999935</v>
      </c>
      <c r="AH90" s="31">
        <f ca="1">'Module C Corrected'!DZ90-'Module C Initial'!DZ90</f>
        <v>-590.55000000000291</v>
      </c>
      <c r="AI90" s="31">
        <f ca="1">'Module C Corrected'!EA90-'Module C Initial'!EA90</f>
        <v>-153.13000000000011</v>
      </c>
      <c r="AJ90" s="31">
        <f ca="1">'Module C Corrected'!EB90-'Module C Initial'!EB90</f>
        <v>-143.10000000000036</v>
      </c>
      <c r="AK90" s="31">
        <f ca="1">'Module C Corrected'!EC90-'Module C Initial'!EC90</f>
        <v>-101.05000000000018</v>
      </c>
      <c r="AL90" s="31">
        <f ca="1">'Module C Corrected'!ED90-'Module C Initial'!ED90</f>
        <v>-143.28999999999996</v>
      </c>
      <c r="AM90" s="31">
        <f ca="1">'Module C Corrected'!EE90-'Module C Initial'!EE90</f>
        <v>-157.92999999999847</v>
      </c>
      <c r="AN90" s="31">
        <f ca="1">'Module C Corrected'!EF90-'Module C Initial'!EF90</f>
        <v>-161.84000000000015</v>
      </c>
      <c r="AO90" s="32">
        <f t="shared" ca="1" si="32"/>
        <v>-577.7900000000011</v>
      </c>
      <c r="AP90" s="32">
        <f t="shared" ca="1" si="32"/>
        <v>-1382.9899999999952</v>
      </c>
      <c r="AQ90" s="32">
        <f t="shared" ca="1" si="32"/>
        <v>-1069.0800000000031</v>
      </c>
      <c r="AR90" s="32">
        <f t="shared" ca="1" si="31"/>
        <v>-1269.5200000000036</v>
      </c>
      <c r="AS90" s="32">
        <f t="shared" ca="1" si="31"/>
        <v>-1621.1600000000067</v>
      </c>
      <c r="AT90" s="32">
        <f t="shared" ca="1" si="31"/>
        <v>-4764.1199999999899</v>
      </c>
      <c r="AU90" s="32">
        <f t="shared" ref="AU90:AZ132" ca="1" si="59">K90+W90+AI90</f>
        <v>-1250.5300000000066</v>
      </c>
      <c r="AV90" s="32">
        <f t="shared" ca="1" si="59"/>
        <v>-1182.190000000001</v>
      </c>
      <c r="AW90" s="32">
        <f t="shared" ca="1" si="59"/>
        <v>-844.55999999999153</v>
      </c>
      <c r="AX90" s="32">
        <f t="shared" ca="1" si="59"/>
        <v>-1211.4999999999982</v>
      </c>
      <c r="AY90" s="32">
        <f t="shared" ca="1" si="59"/>
        <v>-1351.4700000000048</v>
      </c>
      <c r="AZ90" s="32">
        <f t="shared" ca="1" si="59"/>
        <v>-1401.4200000000174</v>
      </c>
      <c r="BA90" s="31">
        <f t="shared" ca="1" si="57"/>
        <v>-9.56</v>
      </c>
      <c r="BB90" s="31">
        <f t="shared" ca="1" si="35"/>
        <v>-22.91</v>
      </c>
      <c r="BC90" s="31">
        <f t="shared" ca="1" si="36"/>
        <v>-17.739999999999998</v>
      </c>
      <c r="BD90" s="31">
        <f t="shared" ca="1" si="37"/>
        <v>-21.11</v>
      </c>
      <c r="BE90" s="31">
        <f t="shared" ca="1" si="38"/>
        <v>-27</v>
      </c>
      <c r="BF90" s="31">
        <f t="shared" ca="1" si="39"/>
        <v>-79.48</v>
      </c>
      <c r="BG90" s="31">
        <f t="shared" ca="1" si="40"/>
        <v>-20.9</v>
      </c>
      <c r="BH90" s="31">
        <f t="shared" ca="1" si="41"/>
        <v>-19.79</v>
      </c>
      <c r="BI90" s="31">
        <f t="shared" ca="1" si="42"/>
        <v>-14.16</v>
      </c>
      <c r="BJ90" s="31">
        <f t="shared" ca="1" si="43"/>
        <v>-20.34</v>
      </c>
      <c r="BK90" s="31">
        <f t="shared" ca="1" si="44"/>
        <v>-22.73</v>
      </c>
      <c r="BL90" s="31">
        <f t="shared" ca="1" si="45"/>
        <v>-23.61</v>
      </c>
      <c r="BM90" s="32">
        <f t="shared" ca="1" si="58"/>
        <v>-587.35000000000105</v>
      </c>
      <c r="BN90" s="32">
        <f t="shared" ca="1" si="46"/>
        <v>-1405.8999999999953</v>
      </c>
      <c r="BO90" s="32">
        <f t="shared" ca="1" si="47"/>
        <v>-1086.8200000000031</v>
      </c>
      <c r="BP90" s="32">
        <f t="shared" ca="1" si="48"/>
        <v>-1290.6300000000035</v>
      </c>
      <c r="BQ90" s="32">
        <f t="shared" ca="1" si="49"/>
        <v>-1648.1600000000067</v>
      </c>
      <c r="BR90" s="32">
        <f t="shared" ca="1" si="50"/>
        <v>-4843.5999999999894</v>
      </c>
      <c r="BS90" s="32">
        <f t="shared" ca="1" si="51"/>
        <v>-1271.4300000000067</v>
      </c>
      <c r="BT90" s="32">
        <f t="shared" ca="1" si="52"/>
        <v>-1201.9800000000009</v>
      </c>
      <c r="BU90" s="32">
        <f t="shared" ca="1" si="53"/>
        <v>-858.7199999999915</v>
      </c>
      <c r="BV90" s="32">
        <f t="shared" ca="1" si="54"/>
        <v>-1231.8399999999981</v>
      </c>
      <c r="BW90" s="32">
        <f t="shared" ca="1" si="55"/>
        <v>-1374.2000000000048</v>
      </c>
      <c r="BX90" s="32">
        <f t="shared" ca="1" si="56"/>
        <v>-1425.0300000000173</v>
      </c>
    </row>
    <row r="91" spans="1:76" x14ac:dyDescent="0.25">
      <c r="A91" t="s">
        <v>498</v>
      </c>
      <c r="B91" s="1" t="s">
        <v>258</v>
      </c>
      <c r="C91" t="str">
        <f t="shared" ca="1" si="33"/>
        <v>IOR3</v>
      </c>
      <c r="D91" t="str">
        <f t="shared" ca="1" si="34"/>
        <v>Kearl Oil Sands Industrial System</v>
      </c>
      <c r="E91" s="31">
        <f ca="1">'Module C Corrected'!CW91-'Module C Initial'!CW91</f>
        <v>0</v>
      </c>
      <c r="F91" s="31">
        <f ca="1">'Module C Corrected'!CX91-'Module C Initial'!CX91</f>
        <v>0</v>
      </c>
      <c r="G91" s="31">
        <f ca="1">'Module C Corrected'!CY91-'Module C Initial'!CY91</f>
        <v>2.1199999999999997</v>
      </c>
      <c r="H91" s="31">
        <f ca="1">'Module C Corrected'!CZ91-'Module C Initial'!CZ91</f>
        <v>0</v>
      </c>
      <c r="I91" s="31">
        <f ca="1">'Module C Corrected'!DA91-'Module C Initial'!DA91</f>
        <v>0</v>
      </c>
      <c r="J91" s="31">
        <f ca="1">'Module C Corrected'!DB91-'Module C Initial'!DB91</f>
        <v>0</v>
      </c>
      <c r="K91" s="31">
        <f ca="1">'Module C Corrected'!DC91-'Module C Initial'!DC91</f>
        <v>0</v>
      </c>
      <c r="L91" s="31">
        <f ca="1">'Module C Corrected'!DD91-'Module C Initial'!DD91</f>
        <v>0</v>
      </c>
      <c r="M91" s="31">
        <f ca="1">'Module C Corrected'!DE91-'Module C Initial'!DE91</f>
        <v>0</v>
      </c>
      <c r="N91" s="31">
        <f ca="1">'Module C Corrected'!DF91-'Module C Initial'!DF91</f>
        <v>0</v>
      </c>
      <c r="O91" s="31">
        <f ca="1">'Module C Corrected'!DG91-'Module C Initial'!DG91</f>
        <v>0</v>
      </c>
      <c r="P91" s="31">
        <f ca="1">'Module C Corrected'!DH91-'Module C Initial'!DH91</f>
        <v>0</v>
      </c>
      <c r="Q91" s="32">
        <f ca="1">'Module C Corrected'!DI91-'Module C Initial'!DI91</f>
        <v>0</v>
      </c>
      <c r="R91" s="32">
        <f ca="1">'Module C Corrected'!DJ91-'Module C Initial'!DJ91</f>
        <v>0</v>
      </c>
      <c r="S91" s="32">
        <f ca="1">'Module C Corrected'!DK91-'Module C Initial'!DK91</f>
        <v>9.9999999999999992E-2</v>
      </c>
      <c r="T91" s="32">
        <f ca="1">'Module C Corrected'!DL91-'Module C Initial'!DL91</f>
        <v>0</v>
      </c>
      <c r="U91" s="32">
        <f ca="1">'Module C Corrected'!DM91-'Module C Initial'!DM91</f>
        <v>0</v>
      </c>
      <c r="V91" s="32">
        <f ca="1">'Module C Corrected'!DN91-'Module C Initial'!DN91</f>
        <v>0</v>
      </c>
      <c r="W91" s="32">
        <f ca="1">'Module C Corrected'!DO91-'Module C Initial'!DO91</f>
        <v>0</v>
      </c>
      <c r="X91" s="32">
        <f ca="1">'Module C Corrected'!DP91-'Module C Initial'!DP91</f>
        <v>0</v>
      </c>
      <c r="Y91" s="32">
        <f ca="1">'Module C Corrected'!DQ91-'Module C Initial'!DQ91</f>
        <v>0</v>
      </c>
      <c r="Z91" s="32">
        <f ca="1">'Module C Corrected'!DR91-'Module C Initial'!DR91</f>
        <v>0</v>
      </c>
      <c r="AA91" s="32">
        <f ca="1">'Module C Corrected'!DS91-'Module C Initial'!DS91</f>
        <v>0</v>
      </c>
      <c r="AB91" s="32">
        <f ca="1">'Module C Corrected'!DT91-'Module C Initial'!DT91</f>
        <v>0</v>
      </c>
      <c r="AC91" s="31">
        <f ca="1">'Module C Corrected'!DU91-'Module C Initial'!DU91</f>
        <v>0</v>
      </c>
      <c r="AD91" s="31">
        <f ca="1">'Module C Corrected'!DV91-'Module C Initial'!DV91</f>
        <v>0</v>
      </c>
      <c r="AE91" s="31">
        <f ca="1">'Module C Corrected'!DW91-'Module C Initial'!DW91</f>
        <v>0.32</v>
      </c>
      <c r="AF91" s="31">
        <f ca="1">'Module C Corrected'!DX91-'Module C Initial'!DX91</f>
        <v>0</v>
      </c>
      <c r="AG91" s="31">
        <f ca="1">'Module C Corrected'!DY91-'Module C Initial'!DY91</f>
        <v>0</v>
      </c>
      <c r="AH91" s="31">
        <f ca="1">'Module C Corrected'!DZ91-'Module C Initial'!DZ91</f>
        <v>0</v>
      </c>
      <c r="AI91" s="31">
        <f ca="1">'Module C Corrected'!EA91-'Module C Initial'!EA91</f>
        <v>0</v>
      </c>
      <c r="AJ91" s="31">
        <f ca="1">'Module C Corrected'!EB91-'Module C Initial'!EB91</f>
        <v>0</v>
      </c>
      <c r="AK91" s="31">
        <f ca="1">'Module C Corrected'!EC91-'Module C Initial'!EC91</f>
        <v>0</v>
      </c>
      <c r="AL91" s="31">
        <f ca="1">'Module C Corrected'!ED91-'Module C Initial'!ED91</f>
        <v>0</v>
      </c>
      <c r="AM91" s="31">
        <f ca="1">'Module C Corrected'!EE91-'Module C Initial'!EE91</f>
        <v>0</v>
      </c>
      <c r="AN91" s="31">
        <f ca="1">'Module C Corrected'!EF91-'Module C Initial'!EF91</f>
        <v>0</v>
      </c>
      <c r="AO91" s="32">
        <f t="shared" ca="1" si="32"/>
        <v>0</v>
      </c>
      <c r="AP91" s="32">
        <f t="shared" ca="1" si="32"/>
        <v>0</v>
      </c>
      <c r="AQ91" s="32">
        <f t="shared" ca="1" si="32"/>
        <v>2.5399999999999996</v>
      </c>
      <c r="AR91" s="32">
        <f t="shared" ca="1" si="32"/>
        <v>0</v>
      </c>
      <c r="AS91" s="32">
        <f t="shared" ca="1" si="32"/>
        <v>0</v>
      </c>
      <c r="AT91" s="32">
        <f t="shared" ca="1" si="32"/>
        <v>0</v>
      </c>
      <c r="AU91" s="32">
        <f t="shared" ca="1" si="59"/>
        <v>0</v>
      </c>
      <c r="AV91" s="32">
        <f t="shared" ca="1" si="59"/>
        <v>0</v>
      </c>
      <c r="AW91" s="32">
        <f t="shared" ca="1" si="59"/>
        <v>0</v>
      </c>
      <c r="AX91" s="32">
        <f t="shared" ca="1" si="59"/>
        <v>0</v>
      </c>
      <c r="AY91" s="32">
        <f t="shared" ca="1" si="59"/>
        <v>0</v>
      </c>
      <c r="AZ91" s="32">
        <f t="shared" ca="1" si="59"/>
        <v>0</v>
      </c>
      <c r="BA91" s="31">
        <f t="shared" ca="1" si="57"/>
        <v>0</v>
      </c>
      <c r="BB91" s="31">
        <f t="shared" ca="1" si="35"/>
        <v>0</v>
      </c>
      <c r="BC91" s="31">
        <f t="shared" ca="1" si="36"/>
        <v>0.04</v>
      </c>
      <c r="BD91" s="31">
        <f t="shared" ca="1" si="37"/>
        <v>0</v>
      </c>
      <c r="BE91" s="31">
        <f t="shared" ca="1" si="38"/>
        <v>0</v>
      </c>
      <c r="BF91" s="31">
        <f t="shared" ca="1" si="39"/>
        <v>0</v>
      </c>
      <c r="BG91" s="31">
        <f t="shared" ca="1" si="40"/>
        <v>0</v>
      </c>
      <c r="BH91" s="31">
        <f t="shared" ca="1" si="41"/>
        <v>0</v>
      </c>
      <c r="BI91" s="31">
        <f t="shared" ca="1" si="42"/>
        <v>0</v>
      </c>
      <c r="BJ91" s="31">
        <f t="shared" ca="1" si="43"/>
        <v>0</v>
      </c>
      <c r="BK91" s="31">
        <f t="shared" ca="1" si="44"/>
        <v>0</v>
      </c>
      <c r="BL91" s="31">
        <f t="shared" ca="1" si="45"/>
        <v>0</v>
      </c>
      <c r="BM91" s="32">
        <f t="shared" ca="1" si="58"/>
        <v>0</v>
      </c>
      <c r="BN91" s="32">
        <f t="shared" ca="1" si="46"/>
        <v>0</v>
      </c>
      <c r="BO91" s="32">
        <f t="shared" ca="1" si="47"/>
        <v>2.5799999999999996</v>
      </c>
      <c r="BP91" s="32">
        <f t="shared" ca="1" si="48"/>
        <v>0</v>
      </c>
      <c r="BQ91" s="32">
        <f t="shared" ca="1" si="49"/>
        <v>0</v>
      </c>
      <c r="BR91" s="32">
        <f t="shared" ca="1" si="50"/>
        <v>0</v>
      </c>
      <c r="BS91" s="32">
        <f t="shared" ca="1" si="51"/>
        <v>0</v>
      </c>
      <c r="BT91" s="32">
        <f t="shared" ca="1" si="52"/>
        <v>0</v>
      </c>
      <c r="BU91" s="32">
        <f t="shared" ca="1" si="53"/>
        <v>0</v>
      </c>
      <c r="BV91" s="32">
        <f t="shared" ca="1" si="54"/>
        <v>0</v>
      </c>
      <c r="BW91" s="32">
        <f t="shared" ca="1" si="55"/>
        <v>0</v>
      </c>
      <c r="BX91" s="32">
        <f t="shared" ca="1" si="56"/>
        <v>0</v>
      </c>
    </row>
    <row r="92" spans="1:76" x14ac:dyDescent="0.25">
      <c r="A92" t="s">
        <v>467</v>
      </c>
      <c r="B92" s="1" t="s">
        <v>130</v>
      </c>
      <c r="C92" t="str">
        <f t="shared" ca="1" si="33"/>
        <v>KAN</v>
      </c>
      <c r="D92" t="str">
        <f t="shared" ca="1" si="34"/>
        <v>Kananaskis Hydro Facility</v>
      </c>
      <c r="E92" s="31">
        <f ca="1">'Module C Corrected'!CW92-'Module C Initial'!CW92</f>
        <v>-18.739999999999782</v>
      </c>
      <c r="F92" s="31">
        <f ca="1">'Module C Corrected'!CX92-'Module C Initial'!CX92</f>
        <v>-7.9600000000000364</v>
      </c>
      <c r="G92" s="31">
        <f ca="1">'Module C Corrected'!CY92-'Module C Initial'!CY92</f>
        <v>-13.289999999999964</v>
      </c>
      <c r="H92" s="31">
        <f ca="1">'Module C Corrected'!CZ92-'Module C Initial'!CZ92</f>
        <v>-11.829999999999927</v>
      </c>
      <c r="I92" s="31">
        <f ca="1">'Module C Corrected'!DA92-'Module C Initial'!DA92</f>
        <v>-50.940000000002328</v>
      </c>
      <c r="J92" s="31">
        <f ca="1">'Module C Corrected'!DB92-'Module C Initial'!DB92</f>
        <v>-95.659999999996217</v>
      </c>
      <c r="K92" s="31">
        <f ca="1">'Module C Corrected'!DC92-'Module C Initial'!DC92</f>
        <v>-21.899999999999636</v>
      </c>
      <c r="L92" s="31">
        <f ca="1">'Module C Corrected'!DD92-'Module C Initial'!DD92</f>
        <v>-25.319999999999709</v>
      </c>
      <c r="M92" s="31">
        <f ca="1">'Module C Corrected'!DE92-'Module C Initial'!DE92</f>
        <v>-14.710000000000036</v>
      </c>
      <c r="N92" s="31">
        <f ca="1">'Module C Corrected'!DF92-'Module C Initial'!DF92</f>
        <v>-13.9399999999996</v>
      </c>
      <c r="O92" s="31">
        <f ca="1">'Module C Corrected'!DG92-'Module C Initial'!DG92</f>
        <v>-10.949999999999818</v>
      </c>
      <c r="P92" s="31">
        <f ca="1">'Module C Corrected'!DH92-'Module C Initial'!DH92</f>
        <v>-11.819999999999709</v>
      </c>
      <c r="Q92" s="32">
        <f ca="1">'Module C Corrected'!DI92-'Module C Initial'!DI92</f>
        <v>-0.93999999999999773</v>
      </c>
      <c r="R92" s="32">
        <f ca="1">'Module C Corrected'!DJ92-'Module C Initial'!DJ92</f>
        <v>-0.40000000000000568</v>
      </c>
      <c r="S92" s="32">
        <f ca="1">'Module C Corrected'!DK92-'Module C Initial'!DK92</f>
        <v>-0.66000000000002501</v>
      </c>
      <c r="T92" s="32">
        <f ca="1">'Module C Corrected'!DL92-'Module C Initial'!DL92</f>
        <v>-0.59000000000000341</v>
      </c>
      <c r="U92" s="32">
        <f ca="1">'Module C Corrected'!DM92-'Module C Initial'!DM92</f>
        <v>-2.5399999999999636</v>
      </c>
      <c r="V92" s="32">
        <f ca="1">'Module C Corrected'!DN92-'Module C Initial'!DN92</f>
        <v>-4.7799999999999727</v>
      </c>
      <c r="W92" s="32">
        <f ca="1">'Module C Corrected'!DO92-'Module C Initial'!DO92</f>
        <v>-1.089999999999975</v>
      </c>
      <c r="X92" s="32">
        <f ca="1">'Module C Corrected'!DP92-'Module C Initial'!DP92</f>
        <v>-1.2699999999999818</v>
      </c>
      <c r="Y92" s="32">
        <f ca="1">'Module C Corrected'!DQ92-'Module C Initial'!DQ92</f>
        <v>-0.74000000000000909</v>
      </c>
      <c r="Z92" s="32">
        <f ca="1">'Module C Corrected'!DR92-'Module C Initial'!DR92</f>
        <v>-0.69999999999998863</v>
      </c>
      <c r="AA92" s="32">
        <f ca="1">'Module C Corrected'!DS92-'Module C Initial'!DS92</f>
        <v>-0.55000000000001137</v>
      </c>
      <c r="AB92" s="32">
        <f ca="1">'Module C Corrected'!DT92-'Module C Initial'!DT92</f>
        <v>-0.59000000000000341</v>
      </c>
      <c r="AC92" s="31">
        <f ca="1">'Module C Corrected'!DU92-'Module C Initial'!DU92</f>
        <v>-2.9800000000000182</v>
      </c>
      <c r="AD92" s="31">
        <f ca="1">'Module C Corrected'!DV92-'Module C Initial'!DV92</f>
        <v>-1.25</v>
      </c>
      <c r="AE92" s="31">
        <f ca="1">'Module C Corrected'!DW92-'Module C Initial'!DW92</f>
        <v>-2.0600000000000591</v>
      </c>
      <c r="AF92" s="31">
        <f ca="1">'Module C Corrected'!DX92-'Module C Initial'!DX92</f>
        <v>-1.8099999999999454</v>
      </c>
      <c r="AG92" s="31">
        <f ca="1">'Module C Corrected'!DY92-'Module C Initial'!DY92</f>
        <v>-7.6799999999998363</v>
      </c>
      <c r="AH92" s="31">
        <f ca="1">'Module C Corrected'!DZ92-'Module C Initial'!DZ92</f>
        <v>-14.210000000000036</v>
      </c>
      <c r="AI92" s="31">
        <f ca="1">'Module C Corrected'!EA92-'Module C Initial'!EA92</f>
        <v>-3.2000000000000455</v>
      </c>
      <c r="AJ92" s="31">
        <f ca="1">'Module C Corrected'!EB92-'Module C Initial'!EB92</f>
        <v>-3.6599999999998545</v>
      </c>
      <c r="AK92" s="31">
        <f ca="1">'Module C Corrected'!EC92-'Module C Initial'!EC92</f>
        <v>-2.1000000000000227</v>
      </c>
      <c r="AL92" s="31">
        <f ca="1">'Module C Corrected'!ED92-'Module C Initial'!ED92</f>
        <v>-1.9600000000000364</v>
      </c>
      <c r="AM92" s="31">
        <f ca="1">'Module C Corrected'!EE92-'Module C Initial'!EE92</f>
        <v>-1.5199999999999818</v>
      </c>
      <c r="AN92" s="31">
        <f ca="1">'Module C Corrected'!EF92-'Module C Initial'!EF92</f>
        <v>-1.6200000000000045</v>
      </c>
      <c r="AO92" s="32">
        <f t="shared" ca="1" si="32"/>
        <v>-22.659999999999798</v>
      </c>
      <c r="AP92" s="32">
        <f t="shared" ca="1" si="32"/>
        <v>-9.6100000000000421</v>
      </c>
      <c r="AQ92" s="32">
        <f t="shared" ca="1" si="32"/>
        <v>-16.010000000000048</v>
      </c>
      <c r="AR92" s="32">
        <f t="shared" ca="1" si="32"/>
        <v>-14.229999999999876</v>
      </c>
      <c r="AS92" s="32">
        <f t="shared" ca="1" si="32"/>
        <v>-61.160000000002128</v>
      </c>
      <c r="AT92" s="32">
        <f t="shared" ca="1" si="32"/>
        <v>-114.64999999999623</v>
      </c>
      <c r="AU92" s="32">
        <f t="shared" ca="1" si="59"/>
        <v>-26.189999999999657</v>
      </c>
      <c r="AV92" s="32">
        <f t="shared" ca="1" si="59"/>
        <v>-30.249999999999545</v>
      </c>
      <c r="AW92" s="32">
        <f t="shared" ca="1" si="59"/>
        <v>-17.550000000000068</v>
      </c>
      <c r="AX92" s="32">
        <f t="shared" ca="1" si="59"/>
        <v>-16.599999999999625</v>
      </c>
      <c r="AY92" s="32">
        <f t="shared" ca="1" si="59"/>
        <v>-13.019999999999811</v>
      </c>
      <c r="AZ92" s="32">
        <f t="shared" ca="1" si="59"/>
        <v>-14.029999999999717</v>
      </c>
      <c r="BA92" s="31">
        <f t="shared" ca="1" si="57"/>
        <v>-0.37</v>
      </c>
      <c r="BB92" s="31">
        <f t="shared" ca="1" si="35"/>
        <v>-0.16</v>
      </c>
      <c r="BC92" s="31">
        <f t="shared" ca="1" si="36"/>
        <v>-0.27</v>
      </c>
      <c r="BD92" s="31">
        <f t="shared" ca="1" si="37"/>
        <v>-0.24</v>
      </c>
      <c r="BE92" s="31">
        <f t="shared" ca="1" si="38"/>
        <v>-1.02</v>
      </c>
      <c r="BF92" s="31">
        <f t="shared" ca="1" si="39"/>
        <v>-1.91</v>
      </c>
      <c r="BG92" s="31">
        <f t="shared" ca="1" si="40"/>
        <v>-0.44</v>
      </c>
      <c r="BH92" s="31">
        <f t="shared" ca="1" si="41"/>
        <v>-0.51</v>
      </c>
      <c r="BI92" s="31">
        <f t="shared" ca="1" si="42"/>
        <v>-0.28999999999999998</v>
      </c>
      <c r="BJ92" s="31">
        <f t="shared" ca="1" si="43"/>
        <v>-0.28000000000000003</v>
      </c>
      <c r="BK92" s="31">
        <f t="shared" ca="1" si="44"/>
        <v>-0.22</v>
      </c>
      <c r="BL92" s="31">
        <f t="shared" ca="1" si="45"/>
        <v>-0.24</v>
      </c>
      <c r="BM92" s="32">
        <f t="shared" ca="1" si="58"/>
        <v>-23.029999999999799</v>
      </c>
      <c r="BN92" s="32">
        <f t="shared" ca="1" si="46"/>
        <v>-9.7700000000000422</v>
      </c>
      <c r="BO92" s="32">
        <f t="shared" ca="1" si="47"/>
        <v>-16.280000000000047</v>
      </c>
      <c r="BP92" s="32">
        <f t="shared" ca="1" si="48"/>
        <v>-14.469999999999876</v>
      </c>
      <c r="BQ92" s="32">
        <f t="shared" ca="1" si="49"/>
        <v>-62.180000000002131</v>
      </c>
      <c r="BR92" s="32">
        <f t="shared" ca="1" si="50"/>
        <v>-116.55999999999622</v>
      </c>
      <c r="BS92" s="32">
        <f t="shared" ca="1" si="51"/>
        <v>-26.629999999999658</v>
      </c>
      <c r="BT92" s="32">
        <f t="shared" ca="1" si="52"/>
        <v>-30.759999999999547</v>
      </c>
      <c r="BU92" s="32">
        <f t="shared" ca="1" si="53"/>
        <v>-17.840000000000067</v>
      </c>
      <c r="BV92" s="32">
        <f t="shared" ca="1" si="54"/>
        <v>-16.879999999999626</v>
      </c>
      <c r="BW92" s="32">
        <f t="shared" ca="1" si="55"/>
        <v>-13.239999999999812</v>
      </c>
      <c r="BX92" s="32">
        <f t="shared" ca="1" si="56"/>
        <v>-14.269999999999717</v>
      </c>
    </row>
    <row r="93" spans="1:76" x14ac:dyDescent="0.25">
      <c r="A93" t="s">
        <v>464</v>
      </c>
      <c r="B93" s="1" t="s">
        <v>63</v>
      </c>
      <c r="C93" t="str">
        <f t="shared" ca="1" si="33"/>
        <v>KH1</v>
      </c>
      <c r="D93" t="str">
        <f t="shared" ca="1" si="34"/>
        <v>Keephills #1</v>
      </c>
      <c r="E93" s="31">
        <f ca="1">'Module C Corrected'!CW93-'Module C Initial'!CW93</f>
        <v>959.27000000001863</v>
      </c>
      <c r="F93" s="31">
        <f ca="1">'Module C Corrected'!CX93-'Module C Initial'!CX93</f>
        <v>764.67000000004191</v>
      </c>
      <c r="G93" s="31">
        <f ca="1">'Module C Corrected'!CY93-'Module C Initial'!CY93</f>
        <v>191.35999999998603</v>
      </c>
      <c r="H93" s="31">
        <f ca="1">'Module C Corrected'!CZ93-'Module C Initial'!CZ93</f>
        <v>0</v>
      </c>
      <c r="I93" s="31">
        <f ca="1">'Module C Corrected'!DA93-'Module C Initial'!DA93</f>
        <v>700.56000000005588</v>
      </c>
      <c r="J93" s="31">
        <f ca="1">'Module C Corrected'!DB93-'Module C Initial'!DB93</f>
        <v>2578.0199999997858</v>
      </c>
      <c r="K93" s="31">
        <f ca="1">'Module C Corrected'!DC93-'Module C Initial'!DC93</f>
        <v>511.88000000000466</v>
      </c>
      <c r="L93" s="31">
        <f ca="1">'Module C Corrected'!DD93-'Module C Initial'!DD93</f>
        <v>911.98000000009779</v>
      </c>
      <c r="M93" s="31">
        <f ca="1">'Module C Corrected'!DE93-'Module C Initial'!DE93</f>
        <v>567.5</v>
      </c>
      <c r="N93" s="31">
        <f ca="1">'Module C Corrected'!DF93-'Module C Initial'!DF93</f>
        <v>600.70000000001164</v>
      </c>
      <c r="O93" s="31">
        <f ca="1">'Module C Corrected'!DG93-'Module C Initial'!DG93</f>
        <v>472.10999999998603</v>
      </c>
      <c r="P93" s="31">
        <f ca="1">'Module C Corrected'!DH93-'Module C Initial'!DH93</f>
        <v>589.29000000003725</v>
      </c>
      <c r="Q93" s="32">
        <f ca="1">'Module C Corrected'!DI93-'Module C Initial'!DI93</f>
        <v>47.960000000000946</v>
      </c>
      <c r="R93" s="32">
        <f ca="1">'Module C Corrected'!DJ93-'Module C Initial'!DJ93</f>
        <v>38.229999999999563</v>
      </c>
      <c r="S93" s="32">
        <f ca="1">'Module C Corrected'!DK93-'Module C Initial'!DK93</f>
        <v>9.569999999999709</v>
      </c>
      <c r="T93" s="32">
        <f ca="1">'Module C Corrected'!DL93-'Module C Initial'!DL93</f>
        <v>0</v>
      </c>
      <c r="U93" s="32">
        <f ca="1">'Module C Corrected'!DM93-'Module C Initial'!DM93</f>
        <v>35.030000000000655</v>
      </c>
      <c r="V93" s="32">
        <f ca="1">'Module C Corrected'!DN93-'Module C Initial'!DN93</f>
        <v>128.91000000000349</v>
      </c>
      <c r="W93" s="32">
        <f ca="1">'Module C Corrected'!DO93-'Module C Initial'!DO93</f>
        <v>25.590000000000146</v>
      </c>
      <c r="X93" s="32">
        <f ca="1">'Module C Corrected'!DP93-'Module C Initial'!DP93</f>
        <v>45.599999999998545</v>
      </c>
      <c r="Y93" s="32">
        <f ca="1">'Module C Corrected'!DQ93-'Module C Initial'!DQ93</f>
        <v>28.369999999999891</v>
      </c>
      <c r="Z93" s="32">
        <f ca="1">'Module C Corrected'!DR93-'Module C Initial'!DR93</f>
        <v>30.030000000000655</v>
      </c>
      <c r="AA93" s="32">
        <f ca="1">'Module C Corrected'!DS93-'Module C Initial'!DS93</f>
        <v>23.610000000000582</v>
      </c>
      <c r="AB93" s="32">
        <f ca="1">'Module C Corrected'!DT93-'Module C Initial'!DT93</f>
        <v>29.460000000000946</v>
      </c>
      <c r="AC93" s="31">
        <f ca="1">'Module C Corrected'!DU93-'Module C Initial'!DU93</f>
        <v>152.43999999999505</v>
      </c>
      <c r="AD93" s="31">
        <f ca="1">'Module C Corrected'!DV93-'Module C Initial'!DV93</f>
        <v>119.88999999999942</v>
      </c>
      <c r="AE93" s="31">
        <f ca="1">'Module C Corrected'!DW93-'Module C Initial'!DW93</f>
        <v>29.639999999999418</v>
      </c>
      <c r="AF93" s="31">
        <f ca="1">'Module C Corrected'!DX93-'Module C Initial'!DX93</f>
        <v>0</v>
      </c>
      <c r="AG93" s="31">
        <f ca="1">'Module C Corrected'!DY93-'Module C Initial'!DY93</f>
        <v>105.56999999999971</v>
      </c>
      <c r="AH93" s="31">
        <f ca="1">'Module C Corrected'!DZ93-'Module C Initial'!DZ93</f>
        <v>383.02999999999884</v>
      </c>
      <c r="AI93" s="31">
        <f ca="1">'Module C Corrected'!EA93-'Module C Initial'!EA93</f>
        <v>75</v>
      </c>
      <c r="AJ93" s="31">
        <f ca="1">'Module C Corrected'!EB93-'Module C Initial'!EB93</f>
        <v>131.87999999999738</v>
      </c>
      <c r="AK93" s="31">
        <f ca="1">'Module C Corrected'!EC93-'Module C Initial'!EC93</f>
        <v>80.979999999999563</v>
      </c>
      <c r="AL93" s="31">
        <f ca="1">'Module C Corrected'!ED93-'Module C Initial'!ED93</f>
        <v>84.610000000000582</v>
      </c>
      <c r="AM93" s="31">
        <f ca="1">'Module C Corrected'!EE93-'Module C Initial'!EE93</f>
        <v>65.590000000000146</v>
      </c>
      <c r="AN93" s="31">
        <f ca="1">'Module C Corrected'!EF93-'Module C Initial'!EF93</f>
        <v>80.779999999998836</v>
      </c>
      <c r="AO93" s="32">
        <f t="shared" ca="1" si="32"/>
        <v>1159.6700000000146</v>
      </c>
      <c r="AP93" s="32">
        <f t="shared" ca="1" si="32"/>
        <v>922.79000000004089</v>
      </c>
      <c r="AQ93" s="32">
        <f t="shared" ca="1" si="32"/>
        <v>230.56999999998516</v>
      </c>
      <c r="AR93" s="32">
        <f t="shared" ca="1" si="32"/>
        <v>0</v>
      </c>
      <c r="AS93" s="32">
        <f t="shared" ca="1" si="32"/>
        <v>841.16000000005624</v>
      </c>
      <c r="AT93" s="32">
        <f t="shared" ca="1" si="32"/>
        <v>3089.9599999997881</v>
      </c>
      <c r="AU93" s="32">
        <f t="shared" ca="1" si="59"/>
        <v>612.4700000000048</v>
      </c>
      <c r="AV93" s="32">
        <f t="shared" ca="1" si="59"/>
        <v>1089.4600000000937</v>
      </c>
      <c r="AW93" s="32">
        <f t="shared" ca="1" si="59"/>
        <v>676.84999999999945</v>
      </c>
      <c r="AX93" s="32">
        <f t="shared" ca="1" si="59"/>
        <v>715.34000000001288</v>
      </c>
      <c r="AY93" s="32">
        <f t="shared" ca="1" si="59"/>
        <v>561.30999999998676</v>
      </c>
      <c r="AZ93" s="32">
        <f t="shared" ca="1" si="59"/>
        <v>699.53000000003703</v>
      </c>
      <c r="BA93" s="31">
        <f t="shared" ca="1" si="57"/>
        <v>19.18</v>
      </c>
      <c r="BB93" s="31">
        <f t="shared" ca="1" si="35"/>
        <v>15.29</v>
      </c>
      <c r="BC93" s="31">
        <f t="shared" ca="1" si="36"/>
        <v>3.83</v>
      </c>
      <c r="BD93" s="31">
        <f t="shared" ca="1" si="37"/>
        <v>0</v>
      </c>
      <c r="BE93" s="31">
        <f t="shared" ca="1" si="38"/>
        <v>14.01</v>
      </c>
      <c r="BF93" s="31">
        <f t="shared" ca="1" si="39"/>
        <v>51.55</v>
      </c>
      <c r="BG93" s="31">
        <f t="shared" ca="1" si="40"/>
        <v>10.24</v>
      </c>
      <c r="BH93" s="31">
        <f t="shared" ca="1" si="41"/>
        <v>18.239999999999998</v>
      </c>
      <c r="BI93" s="31">
        <f t="shared" ca="1" si="42"/>
        <v>11.35</v>
      </c>
      <c r="BJ93" s="31">
        <f t="shared" ca="1" si="43"/>
        <v>12.01</v>
      </c>
      <c r="BK93" s="31">
        <f t="shared" ca="1" si="44"/>
        <v>9.44</v>
      </c>
      <c r="BL93" s="31">
        <f t="shared" ca="1" si="45"/>
        <v>11.78</v>
      </c>
      <c r="BM93" s="32">
        <f t="shared" ca="1" si="58"/>
        <v>1178.8500000000147</v>
      </c>
      <c r="BN93" s="32">
        <f t="shared" ca="1" si="46"/>
        <v>938.08000000004085</v>
      </c>
      <c r="BO93" s="32">
        <f t="shared" ca="1" si="47"/>
        <v>234.39999999998517</v>
      </c>
      <c r="BP93" s="32">
        <f t="shared" ca="1" si="48"/>
        <v>0</v>
      </c>
      <c r="BQ93" s="32">
        <f t="shared" ca="1" si="49"/>
        <v>855.17000000005623</v>
      </c>
      <c r="BR93" s="32">
        <f t="shared" ca="1" si="50"/>
        <v>3141.5099999997883</v>
      </c>
      <c r="BS93" s="32">
        <f t="shared" ca="1" si="51"/>
        <v>622.71000000000481</v>
      </c>
      <c r="BT93" s="32">
        <f t="shared" ca="1" si="52"/>
        <v>1107.7000000000937</v>
      </c>
      <c r="BU93" s="32">
        <f t="shared" ca="1" si="53"/>
        <v>688.19999999999948</v>
      </c>
      <c r="BV93" s="32">
        <f t="shared" ca="1" si="54"/>
        <v>727.35000000001287</v>
      </c>
      <c r="BW93" s="32">
        <f t="shared" ca="1" si="55"/>
        <v>570.74999999998681</v>
      </c>
      <c r="BX93" s="32">
        <f t="shared" ca="1" si="56"/>
        <v>711.31000000003701</v>
      </c>
    </row>
    <row r="94" spans="1:76" x14ac:dyDescent="0.25">
      <c r="A94" t="s">
        <v>464</v>
      </c>
      <c r="B94" s="1" t="s">
        <v>64</v>
      </c>
      <c r="C94" t="str">
        <f t="shared" ca="1" si="33"/>
        <v>KH2</v>
      </c>
      <c r="D94" t="str">
        <f t="shared" ca="1" si="34"/>
        <v>Keephills #2</v>
      </c>
      <c r="E94" s="31">
        <f ca="1">'Module C Corrected'!CW94-'Module C Initial'!CW94</f>
        <v>1915.1800000000512</v>
      </c>
      <c r="F94" s="31">
        <f ca="1">'Module C Corrected'!CX94-'Module C Initial'!CX94</f>
        <v>1584.6500000000233</v>
      </c>
      <c r="G94" s="31">
        <f ca="1">'Module C Corrected'!CY94-'Module C Initial'!CY94</f>
        <v>982.61999999999534</v>
      </c>
      <c r="H94" s="31">
        <f ca="1">'Module C Corrected'!CZ94-'Module C Initial'!CZ94</f>
        <v>1087.9100000000326</v>
      </c>
      <c r="I94" s="31">
        <f ca="1">'Module C Corrected'!DA94-'Module C Initial'!DA94</f>
        <v>1134.7000000000116</v>
      </c>
      <c r="J94" s="31">
        <f ca="1">'Module C Corrected'!DB94-'Module C Initial'!DB94</f>
        <v>3906.2199999999721</v>
      </c>
      <c r="K94" s="31">
        <f ca="1">'Module C Corrected'!DC94-'Module C Initial'!DC94</f>
        <v>1070.5199999999604</v>
      </c>
      <c r="L94" s="31">
        <f ca="1">'Module C Corrected'!DD94-'Module C Initial'!DD94</f>
        <v>1617.6300000000047</v>
      </c>
      <c r="M94" s="31">
        <f ca="1">'Module C Corrected'!DE94-'Module C Initial'!DE94</f>
        <v>1103.8800000000047</v>
      </c>
      <c r="N94" s="31">
        <f ca="1">'Module C Corrected'!DF94-'Module C Initial'!DF94</f>
        <v>1112.1900000000023</v>
      </c>
      <c r="O94" s="31">
        <f ca="1">'Module C Corrected'!DG94-'Module C Initial'!DG94</f>
        <v>951.02000000001863</v>
      </c>
      <c r="P94" s="31">
        <f ca="1">'Module C Corrected'!DH94-'Module C Initial'!DH94</f>
        <v>1136.3300000000163</v>
      </c>
      <c r="Q94" s="32">
        <f ca="1">'Module C Corrected'!DI94-'Module C Initial'!DI94</f>
        <v>95.759999999998399</v>
      </c>
      <c r="R94" s="32">
        <f ca="1">'Module C Corrected'!DJ94-'Module C Initial'!DJ94</f>
        <v>79.229999999999563</v>
      </c>
      <c r="S94" s="32">
        <f ca="1">'Module C Corrected'!DK94-'Module C Initial'!DK94</f>
        <v>49.140000000000327</v>
      </c>
      <c r="T94" s="32">
        <f ca="1">'Module C Corrected'!DL94-'Module C Initial'!DL94</f>
        <v>54.399999999999636</v>
      </c>
      <c r="U94" s="32">
        <f ca="1">'Module C Corrected'!DM94-'Module C Initial'!DM94</f>
        <v>56.730000000000473</v>
      </c>
      <c r="V94" s="32">
        <f ca="1">'Module C Corrected'!DN94-'Module C Initial'!DN94</f>
        <v>195.31000000000131</v>
      </c>
      <c r="W94" s="32">
        <f ca="1">'Module C Corrected'!DO94-'Module C Initial'!DO94</f>
        <v>53.519999999999527</v>
      </c>
      <c r="X94" s="32">
        <f ca="1">'Module C Corrected'!DP94-'Module C Initial'!DP94</f>
        <v>80.889999999999418</v>
      </c>
      <c r="Y94" s="32">
        <f ca="1">'Module C Corrected'!DQ94-'Module C Initial'!DQ94</f>
        <v>55.190000000000509</v>
      </c>
      <c r="Z94" s="32">
        <f ca="1">'Module C Corrected'!DR94-'Module C Initial'!DR94</f>
        <v>55.610000000000582</v>
      </c>
      <c r="AA94" s="32">
        <f ca="1">'Module C Corrected'!DS94-'Module C Initial'!DS94</f>
        <v>47.5600000000004</v>
      </c>
      <c r="AB94" s="32">
        <f ca="1">'Module C Corrected'!DT94-'Module C Initial'!DT94</f>
        <v>56.820000000001528</v>
      </c>
      <c r="AC94" s="31">
        <f ca="1">'Module C Corrected'!DU94-'Module C Initial'!DU94</f>
        <v>304.34999999999854</v>
      </c>
      <c r="AD94" s="31">
        <f ca="1">'Module C Corrected'!DV94-'Module C Initial'!DV94</f>
        <v>248.45999999999913</v>
      </c>
      <c r="AE94" s="31">
        <f ca="1">'Module C Corrected'!DW94-'Module C Initial'!DW94</f>
        <v>152.18000000000029</v>
      </c>
      <c r="AF94" s="31">
        <f ca="1">'Module C Corrected'!DX94-'Module C Initial'!DX94</f>
        <v>166.18000000000029</v>
      </c>
      <c r="AG94" s="31">
        <f ca="1">'Module C Corrected'!DY94-'Module C Initial'!DY94</f>
        <v>170.9900000000016</v>
      </c>
      <c r="AH94" s="31">
        <f ca="1">'Module C Corrected'!DZ94-'Module C Initial'!DZ94</f>
        <v>580.34999999999127</v>
      </c>
      <c r="AI94" s="31">
        <f ca="1">'Module C Corrected'!EA94-'Module C Initial'!EA94</f>
        <v>156.84999999999854</v>
      </c>
      <c r="AJ94" s="31">
        <f ca="1">'Module C Corrected'!EB94-'Module C Initial'!EB94</f>
        <v>233.91999999999825</v>
      </c>
      <c r="AK94" s="31">
        <f ca="1">'Module C Corrected'!EC94-'Module C Initial'!EC94</f>
        <v>157.52000000000044</v>
      </c>
      <c r="AL94" s="31">
        <f ca="1">'Module C Corrected'!ED94-'Module C Initial'!ED94</f>
        <v>156.65000000000146</v>
      </c>
      <c r="AM94" s="31">
        <f ca="1">'Module C Corrected'!EE94-'Module C Initial'!EE94</f>
        <v>132.12999999999738</v>
      </c>
      <c r="AN94" s="31">
        <f ca="1">'Module C Corrected'!EF94-'Module C Initial'!EF94</f>
        <v>155.78000000000247</v>
      </c>
      <c r="AO94" s="32">
        <f t="shared" ca="1" si="32"/>
        <v>2315.2900000000482</v>
      </c>
      <c r="AP94" s="32">
        <f t="shared" ca="1" si="32"/>
        <v>1912.340000000022</v>
      </c>
      <c r="AQ94" s="32">
        <f t="shared" ca="1" si="32"/>
        <v>1183.939999999996</v>
      </c>
      <c r="AR94" s="32">
        <f t="shared" ca="1" si="32"/>
        <v>1308.4900000000325</v>
      </c>
      <c r="AS94" s="32">
        <f t="shared" ca="1" si="32"/>
        <v>1362.4200000000137</v>
      </c>
      <c r="AT94" s="32">
        <f t="shared" ca="1" si="32"/>
        <v>4681.8799999999646</v>
      </c>
      <c r="AU94" s="32">
        <f t="shared" ca="1" si="59"/>
        <v>1280.8899999999585</v>
      </c>
      <c r="AV94" s="32">
        <f t="shared" ca="1" si="59"/>
        <v>1932.4400000000023</v>
      </c>
      <c r="AW94" s="32">
        <f t="shared" ca="1" si="59"/>
        <v>1316.5900000000056</v>
      </c>
      <c r="AX94" s="32">
        <f t="shared" ca="1" si="59"/>
        <v>1324.4500000000044</v>
      </c>
      <c r="AY94" s="32">
        <f t="shared" ca="1" si="59"/>
        <v>1130.7100000000164</v>
      </c>
      <c r="AZ94" s="32">
        <f t="shared" ca="1" si="59"/>
        <v>1348.9300000000203</v>
      </c>
      <c r="BA94" s="31">
        <f t="shared" ca="1" si="57"/>
        <v>38.29</v>
      </c>
      <c r="BB94" s="31">
        <f t="shared" ca="1" si="35"/>
        <v>31.69</v>
      </c>
      <c r="BC94" s="31">
        <f t="shared" ca="1" si="36"/>
        <v>19.649999999999999</v>
      </c>
      <c r="BD94" s="31">
        <f t="shared" ca="1" si="37"/>
        <v>21.75</v>
      </c>
      <c r="BE94" s="31">
        <f t="shared" ca="1" si="38"/>
        <v>22.69</v>
      </c>
      <c r="BF94" s="31">
        <f t="shared" ca="1" si="39"/>
        <v>78.11</v>
      </c>
      <c r="BG94" s="31">
        <f t="shared" ca="1" si="40"/>
        <v>21.41</v>
      </c>
      <c r="BH94" s="31">
        <f t="shared" ca="1" si="41"/>
        <v>32.35</v>
      </c>
      <c r="BI94" s="31">
        <f t="shared" ca="1" si="42"/>
        <v>22.07</v>
      </c>
      <c r="BJ94" s="31">
        <f t="shared" ca="1" si="43"/>
        <v>22.24</v>
      </c>
      <c r="BK94" s="31">
        <f t="shared" ca="1" si="44"/>
        <v>19.02</v>
      </c>
      <c r="BL94" s="31">
        <f t="shared" ca="1" si="45"/>
        <v>22.72</v>
      </c>
      <c r="BM94" s="32">
        <f t="shared" ca="1" si="58"/>
        <v>2353.5800000000481</v>
      </c>
      <c r="BN94" s="32">
        <f t="shared" ca="1" si="46"/>
        <v>1944.030000000022</v>
      </c>
      <c r="BO94" s="32">
        <f t="shared" ca="1" si="47"/>
        <v>1203.5899999999961</v>
      </c>
      <c r="BP94" s="32">
        <f t="shared" ca="1" si="48"/>
        <v>1330.2400000000325</v>
      </c>
      <c r="BQ94" s="32">
        <f t="shared" ca="1" si="49"/>
        <v>1385.1100000000138</v>
      </c>
      <c r="BR94" s="32">
        <f t="shared" ca="1" si="50"/>
        <v>4759.9899999999643</v>
      </c>
      <c r="BS94" s="32">
        <f t="shared" ca="1" si="51"/>
        <v>1302.2999999999586</v>
      </c>
      <c r="BT94" s="32">
        <f t="shared" ca="1" si="52"/>
        <v>1964.7900000000022</v>
      </c>
      <c r="BU94" s="32">
        <f t="shared" ca="1" si="53"/>
        <v>1338.6600000000055</v>
      </c>
      <c r="BV94" s="32">
        <f t="shared" ca="1" si="54"/>
        <v>1346.6900000000044</v>
      </c>
      <c r="BW94" s="32">
        <f t="shared" ca="1" si="55"/>
        <v>1149.7300000000164</v>
      </c>
      <c r="BX94" s="32">
        <f t="shared" ca="1" si="56"/>
        <v>1371.6500000000203</v>
      </c>
    </row>
    <row r="95" spans="1:76" x14ac:dyDescent="0.25">
      <c r="A95" t="s">
        <v>499</v>
      </c>
      <c r="B95" s="1" t="s">
        <v>121</v>
      </c>
      <c r="C95" t="str">
        <f t="shared" ca="1" si="33"/>
        <v>KH3</v>
      </c>
      <c r="D95" t="str">
        <f t="shared" ca="1" si="34"/>
        <v>Keephills #3</v>
      </c>
      <c r="E95" s="31">
        <f ca="1">'Module C Corrected'!CW95-'Module C Initial'!CW95</f>
        <v>3223.4699999999721</v>
      </c>
      <c r="F95" s="31">
        <f ca="1">'Module C Corrected'!CX95-'Module C Initial'!CX95</f>
        <v>2815.4899999999907</v>
      </c>
      <c r="G95" s="31">
        <f ca="1">'Module C Corrected'!CY95-'Module C Initial'!CY95</f>
        <v>1915.320000000007</v>
      </c>
      <c r="H95" s="31">
        <f ca="1">'Module C Corrected'!CZ95-'Module C Initial'!CZ95</f>
        <v>1847.5400000000373</v>
      </c>
      <c r="I95" s="31">
        <f ca="1">'Module C Corrected'!DA95-'Module C Initial'!DA95</f>
        <v>5077.1699999999255</v>
      </c>
      <c r="J95" s="31">
        <f ca="1">'Module C Corrected'!DB95-'Module C Initial'!DB95</f>
        <v>6258.3699999998789</v>
      </c>
      <c r="K95" s="31">
        <f ca="1">'Module C Corrected'!DC95-'Module C Initial'!DC95</f>
        <v>1759.0299999999697</v>
      </c>
      <c r="L95" s="31">
        <f ca="1">'Module C Corrected'!DD95-'Module C Initial'!DD95</f>
        <v>0</v>
      </c>
      <c r="M95" s="31">
        <f ca="1">'Module C Corrected'!DE95-'Module C Initial'!DE95</f>
        <v>1537.2999999999884</v>
      </c>
      <c r="N95" s="31">
        <f ca="1">'Module C Corrected'!DF95-'Module C Initial'!DF95</f>
        <v>2183.0199999999604</v>
      </c>
      <c r="O95" s="31">
        <f ca="1">'Module C Corrected'!DG95-'Module C Initial'!DG95</f>
        <v>2049.0999999999767</v>
      </c>
      <c r="P95" s="31">
        <f ca="1">'Module C Corrected'!DH95-'Module C Initial'!DH95</f>
        <v>1976.8399999999674</v>
      </c>
      <c r="Q95" s="32">
        <f ca="1">'Module C Corrected'!DI95-'Module C Initial'!DI95</f>
        <v>161.18000000000029</v>
      </c>
      <c r="R95" s="32">
        <f ca="1">'Module C Corrected'!DJ95-'Module C Initial'!DJ95</f>
        <v>140.77999999999884</v>
      </c>
      <c r="S95" s="32">
        <f ca="1">'Module C Corrected'!DK95-'Module C Initial'!DK95</f>
        <v>95.769999999999527</v>
      </c>
      <c r="T95" s="32">
        <f ca="1">'Module C Corrected'!DL95-'Module C Initial'!DL95</f>
        <v>92.369999999999891</v>
      </c>
      <c r="U95" s="32">
        <f ca="1">'Module C Corrected'!DM95-'Module C Initial'!DM95</f>
        <v>253.86000000000058</v>
      </c>
      <c r="V95" s="32">
        <f ca="1">'Module C Corrected'!DN95-'Module C Initial'!DN95</f>
        <v>312.92000000000189</v>
      </c>
      <c r="W95" s="32">
        <f ca="1">'Module C Corrected'!DO95-'Module C Initial'!DO95</f>
        <v>87.949999999999818</v>
      </c>
      <c r="X95" s="32">
        <f ca="1">'Module C Corrected'!DP95-'Module C Initial'!DP95</f>
        <v>0</v>
      </c>
      <c r="Y95" s="32">
        <f ca="1">'Module C Corrected'!DQ95-'Module C Initial'!DQ95</f>
        <v>76.859999999999673</v>
      </c>
      <c r="Z95" s="32">
        <f ca="1">'Module C Corrected'!DR95-'Module C Initial'!DR95</f>
        <v>109.14999999999964</v>
      </c>
      <c r="AA95" s="32">
        <f ca="1">'Module C Corrected'!DS95-'Module C Initial'!DS95</f>
        <v>102.45000000000073</v>
      </c>
      <c r="AB95" s="32">
        <f ca="1">'Module C Corrected'!DT95-'Module C Initial'!DT95</f>
        <v>98.850000000000364</v>
      </c>
      <c r="AC95" s="31">
        <f ca="1">'Module C Corrected'!DU95-'Module C Initial'!DU95</f>
        <v>512.25999999999476</v>
      </c>
      <c r="AD95" s="31">
        <f ca="1">'Module C Corrected'!DV95-'Module C Initial'!DV95</f>
        <v>441.44000000000233</v>
      </c>
      <c r="AE95" s="31">
        <f ca="1">'Module C Corrected'!DW95-'Module C Initial'!DW95</f>
        <v>296.63000000000102</v>
      </c>
      <c r="AF95" s="31">
        <f ca="1">'Module C Corrected'!DX95-'Module C Initial'!DX95</f>
        <v>282.20999999999913</v>
      </c>
      <c r="AG95" s="31">
        <f ca="1">'Module C Corrected'!DY95-'Module C Initial'!DY95</f>
        <v>765.11000000000058</v>
      </c>
      <c r="AH95" s="31">
        <f ca="1">'Module C Corrected'!DZ95-'Module C Initial'!DZ95</f>
        <v>929.81999999999971</v>
      </c>
      <c r="AI95" s="31">
        <f ca="1">'Module C Corrected'!EA95-'Module C Initial'!EA95</f>
        <v>257.73000000000138</v>
      </c>
      <c r="AJ95" s="31">
        <f ca="1">'Module C Corrected'!EB95-'Module C Initial'!EB95</f>
        <v>0</v>
      </c>
      <c r="AK95" s="31">
        <f ca="1">'Module C Corrected'!EC95-'Module C Initial'!EC95</f>
        <v>219.36000000000058</v>
      </c>
      <c r="AL95" s="31">
        <f ca="1">'Module C Corrected'!ED95-'Module C Initial'!ED95</f>
        <v>307.46999999999753</v>
      </c>
      <c r="AM95" s="31">
        <f ca="1">'Module C Corrected'!EE95-'Module C Initial'!EE95</f>
        <v>284.68999999999869</v>
      </c>
      <c r="AN95" s="31">
        <f ca="1">'Module C Corrected'!EF95-'Module C Initial'!EF95</f>
        <v>271</v>
      </c>
      <c r="AO95" s="32">
        <f t="shared" ca="1" si="32"/>
        <v>3896.9099999999671</v>
      </c>
      <c r="AP95" s="32">
        <f t="shared" ca="1" si="32"/>
        <v>3397.7099999999919</v>
      </c>
      <c r="AQ95" s="32">
        <f t="shared" ca="1" si="32"/>
        <v>2307.7200000000075</v>
      </c>
      <c r="AR95" s="32">
        <f t="shared" ca="1" si="32"/>
        <v>2222.1200000000363</v>
      </c>
      <c r="AS95" s="32">
        <f t="shared" ca="1" si="32"/>
        <v>6096.1399999999267</v>
      </c>
      <c r="AT95" s="32">
        <f t="shared" ca="1" si="32"/>
        <v>7501.1099999998805</v>
      </c>
      <c r="AU95" s="32">
        <f t="shared" ca="1" si="59"/>
        <v>2104.7099999999709</v>
      </c>
      <c r="AV95" s="32">
        <f t="shared" ca="1" si="59"/>
        <v>0</v>
      </c>
      <c r="AW95" s="32">
        <f t="shared" ca="1" si="59"/>
        <v>1833.5199999999886</v>
      </c>
      <c r="AX95" s="32">
        <f t="shared" ca="1" si="59"/>
        <v>2599.6399999999576</v>
      </c>
      <c r="AY95" s="32">
        <f t="shared" ca="1" si="59"/>
        <v>2436.2399999999761</v>
      </c>
      <c r="AZ95" s="32">
        <f t="shared" ca="1" si="59"/>
        <v>2346.6899999999678</v>
      </c>
      <c r="BA95" s="31">
        <f t="shared" ca="1" si="57"/>
        <v>64.45</v>
      </c>
      <c r="BB95" s="31">
        <f t="shared" ca="1" si="35"/>
        <v>56.3</v>
      </c>
      <c r="BC95" s="31">
        <f t="shared" ca="1" si="36"/>
        <v>38.299999999999997</v>
      </c>
      <c r="BD95" s="31">
        <f t="shared" ca="1" si="37"/>
        <v>36.94</v>
      </c>
      <c r="BE95" s="31">
        <f t="shared" ca="1" si="38"/>
        <v>101.52</v>
      </c>
      <c r="BF95" s="31">
        <f t="shared" ca="1" si="39"/>
        <v>125.14</v>
      </c>
      <c r="BG95" s="31">
        <f t="shared" ca="1" si="40"/>
        <v>35.17</v>
      </c>
      <c r="BH95" s="31">
        <f t="shared" ca="1" si="41"/>
        <v>0</v>
      </c>
      <c r="BI95" s="31">
        <f t="shared" ca="1" si="42"/>
        <v>30.74</v>
      </c>
      <c r="BJ95" s="31">
        <f t="shared" ca="1" si="43"/>
        <v>43.65</v>
      </c>
      <c r="BK95" s="31">
        <f t="shared" ca="1" si="44"/>
        <v>40.97</v>
      </c>
      <c r="BL95" s="31">
        <f t="shared" ca="1" si="45"/>
        <v>39.53</v>
      </c>
      <c r="BM95" s="32">
        <f t="shared" ca="1" si="58"/>
        <v>3961.3599999999669</v>
      </c>
      <c r="BN95" s="32">
        <f t="shared" ca="1" si="46"/>
        <v>3454.009999999992</v>
      </c>
      <c r="BO95" s="32">
        <f t="shared" ca="1" si="47"/>
        <v>2346.0200000000077</v>
      </c>
      <c r="BP95" s="32">
        <f t="shared" ca="1" si="48"/>
        <v>2259.0600000000363</v>
      </c>
      <c r="BQ95" s="32">
        <f t="shared" ca="1" si="49"/>
        <v>6197.6599999999271</v>
      </c>
      <c r="BR95" s="32">
        <f t="shared" ca="1" si="50"/>
        <v>7626.2499999998809</v>
      </c>
      <c r="BS95" s="32">
        <f t="shared" ca="1" si="51"/>
        <v>2139.879999999971</v>
      </c>
      <c r="BT95" s="32">
        <f t="shared" ca="1" si="52"/>
        <v>0</v>
      </c>
      <c r="BU95" s="32">
        <f t="shared" ca="1" si="53"/>
        <v>1864.2599999999886</v>
      </c>
      <c r="BV95" s="32">
        <f t="shared" ca="1" si="54"/>
        <v>2643.2899999999577</v>
      </c>
      <c r="BW95" s="32">
        <f t="shared" ca="1" si="55"/>
        <v>2477.2099999999759</v>
      </c>
      <c r="BX95" s="32">
        <f t="shared" ca="1" si="56"/>
        <v>2386.219999999968</v>
      </c>
    </row>
    <row r="96" spans="1:76" x14ac:dyDescent="0.25">
      <c r="A96" t="s">
        <v>500</v>
      </c>
      <c r="B96" s="1" t="s">
        <v>88</v>
      </c>
      <c r="C96" t="str">
        <f t="shared" ca="1" si="33"/>
        <v>KHW1</v>
      </c>
      <c r="D96" t="str">
        <f t="shared" ca="1" si="34"/>
        <v>Kettles Hill Wind Facility</v>
      </c>
      <c r="E96" s="31">
        <f ca="1">'Module C Corrected'!CW96-'Module C Initial'!CW96</f>
        <v>-410.23999999999796</v>
      </c>
      <c r="F96" s="31">
        <f ca="1">'Module C Corrected'!CX96-'Module C Initial'!CX96</f>
        <v>-159.01000000000022</v>
      </c>
      <c r="G96" s="31">
        <f ca="1">'Module C Corrected'!CY96-'Module C Initial'!CY96</f>
        <v>-257.61000000000058</v>
      </c>
      <c r="H96" s="31">
        <f ca="1">'Module C Corrected'!CZ96-'Module C Initial'!CZ96</f>
        <v>-181.31999999999971</v>
      </c>
      <c r="I96" s="31">
        <f ca="1">'Module C Corrected'!DA96-'Module C Initial'!DA96</f>
        <v>-110.47000000000025</v>
      </c>
      <c r="J96" s="31">
        <f ca="1">'Module C Corrected'!DB96-'Module C Initial'!DB96</f>
        <v>-182.97999999999956</v>
      </c>
      <c r="K96" s="31">
        <f ca="1">'Module C Corrected'!DC96-'Module C Initial'!DC96</f>
        <v>-132.86000000000058</v>
      </c>
      <c r="L96" s="31">
        <f ca="1">'Module C Corrected'!DD96-'Module C Initial'!DD96</f>
        <v>-154.76999999999856</v>
      </c>
      <c r="M96" s="31">
        <f ca="1">'Module C Corrected'!DE96-'Module C Initial'!DE96</f>
        <v>-182.53999999999905</v>
      </c>
      <c r="N96" s="31">
        <f ca="1">'Module C Corrected'!DF96-'Module C Initial'!DF96</f>
        <v>-176.63999999999942</v>
      </c>
      <c r="O96" s="31">
        <f ca="1">'Module C Corrected'!DG96-'Module C Initial'!DG96</f>
        <v>-198.68000000000029</v>
      </c>
      <c r="P96" s="31">
        <f ca="1">'Module C Corrected'!DH96-'Module C Initial'!DH96</f>
        <v>-212.97999999999956</v>
      </c>
      <c r="Q96" s="32">
        <f ca="1">'Module C Corrected'!DI96-'Module C Initial'!DI96</f>
        <v>-20.519999999999996</v>
      </c>
      <c r="R96" s="32">
        <f ca="1">'Module C Corrected'!DJ96-'Module C Initial'!DJ96</f>
        <v>-7.9500000000000028</v>
      </c>
      <c r="S96" s="32">
        <f ca="1">'Module C Corrected'!DK96-'Module C Initial'!DK96</f>
        <v>-12.88000000000001</v>
      </c>
      <c r="T96" s="32">
        <f ca="1">'Module C Corrected'!DL96-'Module C Initial'!DL96</f>
        <v>-9.07</v>
      </c>
      <c r="U96" s="32">
        <f ca="1">'Module C Corrected'!DM96-'Module C Initial'!DM96</f>
        <v>-5.5200000000000031</v>
      </c>
      <c r="V96" s="32">
        <f ca="1">'Module C Corrected'!DN96-'Module C Initial'!DN96</f>
        <v>-9.1500000000000057</v>
      </c>
      <c r="W96" s="32">
        <f ca="1">'Module C Corrected'!DO96-'Module C Initial'!DO96</f>
        <v>-6.6499999999999986</v>
      </c>
      <c r="X96" s="32">
        <f ca="1">'Module C Corrected'!DP96-'Module C Initial'!DP96</f>
        <v>-7.73</v>
      </c>
      <c r="Y96" s="32">
        <f ca="1">'Module C Corrected'!DQ96-'Module C Initial'!DQ96</f>
        <v>-9.1300000000000026</v>
      </c>
      <c r="Z96" s="32">
        <f ca="1">'Module C Corrected'!DR96-'Module C Initial'!DR96</f>
        <v>-8.8299999999999983</v>
      </c>
      <c r="AA96" s="32">
        <f ca="1">'Module C Corrected'!DS96-'Module C Initial'!DS96</f>
        <v>-9.9300000000000068</v>
      </c>
      <c r="AB96" s="32">
        <f ca="1">'Module C Corrected'!DT96-'Module C Initial'!DT96</f>
        <v>-10.649999999999991</v>
      </c>
      <c r="AC96" s="31">
        <f ca="1">'Module C Corrected'!DU96-'Module C Initial'!DU96</f>
        <v>-65.199999999999989</v>
      </c>
      <c r="AD96" s="31">
        <f ca="1">'Module C Corrected'!DV96-'Module C Initial'!DV96</f>
        <v>-24.929999999999978</v>
      </c>
      <c r="AE96" s="31">
        <f ca="1">'Module C Corrected'!DW96-'Module C Initial'!DW96</f>
        <v>-39.890000000000015</v>
      </c>
      <c r="AF96" s="31">
        <f ca="1">'Module C Corrected'!DX96-'Module C Initial'!DX96</f>
        <v>-27.699999999999989</v>
      </c>
      <c r="AG96" s="31">
        <f ca="1">'Module C Corrected'!DY96-'Module C Initial'!DY96</f>
        <v>-16.650000000000006</v>
      </c>
      <c r="AH96" s="31">
        <f ca="1">'Module C Corrected'!DZ96-'Module C Initial'!DZ96</f>
        <v>-27.179999999999978</v>
      </c>
      <c r="AI96" s="31">
        <f ca="1">'Module C Corrected'!EA96-'Module C Initial'!EA96</f>
        <v>-19.460000000000008</v>
      </c>
      <c r="AJ96" s="31">
        <f ca="1">'Module C Corrected'!EB96-'Module C Initial'!EB96</f>
        <v>-22.38000000000001</v>
      </c>
      <c r="AK96" s="31">
        <f ca="1">'Module C Corrected'!EC96-'Module C Initial'!EC96</f>
        <v>-26.049999999999997</v>
      </c>
      <c r="AL96" s="31">
        <f ca="1">'Module C Corrected'!ED96-'Module C Initial'!ED96</f>
        <v>-24.880000000000024</v>
      </c>
      <c r="AM96" s="31">
        <f ca="1">'Module C Corrected'!EE96-'Module C Initial'!EE96</f>
        <v>-27.599999999999994</v>
      </c>
      <c r="AN96" s="31">
        <f ca="1">'Module C Corrected'!EF96-'Module C Initial'!EF96</f>
        <v>-29.189999999999998</v>
      </c>
      <c r="AO96" s="32">
        <f t="shared" ca="1" si="32"/>
        <v>-495.95999999999793</v>
      </c>
      <c r="AP96" s="32">
        <f t="shared" ca="1" si="32"/>
        <v>-191.89000000000019</v>
      </c>
      <c r="AQ96" s="32">
        <f t="shared" ca="1" si="32"/>
        <v>-310.38000000000056</v>
      </c>
      <c r="AR96" s="32">
        <f t="shared" ca="1" si="32"/>
        <v>-218.08999999999969</v>
      </c>
      <c r="AS96" s="32">
        <f t="shared" ca="1" si="32"/>
        <v>-132.64000000000027</v>
      </c>
      <c r="AT96" s="32">
        <f t="shared" ca="1" si="32"/>
        <v>-219.30999999999955</v>
      </c>
      <c r="AU96" s="32">
        <f t="shared" ca="1" si="59"/>
        <v>-158.9700000000006</v>
      </c>
      <c r="AV96" s="32">
        <f t="shared" ca="1" si="59"/>
        <v>-184.87999999999857</v>
      </c>
      <c r="AW96" s="32">
        <f t="shared" ca="1" si="59"/>
        <v>-217.71999999999906</v>
      </c>
      <c r="AX96" s="32">
        <f t="shared" ca="1" si="59"/>
        <v>-210.34999999999943</v>
      </c>
      <c r="AY96" s="32">
        <f t="shared" ca="1" si="59"/>
        <v>-236.21000000000029</v>
      </c>
      <c r="AZ96" s="32">
        <f t="shared" ca="1" si="59"/>
        <v>-252.81999999999954</v>
      </c>
      <c r="BA96" s="31">
        <f t="shared" ca="1" si="57"/>
        <v>-8.1999999999999993</v>
      </c>
      <c r="BB96" s="31">
        <f t="shared" ca="1" si="35"/>
        <v>-3.18</v>
      </c>
      <c r="BC96" s="31">
        <f t="shared" ca="1" si="36"/>
        <v>-5.15</v>
      </c>
      <c r="BD96" s="31">
        <f t="shared" ca="1" si="37"/>
        <v>-3.63</v>
      </c>
      <c r="BE96" s="31">
        <f t="shared" ca="1" si="38"/>
        <v>-2.21</v>
      </c>
      <c r="BF96" s="31">
        <f t="shared" ca="1" si="39"/>
        <v>-3.66</v>
      </c>
      <c r="BG96" s="31">
        <f t="shared" ca="1" si="40"/>
        <v>-2.66</v>
      </c>
      <c r="BH96" s="31">
        <f t="shared" ca="1" si="41"/>
        <v>-3.09</v>
      </c>
      <c r="BI96" s="31">
        <f t="shared" ca="1" si="42"/>
        <v>-3.65</v>
      </c>
      <c r="BJ96" s="31">
        <f t="shared" ca="1" si="43"/>
        <v>-3.53</v>
      </c>
      <c r="BK96" s="31">
        <f t="shared" ca="1" si="44"/>
        <v>-3.97</v>
      </c>
      <c r="BL96" s="31">
        <f t="shared" ca="1" si="45"/>
        <v>-4.26</v>
      </c>
      <c r="BM96" s="32">
        <f t="shared" ca="1" si="58"/>
        <v>-504.15999999999792</v>
      </c>
      <c r="BN96" s="32">
        <f t="shared" ca="1" si="46"/>
        <v>-195.07000000000019</v>
      </c>
      <c r="BO96" s="32">
        <f t="shared" ca="1" si="47"/>
        <v>-315.53000000000054</v>
      </c>
      <c r="BP96" s="32">
        <f t="shared" ca="1" si="48"/>
        <v>-221.71999999999969</v>
      </c>
      <c r="BQ96" s="32">
        <f t="shared" ca="1" si="49"/>
        <v>-134.85000000000028</v>
      </c>
      <c r="BR96" s="32">
        <f t="shared" ca="1" si="50"/>
        <v>-222.96999999999954</v>
      </c>
      <c r="BS96" s="32">
        <f t="shared" ca="1" si="51"/>
        <v>-161.63000000000059</v>
      </c>
      <c r="BT96" s="32">
        <f t="shared" ca="1" si="52"/>
        <v>-187.96999999999858</v>
      </c>
      <c r="BU96" s="32">
        <f t="shared" ca="1" si="53"/>
        <v>-221.36999999999907</v>
      </c>
      <c r="BV96" s="32">
        <f t="shared" ca="1" si="54"/>
        <v>-213.87999999999943</v>
      </c>
      <c r="BW96" s="32">
        <f t="shared" ca="1" si="55"/>
        <v>-240.18000000000029</v>
      </c>
      <c r="BX96" s="32">
        <f t="shared" ca="1" si="56"/>
        <v>-257.07999999999953</v>
      </c>
    </row>
    <row r="97" spans="1:76" x14ac:dyDescent="0.25">
      <c r="A97" t="s">
        <v>501</v>
      </c>
      <c r="B97" s="1" t="s">
        <v>90</v>
      </c>
      <c r="C97" t="str">
        <f t="shared" ca="1" si="33"/>
        <v>SPCIMP</v>
      </c>
      <c r="D97" t="str">
        <f t="shared" ca="1" si="34"/>
        <v>Alberta-Saskatchewan Intertie - Import</v>
      </c>
      <c r="E97" s="31">
        <f ca="1">'Module C Corrected'!CW97-'Module C Initial'!CW97</f>
        <v>0</v>
      </c>
      <c r="F97" s="31">
        <f ca="1">'Module C Corrected'!CX97-'Module C Initial'!CX97</f>
        <v>-0.4399999999999995</v>
      </c>
      <c r="G97" s="31">
        <f ca="1">'Module C Corrected'!CY97-'Module C Initial'!CY97</f>
        <v>-11.170000000000016</v>
      </c>
      <c r="H97" s="31">
        <f ca="1">'Module C Corrected'!CZ97-'Module C Initial'!CZ97</f>
        <v>0</v>
      </c>
      <c r="I97" s="31">
        <f ca="1">'Module C Corrected'!DA97-'Module C Initial'!DA97</f>
        <v>-138.98000000000047</v>
      </c>
      <c r="J97" s="31">
        <f ca="1">'Module C Corrected'!DB97-'Module C Initial'!DB97</f>
        <v>-286.02000000000044</v>
      </c>
      <c r="K97" s="31">
        <f ca="1">'Module C Corrected'!DC97-'Module C Initial'!DC97</f>
        <v>-56.649999999999864</v>
      </c>
      <c r="L97" s="31">
        <f ca="1">'Module C Corrected'!DD97-'Module C Initial'!DD97</f>
        <v>-170.23999999999978</v>
      </c>
      <c r="M97" s="31">
        <f ca="1">'Module C Corrected'!DE97-'Module C Initial'!DE97</f>
        <v>-9.7200000000000273</v>
      </c>
      <c r="N97" s="31">
        <f ca="1">'Module C Corrected'!DF97-'Module C Initial'!DF97</f>
        <v>-12.120000000000005</v>
      </c>
      <c r="O97" s="31">
        <f ca="1">'Module C Corrected'!DG97-'Module C Initial'!DG97</f>
        <v>-61.599999999999909</v>
      </c>
      <c r="P97" s="31">
        <f ca="1">'Module C Corrected'!DH97-'Module C Initial'!DH97</f>
        <v>-35.730000000000018</v>
      </c>
      <c r="Q97" s="32">
        <f ca="1">'Module C Corrected'!DI97-'Module C Initial'!DI97</f>
        <v>0</v>
      </c>
      <c r="R97" s="32">
        <f ca="1">'Module C Corrected'!DJ97-'Module C Initial'!DJ97</f>
        <v>-2.9999999999999916E-2</v>
      </c>
      <c r="S97" s="32">
        <f ca="1">'Module C Corrected'!DK97-'Module C Initial'!DK97</f>
        <v>-0.55999999999999872</v>
      </c>
      <c r="T97" s="32">
        <f ca="1">'Module C Corrected'!DL97-'Module C Initial'!DL97</f>
        <v>0</v>
      </c>
      <c r="U97" s="32">
        <f ca="1">'Module C Corrected'!DM97-'Module C Initial'!DM97</f>
        <v>-6.9500000000000171</v>
      </c>
      <c r="V97" s="32">
        <f ca="1">'Module C Corrected'!DN97-'Module C Initial'!DN97</f>
        <v>-14.300000000000011</v>
      </c>
      <c r="W97" s="32">
        <f ca="1">'Module C Corrected'!DO97-'Module C Initial'!DO97</f>
        <v>-2.8299999999999983</v>
      </c>
      <c r="X97" s="32">
        <f ca="1">'Module C Corrected'!DP97-'Module C Initial'!DP97</f>
        <v>-8.5099999999999909</v>
      </c>
      <c r="Y97" s="32">
        <f ca="1">'Module C Corrected'!DQ97-'Module C Initial'!DQ97</f>
        <v>-0.49000000000000199</v>
      </c>
      <c r="Z97" s="32">
        <f ca="1">'Module C Corrected'!DR97-'Module C Initial'!DR97</f>
        <v>-0.60999999999999943</v>
      </c>
      <c r="AA97" s="32">
        <f ca="1">'Module C Corrected'!DS97-'Module C Initial'!DS97</f>
        <v>-3.0799999999999983</v>
      </c>
      <c r="AB97" s="32">
        <f ca="1">'Module C Corrected'!DT97-'Module C Initial'!DT97</f>
        <v>-1.7800000000000011</v>
      </c>
      <c r="AC97" s="31">
        <f ca="1">'Module C Corrected'!DU97-'Module C Initial'!DU97</f>
        <v>0</v>
      </c>
      <c r="AD97" s="31">
        <f ca="1">'Module C Corrected'!DV97-'Module C Initial'!DV97</f>
        <v>-6.999999999999984E-2</v>
      </c>
      <c r="AE97" s="31">
        <f ca="1">'Module C Corrected'!DW97-'Module C Initial'!DW97</f>
        <v>-1.730000000000004</v>
      </c>
      <c r="AF97" s="31">
        <f ca="1">'Module C Corrected'!DX97-'Module C Initial'!DX97</f>
        <v>0</v>
      </c>
      <c r="AG97" s="31">
        <f ca="1">'Module C Corrected'!DY97-'Module C Initial'!DY97</f>
        <v>-20.940000000000055</v>
      </c>
      <c r="AH97" s="31">
        <f ca="1">'Module C Corrected'!DZ97-'Module C Initial'!DZ97</f>
        <v>-42.490000000000009</v>
      </c>
      <c r="AI97" s="31">
        <f ca="1">'Module C Corrected'!EA97-'Module C Initial'!EA97</f>
        <v>-8.3000000000000114</v>
      </c>
      <c r="AJ97" s="31">
        <f ca="1">'Module C Corrected'!EB97-'Module C Initial'!EB97</f>
        <v>-24.620000000000005</v>
      </c>
      <c r="AK97" s="31">
        <f ca="1">'Module C Corrected'!EC97-'Module C Initial'!EC97</f>
        <v>-1.3800000000000026</v>
      </c>
      <c r="AL97" s="31">
        <f ca="1">'Module C Corrected'!ED97-'Module C Initial'!ED97</f>
        <v>-1.7100000000000009</v>
      </c>
      <c r="AM97" s="31">
        <f ca="1">'Module C Corrected'!EE97-'Module C Initial'!EE97</f>
        <v>-8.5600000000000023</v>
      </c>
      <c r="AN97" s="31">
        <f ca="1">'Module C Corrected'!EF97-'Module C Initial'!EF97</f>
        <v>-4.8999999999999773</v>
      </c>
      <c r="AO97" s="32">
        <f t="shared" ca="1" si="32"/>
        <v>0</v>
      </c>
      <c r="AP97" s="32">
        <f t="shared" ca="1" si="32"/>
        <v>-0.53999999999999926</v>
      </c>
      <c r="AQ97" s="32">
        <f t="shared" ca="1" si="32"/>
        <v>-13.460000000000019</v>
      </c>
      <c r="AR97" s="32">
        <f t="shared" ca="1" si="32"/>
        <v>0</v>
      </c>
      <c r="AS97" s="32">
        <f t="shared" ca="1" si="32"/>
        <v>-166.87000000000054</v>
      </c>
      <c r="AT97" s="32">
        <f t="shared" ca="1" si="32"/>
        <v>-342.81000000000046</v>
      </c>
      <c r="AU97" s="32">
        <f t="shared" ca="1" si="59"/>
        <v>-67.779999999999873</v>
      </c>
      <c r="AV97" s="32">
        <f t="shared" ca="1" si="59"/>
        <v>-203.36999999999978</v>
      </c>
      <c r="AW97" s="32">
        <f t="shared" ca="1" si="59"/>
        <v>-11.590000000000032</v>
      </c>
      <c r="AX97" s="32">
        <f t="shared" ca="1" si="59"/>
        <v>-14.440000000000005</v>
      </c>
      <c r="AY97" s="32">
        <f t="shared" ca="1" si="59"/>
        <v>-73.23999999999991</v>
      </c>
      <c r="AZ97" s="32">
        <f t="shared" ca="1" si="59"/>
        <v>-42.41</v>
      </c>
      <c r="BA97" s="31">
        <f t="shared" ca="1" si="57"/>
        <v>0</v>
      </c>
      <c r="BB97" s="31">
        <f t="shared" ca="1" si="35"/>
        <v>-0.01</v>
      </c>
      <c r="BC97" s="31">
        <f t="shared" ca="1" si="36"/>
        <v>-0.22</v>
      </c>
      <c r="BD97" s="31">
        <f t="shared" ca="1" si="37"/>
        <v>0</v>
      </c>
      <c r="BE97" s="31">
        <f t="shared" ca="1" si="38"/>
        <v>-2.78</v>
      </c>
      <c r="BF97" s="31">
        <f t="shared" ca="1" si="39"/>
        <v>-5.72</v>
      </c>
      <c r="BG97" s="31">
        <f t="shared" ca="1" si="40"/>
        <v>-1.1299999999999999</v>
      </c>
      <c r="BH97" s="31">
        <f t="shared" ca="1" si="41"/>
        <v>-3.4</v>
      </c>
      <c r="BI97" s="31">
        <f t="shared" ca="1" si="42"/>
        <v>-0.19</v>
      </c>
      <c r="BJ97" s="31">
        <f t="shared" ca="1" si="43"/>
        <v>-0.24</v>
      </c>
      <c r="BK97" s="31">
        <f t="shared" ca="1" si="44"/>
        <v>-1.23</v>
      </c>
      <c r="BL97" s="31">
        <f t="shared" ca="1" si="45"/>
        <v>-0.71</v>
      </c>
      <c r="BM97" s="32">
        <f t="shared" ca="1" si="58"/>
        <v>0</v>
      </c>
      <c r="BN97" s="32">
        <f t="shared" ca="1" si="46"/>
        <v>-0.54999999999999927</v>
      </c>
      <c r="BO97" s="32">
        <f t="shared" ca="1" si="47"/>
        <v>-13.680000000000019</v>
      </c>
      <c r="BP97" s="32">
        <f t="shared" ca="1" si="48"/>
        <v>0</v>
      </c>
      <c r="BQ97" s="32">
        <f t="shared" ca="1" si="49"/>
        <v>-169.65000000000055</v>
      </c>
      <c r="BR97" s="32">
        <f t="shared" ca="1" si="50"/>
        <v>-348.53000000000048</v>
      </c>
      <c r="BS97" s="32">
        <f t="shared" ca="1" si="51"/>
        <v>-68.909999999999869</v>
      </c>
      <c r="BT97" s="32">
        <f t="shared" ca="1" si="52"/>
        <v>-206.76999999999978</v>
      </c>
      <c r="BU97" s="32">
        <f t="shared" ca="1" si="53"/>
        <v>-11.780000000000031</v>
      </c>
      <c r="BV97" s="32">
        <f t="shared" ca="1" si="54"/>
        <v>-14.680000000000005</v>
      </c>
      <c r="BW97" s="32">
        <f t="shared" ca="1" si="55"/>
        <v>-74.469999999999914</v>
      </c>
      <c r="BX97" s="32">
        <f t="shared" ca="1" si="56"/>
        <v>-43.12</v>
      </c>
    </row>
    <row r="98" spans="1:76" x14ac:dyDescent="0.25">
      <c r="A98" t="s">
        <v>502</v>
      </c>
      <c r="B98" s="1" t="s">
        <v>91</v>
      </c>
      <c r="C98" t="str">
        <f t="shared" ca="1" si="33"/>
        <v>MEG1</v>
      </c>
      <c r="D98" t="str">
        <f t="shared" ca="1" si="34"/>
        <v>MEG Christina Lake Industrial System</v>
      </c>
      <c r="E98" s="31">
        <f ca="1">'Module C Corrected'!CW98-'Module C Initial'!CW98</f>
        <v>-1088.0099999999948</v>
      </c>
      <c r="F98" s="31">
        <f ca="1">'Module C Corrected'!CX98-'Module C Initial'!CX98</f>
        <v>-989.13000000000466</v>
      </c>
      <c r="G98" s="31">
        <f ca="1">'Module C Corrected'!CY98-'Module C Initial'!CY98</f>
        <v>-637.15000000000873</v>
      </c>
      <c r="H98" s="31">
        <f ca="1">'Module C Corrected'!CZ98-'Module C Initial'!CZ98</f>
        <v>-586.86000000000058</v>
      </c>
      <c r="I98" s="31">
        <f ca="1">'Module C Corrected'!DA98-'Module C Initial'!DA98</f>
        <v>-930.47000000000116</v>
      </c>
      <c r="J98" s="31">
        <f ca="1">'Module C Corrected'!DB98-'Module C Initial'!DB98</f>
        <v>-1033.8000000000029</v>
      </c>
      <c r="K98" s="31">
        <f ca="1">'Module C Corrected'!DC98-'Module C Initial'!DC98</f>
        <v>-544.28000000000611</v>
      </c>
      <c r="L98" s="31">
        <f ca="1">'Module C Corrected'!DD98-'Module C Initial'!DD98</f>
        <v>-900.35000000000582</v>
      </c>
      <c r="M98" s="31">
        <f ca="1">'Module C Corrected'!DE98-'Module C Initial'!DE98</f>
        <v>-573.02999999999884</v>
      </c>
      <c r="N98" s="31">
        <f ca="1">'Module C Corrected'!DF98-'Module C Initial'!DF98</f>
        <v>-597.33999999999651</v>
      </c>
      <c r="O98" s="31">
        <f ca="1">'Module C Corrected'!DG98-'Module C Initial'!DG98</f>
        <v>-534.06999999999971</v>
      </c>
      <c r="P98" s="31">
        <f ca="1">'Module C Corrected'!DH98-'Module C Initial'!DH98</f>
        <v>-626.52000000000407</v>
      </c>
      <c r="Q98" s="32">
        <f ca="1">'Module C Corrected'!DI98-'Module C Initial'!DI98</f>
        <v>-54.400000000000091</v>
      </c>
      <c r="R98" s="32">
        <f ca="1">'Module C Corrected'!DJ98-'Module C Initial'!DJ98</f>
        <v>-49.460000000000036</v>
      </c>
      <c r="S98" s="32">
        <f ca="1">'Module C Corrected'!DK98-'Module C Initial'!DK98</f>
        <v>-31.8599999999999</v>
      </c>
      <c r="T98" s="32">
        <f ca="1">'Module C Corrected'!DL98-'Module C Initial'!DL98</f>
        <v>-29.339999999999918</v>
      </c>
      <c r="U98" s="32">
        <f ca="1">'Module C Corrected'!DM98-'Module C Initial'!DM98</f>
        <v>-46.529999999999745</v>
      </c>
      <c r="V98" s="32">
        <f ca="1">'Module C Corrected'!DN98-'Module C Initial'!DN98</f>
        <v>-51.690000000000055</v>
      </c>
      <c r="W98" s="32">
        <f ca="1">'Module C Corrected'!DO98-'Module C Initial'!DO98</f>
        <v>-27.220000000000027</v>
      </c>
      <c r="X98" s="32">
        <f ca="1">'Module C Corrected'!DP98-'Module C Initial'!DP98</f>
        <v>-45.019999999999982</v>
      </c>
      <c r="Y98" s="32">
        <f ca="1">'Module C Corrected'!DQ98-'Module C Initial'!DQ98</f>
        <v>-28.650000000000091</v>
      </c>
      <c r="Z98" s="32">
        <f ca="1">'Module C Corrected'!DR98-'Module C Initial'!DR98</f>
        <v>-29.869999999999891</v>
      </c>
      <c r="AA98" s="32">
        <f ca="1">'Module C Corrected'!DS98-'Module C Initial'!DS98</f>
        <v>-26.700000000000045</v>
      </c>
      <c r="AB98" s="32">
        <f ca="1">'Module C Corrected'!DT98-'Module C Initial'!DT98</f>
        <v>-31.330000000000155</v>
      </c>
      <c r="AC98" s="31">
        <f ca="1">'Module C Corrected'!DU98-'Module C Initial'!DU98</f>
        <v>-172.89999999999964</v>
      </c>
      <c r="AD98" s="31">
        <f ca="1">'Module C Corrected'!DV98-'Module C Initial'!DV98</f>
        <v>-155.09000000000015</v>
      </c>
      <c r="AE98" s="31">
        <f ca="1">'Module C Corrected'!DW98-'Module C Initial'!DW98</f>
        <v>-98.670000000000073</v>
      </c>
      <c r="AF98" s="31">
        <f ca="1">'Module C Corrected'!DX98-'Module C Initial'!DX98</f>
        <v>-89.640000000000327</v>
      </c>
      <c r="AG98" s="31">
        <f ca="1">'Module C Corrected'!DY98-'Module C Initial'!DY98</f>
        <v>-140.22000000000025</v>
      </c>
      <c r="AH98" s="31">
        <f ca="1">'Module C Corrected'!DZ98-'Module C Initial'!DZ98</f>
        <v>-153.60000000000036</v>
      </c>
      <c r="AI98" s="31">
        <f ca="1">'Module C Corrected'!EA98-'Module C Initial'!EA98</f>
        <v>-79.75</v>
      </c>
      <c r="AJ98" s="31">
        <f ca="1">'Module C Corrected'!EB98-'Module C Initial'!EB98</f>
        <v>-130.19000000000051</v>
      </c>
      <c r="AK98" s="31">
        <f ca="1">'Module C Corrected'!EC98-'Module C Initial'!EC98</f>
        <v>-81.769999999999982</v>
      </c>
      <c r="AL98" s="31">
        <f ca="1">'Module C Corrected'!ED98-'Module C Initial'!ED98</f>
        <v>-84.140000000000327</v>
      </c>
      <c r="AM98" s="31">
        <f ca="1">'Module C Corrected'!EE98-'Module C Initial'!EE98</f>
        <v>-74.200000000000728</v>
      </c>
      <c r="AN98" s="31">
        <f ca="1">'Module C Corrected'!EF98-'Module C Initial'!EF98</f>
        <v>-85.890000000000327</v>
      </c>
      <c r="AO98" s="32">
        <f t="shared" ca="1" si="32"/>
        <v>-1315.3099999999945</v>
      </c>
      <c r="AP98" s="32">
        <f t="shared" ca="1" si="32"/>
        <v>-1193.6800000000048</v>
      </c>
      <c r="AQ98" s="32">
        <f t="shared" ca="1" si="32"/>
        <v>-767.6800000000087</v>
      </c>
      <c r="AR98" s="32">
        <f t="shared" ca="1" si="32"/>
        <v>-705.84000000000083</v>
      </c>
      <c r="AS98" s="32">
        <f t="shared" ca="1" si="32"/>
        <v>-1117.2200000000012</v>
      </c>
      <c r="AT98" s="32">
        <f t="shared" ca="1" si="32"/>
        <v>-1239.0900000000033</v>
      </c>
      <c r="AU98" s="32">
        <f t="shared" ca="1" si="59"/>
        <v>-651.25000000000614</v>
      </c>
      <c r="AV98" s="32">
        <f t="shared" ca="1" si="59"/>
        <v>-1075.5600000000063</v>
      </c>
      <c r="AW98" s="32">
        <f t="shared" ca="1" si="59"/>
        <v>-683.44999999999891</v>
      </c>
      <c r="AX98" s="32">
        <f t="shared" ca="1" si="59"/>
        <v>-711.34999999999673</v>
      </c>
      <c r="AY98" s="32">
        <f t="shared" ca="1" si="59"/>
        <v>-634.97000000000048</v>
      </c>
      <c r="AZ98" s="32">
        <f t="shared" ca="1" si="59"/>
        <v>-743.74000000000456</v>
      </c>
      <c r="BA98" s="31">
        <f t="shared" ca="1" si="57"/>
        <v>-21.76</v>
      </c>
      <c r="BB98" s="31">
        <f t="shared" ca="1" si="35"/>
        <v>-19.78</v>
      </c>
      <c r="BC98" s="31">
        <f t="shared" ca="1" si="36"/>
        <v>-12.74</v>
      </c>
      <c r="BD98" s="31">
        <f t="shared" ca="1" si="37"/>
        <v>-11.73</v>
      </c>
      <c r="BE98" s="31">
        <f t="shared" ca="1" si="38"/>
        <v>-18.61</v>
      </c>
      <c r="BF98" s="31">
        <f t="shared" ca="1" si="39"/>
        <v>-20.67</v>
      </c>
      <c r="BG98" s="31">
        <f t="shared" ca="1" si="40"/>
        <v>-10.88</v>
      </c>
      <c r="BH98" s="31">
        <f t="shared" ca="1" si="41"/>
        <v>-18</v>
      </c>
      <c r="BI98" s="31">
        <f t="shared" ca="1" si="42"/>
        <v>-11.46</v>
      </c>
      <c r="BJ98" s="31">
        <f t="shared" ca="1" si="43"/>
        <v>-11.94</v>
      </c>
      <c r="BK98" s="31">
        <f t="shared" ca="1" si="44"/>
        <v>-10.68</v>
      </c>
      <c r="BL98" s="31">
        <f t="shared" ca="1" si="45"/>
        <v>-12.53</v>
      </c>
      <c r="BM98" s="32">
        <f t="shared" ca="1" si="58"/>
        <v>-1337.0699999999945</v>
      </c>
      <c r="BN98" s="32">
        <f t="shared" ca="1" si="46"/>
        <v>-1213.4600000000048</v>
      </c>
      <c r="BO98" s="32">
        <f t="shared" ca="1" si="47"/>
        <v>-780.42000000000871</v>
      </c>
      <c r="BP98" s="32">
        <f t="shared" ca="1" si="48"/>
        <v>-717.57000000000085</v>
      </c>
      <c r="BQ98" s="32">
        <f t="shared" ca="1" si="49"/>
        <v>-1135.8300000000011</v>
      </c>
      <c r="BR98" s="32">
        <f t="shared" ca="1" si="50"/>
        <v>-1259.7600000000034</v>
      </c>
      <c r="BS98" s="32">
        <f t="shared" ca="1" si="51"/>
        <v>-662.13000000000613</v>
      </c>
      <c r="BT98" s="32">
        <f t="shared" ca="1" si="52"/>
        <v>-1093.5600000000063</v>
      </c>
      <c r="BU98" s="32">
        <f t="shared" ca="1" si="53"/>
        <v>-694.90999999999894</v>
      </c>
      <c r="BV98" s="32">
        <f t="shared" ca="1" si="54"/>
        <v>-723.28999999999678</v>
      </c>
      <c r="BW98" s="32">
        <f t="shared" ca="1" si="55"/>
        <v>-645.65000000000043</v>
      </c>
      <c r="BX98" s="32">
        <f t="shared" ca="1" si="56"/>
        <v>-756.27000000000453</v>
      </c>
    </row>
    <row r="99" spans="1:76" x14ac:dyDescent="0.25">
      <c r="A99" t="s">
        <v>503</v>
      </c>
      <c r="B99" s="1" t="s">
        <v>405</v>
      </c>
      <c r="C99" t="str">
        <f t="shared" ca="1" si="33"/>
        <v>120SIMP</v>
      </c>
      <c r="D99" t="str">
        <f t="shared" ca="1" si="34"/>
        <v>Alberta-Montana Intertie - Import</v>
      </c>
      <c r="E99" s="31">
        <f ca="1">'Module C Corrected'!CW99-'Module C Initial'!CW99</f>
        <v>0</v>
      </c>
      <c r="F99" s="31">
        <f ca="1">'Module C Corrected'!CX99-'Module C Initial'!CX99</f>
        <v>0</v>
      </c>
      <c r="G99" s="31">
        <f ca="1">'Module C Corrected'!CY99-'Module C Initial'!CY99</f>
        <v>0</v>
      </c>
      <c r="H99" s="31">
        <f ca="1">'Module C Corrected'!CZ99-'Module C Initial'!CZ99</f>
        <v>0</v>
      </c>
      <c r="I99" s="31">
        <f ca="1">'Module C Corrected'!DA99-'Module C Initial'!DA99</f>
        <v>0</v>
      </c>
      <c r="J99" s="31">
        <f ca="1">'Module C Corrected'!DB99-'Module C Initial'!DB99</f>
        <v>0</v>
      </c>
      <c r="K99" s="31">
        <f ca="1">'Module C Corrected'!DC99-'Module C Initial'!DC99</f>
        <v>0</v>
      </c>
      <c r="L99" s="31">
        <f ca="1">'Module C Corrected'!DD99-'Module C Initial'!DD99</f>
        <v>0</v>
      </c>
      <c r="M99" s="31">
        <f ca="1">'Module C Corrected'!DE99-'Module C Initial'!DE99</f>
        <v>0</v>
      </c>
      <c r="N99" s="31">
        <f ca="1">'Module C Corrected'!DF99-'Module C Initial'!DF99</f>
        <v>0</v>
      </c>
      <c r="O99" s="31">
        <f ca="1">'Module C Corrected'!DG99-'Module C Initial'!DG99</f>
        <v>-0.26999999999999957</v>
      </c>
      <c r="P99" s="31">
        <f ca="1">'Module C Corrected'!DH99-'Module C Initial'!DH99</f>
        <v>0</v>
      </c>
      <c r="Q99" s="32">
        <f ca="1">'Module C Corrected'!DI99-'Module C Initial'!DI99</f>
        <v>0</v>
      </c>
      <c r="R99" s="32">
        <f ca="1">'Module C Corrected'!DJ99-'Module C Initial'!DJ99</f>
        <v>0</v>
      </c>
      <c r="S99" s="32">
        <f ca="1">'Module C Corrected'!DK99-'Module C Initial'!DK99</f>
        <v>0</v>
      </c>
      <c r="T99" s="32">
        <f ca="1">'Module C Corrected'!DL99-'Module C Initial'!DL99</f>
        <v>0</v>
      </c>
      <c r="U99" s="32">
        <f ca="1">'Module C Corrected'!DM99-'Module C Initial'!DM99</f>
        <v>0</v>
      </c>
      <c r="V99" s="32">
        <f ca="1">'Module C Corrected'!DN99-'Module C Initial'!DN99</f>
        <v>0</v>
      </c>
      <c r="W99" s="32">
        <f ca="1">'Module C Corrected'!DO99-'Module C Initial'!DO99</f>
        <v>0</v>
      </c>
      <c r="X99" s="32">
        <f ca="1">'Module C Corrected'!DP99-'Module C Initial'!DP99</f>
        <v>0</v>
      </c>
      <c r="Y99" s="32">
        <f ca="1">'Module C Corrected'!DQ99-'Module C Initial'!DQ99</f>
        <v>0</v>
      </c>
      <c r="Z99" s="32">
        <f ca="1">'Module C Corrected'!DR99-'Module C Initial'!DR99</f>
        <v>0</v>
      </c>
      <c r="AA99" s="32">
        <f ca="1">'Module C Corrected'!DS99-'Module C Initial'!DS99</f>
        <v>-0.02</v>
      </c>
      <c r="AB99" s="32">
        <f ca="1">'Module C Corrected'!DT99-'Module C Initial'!DT99</f>
        <v>0</v>
      </c>
      <c r="AC99" s="31">
        <f ca="1">'Module C Corrected'!DU99-'Module C Initial'!DU99</f>
        <v>0</v>
      </c>
      <c r="AD99" s="31">
        <f ca="1">'Module C Corrected'!DV99-'Module C Initial'!DV99</f>
        <v>0</v>
      </c>
      <c r="AE99" s="31">
        <f ca="1">'Module C Corrected'!DW99-'Module C Initial'!DW99</f>
        <v>0</v>
      </c>
      <c r="AF99" s="31">
        <f ca="1">'Module C Corrected'!DX99-'Module C Initial'!DX99</f>
        <v>0</v>
      </c>
      <c r="AG99" s="31">
        <f ca="1">'Module C Corrected'!DY99-'Module C Initial'!DY99</f>
        <v>0</v>
      </c>
      <c r="AH99" s="31">
        <f ca="1">'Module C Corrected'!DZ99-'Module C Initial'!DZ99</f>
        <v>0</v>
      </c>
      <c r="AI99" s="31">
        <f ca="1">'Module C Corrected'!EA99-'Module C Initial'!EA99</f>
        <v>0</v>
      </c>
      <c r="AJ99" s="31">
        <f ca="1">'Module C Corrected'!EB99-'Module C Initial'!EB99</f>
        <v>0</v>
      </c>
      <c r="AK99" s="31">
        <f ca="1">'Module C Corrected'!EC99-'Module C Initial'!EC99</f>
        <v>0</v>
      </c>
      <c r="AL99" s="31">
        <f ca="1">'Module C Corrected'!ED99-'Module C Initial'!ED99</f>
        <v>0</v>
      </c>
      <c r="AM99" s="31">
        <f ca="1">'Module C Corrected'!EE99-'Module C Initial'!EE99</f>
        <v>-0.03</v>
      </c>
      <c r="AN99" s="31">
        <f ca="1">'Module C Corrected'!EF99-'Module C Initial'!EF99</f>
        <v>0</v>
      </c>
      <c r="AO99" s="32">
        <f t="shared" ca="1" si="32"/>
        <v>0</v>
      </c>
      <c r="AP99" s="32">
        <f t="shared" ca="1" si="32"/>
        <v>0</v>
      </c>
      <c r="AQ99" s="32">
        <f t="shared" ca="1" si="32"/>
        <v>0</v>
      </c>
      <c r="AR99" s="32">
        <f t="shared" ca="1" si="32"/>
        <v>0</v>
      </c>
      <c r="AS99" s="32">
        <f t="shared" ca="1" si="32"/>
        <v>0</v>
      </c>
      <c r="AT99" s="32">
        <f t="shared" ca="1" si="32"/>
        <v>0</v>
      </c>
      <c r="AU99" s="32">
        <f t="shared" ca="1" si="59"/>
        <v>0</v>
      </c>
      <c r="AV99" s="32">
        <f t="shared" ca="1" si="59"/>
        <v>0</v>
      </c>
      <c r="AW99" s="32">
        <f t="shared" ca="1" si="59"/>
        <v>0</v>
      </c>
      <c r="AX99" s="32">
        <f t="shared" ca="1" si="59"/>
        <v>0</v>
      </c>
      <c r="AY99" s="32">
        <f t="shared" ca="1" si="59"/>
        <v>-0.31999999999999962</v>
      </c>
      <c r="AZ99" s="32">
        <f t="shared" ca="1" si="59"/>
        <v>0</v>
      </c>
      <c r="BA99" s="31">
        <f t="shared" ca="1" si="57"/>
        <v>0</v>
      </c>
      <c r="BB99" s="31">
        <f t="shared" ca="1" si="35"/>
        <v>0</v>
      </c>
      <c r="BC99" s="31">
        <f t="shared" ca="1" si="36"/>
        <v>0</v>
      </c>
      <c r="BD99" s="31">
        <f t="shared" ca="1" si="37"/>
        <v>0</v>
      </c>
      <c r="BE99" s="31">
        <f t="shared" ca="1" si="38"/>
        <v>0</v>
      </c>
      <c r="BF99" s="31">
        <f t="shared" ca="1" si="39"/>
        <v>0</v>
      </c>
      <c r="BG99" s="31">
        <f t="shared" ca="1" si="40"/>
        <v>0</v>
      </c>
      <c r="BH99" s="31">
        <f t="shared" ca="1" si="41"/>
        <v>0</v>
      </c>
      <c r="BI99" s="31">
        <f t="shared" ca="1" si="42"/>
        <v>0</v>
      </c>
      <c r="BJ99" s="31">
        <f t="shared" ca="1" si="43"/>
        <v>0</v>
      </c>
      <c r="BK99" s="31">
        <f t="shared" ca="1" si="44"/>
        <v>-0.01</v>
      </c>
      <c r="BL99" s="31">
        <f t="shared" ca="1" si="45"/>
        <v>0</v>
      </c>
      <c r="BM99" s="32">
        <f t="shared" ca="1" si="58"/>
        <v>0</v>
      </c>
      <c r="BN99" s="32">
        <f t="shared" ca="1" si="46"/>
        <v>0</v>
      </c>
      <c r="BO99" s="32">
        <f t="shared" ca="1" si="47"/>
        <v>0</v>
      </c>
      <c r="BP99" s="32">
        <f t="shared" ca="1" si="48"/>
        <v>0</v>
      </c>
      <c r="BQ99" s="32">
        <f t="shared" ca="1" si="49"/>
        <v>0</v>
      </c>
      <c r="BR99" s="32">
        <f t="shared" ca="1" si="50"/>
        <v>0</v>
      </c>
      <c r="BS99" s="32">
        <f t="shared" ca="1" si="51"/>
        <v>0</v>
      </c>
      <c r="BT99" s="32">
        <f t="shared" ca="1" si="52"/>
        <v>0</v>
      </c>
      <c r="BU99" s="32">
        <f t="shared" ca="1" si="53"/>
        <v>0</v>
      </c>
      <c r="BV99" s="32">
        <f t="shared" ca="1" si="54"/>
        <v>0</v>
      </c>
      <c r="BW99" s="32">
        <f t="shared" ca="1" si="55"/>
        <v>-0.32999999999999963</v>
      </c>
      <c r="BX99" s="32">
        <f t="shared" ca="1" si="56"/>
        <v>0</v>
      </c>
    </row>
    <row r="100" spans="1:76" x14ac:dyDescent="0.25">
      <c r="A100" t="s">
        <v>503</v>
      </c>
      <c r="B100" s="1" t="s">
        <v>406</v>
      </c>
      <c r="C100" t="str">
        <f t="shared" ca="1" si="33"/>
        <v>SPCIMP</v>
      </c>
      <c r="D100" t="str">
        <f t="shared" ca="1" si="34"/>
        <v>Alberta-Saskatchewan Intertie - Import</v>
      </c>
      <c r="E100" s="31">
        <f ca="1">'Module C Corrected'!CW100-'Module C Initial'!CW100</f>
        <v>0</v>
      </c>
      <c r="F100" s="31">
        <f ca="1">'Module C Corrected'!CX100-'Module C Initial'!CX100</f>
        <v>0</v>
      </c>
      <c r="G100" s="31">
        <f ca="1">'Module C Corrected'!CY100-'Module C Initial'!CY100</f>
        <v>0</v>
      </c>
      <c r="H100" s="31">
        <f ca="1">'Module C Corrected'!CZ100-'Module C Initial'!CZ100</f>
        <v>0</v>
      </c>
      <c r="I100" s="31">
        <f ca="1">'Module C Corrected'!DA100-'Module C Initial'!DA100</f>
        <v>0</v>
      </c>
      <c r="J100" s="31">
        <f ca="1">'Module C Corrected'!DB100-'Module C Initial'!DB100</f>
        <v>0</v>
      </c>
      <c r="K100" s="31">
        <f ca="1">'Module C Corrected'!DC100-'Module C Initial'!DC100</f>
        <v>0</v>
      </c>
      <c r="L100" s="31">
        <f ca="1">'Module C Corrected'!DD100-'Module C Initial'!DD100</f>
        <v>-6.0000000000000053E-2</v>
      </c>
      <c r="M100" s="31">
        <f ca="1">'Module C Corrected'!DE100-'Module C Initial'!DE100</f>
        <v>0</v>
      </c>
      <c r="N100" s="31">
        <f ca="1">'Module C Corrected'!DF100-'Module C Initial'!DF100</f>
        <v>0</v>
      </c>
      <c r="O100" s="31">
        <f ca="1">'Module C Corrected'!DG100-'Module C Initial'!DG100</f>
        <v>0</v>
      </c>
      <c r="P100" s="31">
        <f ca="1">'Module C Corrected'!DH100-'Module C Initial'!DH100</f>
        <v>0</v>
      </c>
      <c r="Q100" s="32">
        <f ca="1">'Module C Corrected'!DI100-'Module C Initial'!DI100</f>
        <v>0</v>
      </c>
      <c r="R100" s="32">
        <f ca="1">'Module C Corrected'!DJ100-'Module C Initial'!DJ100</f>
        <v>0</v>
      </c>
      <c r="S100" s="32">
        <f ca="1">'Module C Corrected'!DK100-'Module C Initial'!DK100</f>
        <v>0</v>
      </c>
      <c r="T100" s="32">
        <f ca="1">'Module C Corrected'!DL100-'Module C Initial'!DL100</f>
        <v>0</v>
      </c>
      <c r="U100" s="32">
        <f ca="1">'Module C Corrected'!DM100-'Module C Initial'!DM100</f>
        <v>0</v>
      </c>
      <c r="V100" s="32">
        <f ca="1">'Module C Corrected'!DN100-'Module C Initial'!DN100</f>
        <v>0</v>
      </c>
      <c r="W100" s="32">
        <f ca="1">'Module C Corrected'!DO100-'Module C Initial'!DO100</f>
        <v>0</v>
      </c>
      <c r="X100" s="32">
        <f ca="1">'Module C Corrected'!DP100-'Module C Initial'!DP100</f>
        <v>0</v>
      </c>
      <c r="Y100" s="32">
        <f ca="1">'Module C Corrected'!DQ100-'Module C Initial'!DQ100</f>
        <v>0</v>
      </c>
      <c r="Z100" s="32">
        <f ca="1">'Module C Corrected'!DR100-'Module C Initial'!DR100</f>
        <v>0</v>
      </c>
      <c r="AA100" s="32">
        <f ca="1">'Module C Corrected'!DS100-'Module C Initial'!DS100</f>
        <v>0</v>
      </c>
      <c r="AB100" s="32">
        <f ca="1">'Module C Corrected'!DT100-'Module C Initial'!DT100</f>
        <v>0</v>
      </c>
      <c r="AC100" s="31">
        <f ca="1">'Module C Corrected'!DU100-'Module C Initial'!DU100</f>
        <v>0</v>
      </c>
      <c r="AD100" s="31">
        <f ca="1">'Module C Corrected'!DV100-'Module C Initial'!DV100</f>
        <v>0</v>
      </c>
      <c r="AE100" s="31">
        <f ca="1">'Module C Corrected'!DW100-'Module C Initial'!DW100</f>
        <v>0</v>
      </c>
      <c r="AF100" s="31">
        <f ca="1">'Module C Corrected'!DX100-'Module C Initial'!DX100</f>
        <v>0</v>
      </c>
      <c r="AG100" s="31">
        <f ca="1">'Module C Corrected'!DY100-'Module C Initial'!DY100</f>
        <v>0</v>
      </c>
      <c r="AH100" s="31">
        <f ca="1">'Module C Corrected'!DZ100-'Module C Initial'!DZ100</f>
        <v>0</v>
      </c>
      <c r="AI100" s="31">
        <f ca="1">'Module C Corrected'!EA100-'Module C Initial'!EA100</f>
        <v>0</v>
      </c>
      <c r="AJ100" s="31">
        <f ca="1">'Module C Corrected'!EB100-'Module C Initial'!EB100</f>
        <v>0</v>
      </c>
      <c r="AK100" s="31">
        <f ca="1">'Module C Corrected'!EC100-'Module C Initial'!EC100</f>
        <v>0</v>
      </c>
      <c r="AL100" s="31">
        <f ca="1">'Module C Corrected'!ED100-'Module C Initial'!ED100</f>
        <v>0</v>
      </c>
      <c r="AM100" s="31">
        <f ca="1">'Module C Corrected'!EE100-'Module C Initial'!EE100</f>
        <v>0</v>
      </c>
      <c r="AN100" s="31">
        <f ca="1">'Module C Corrected'!EF100-'Module C Initial'!EF100</f>
        <v>0</v>
      </c>
      <c r="AO100" s="32">
        <f t="shared" ca="1" si="32"/>
        <v>0</v>
      </c>
      <c r="AP100" s="32">
        <f t="shared" ca="1" si="32"/>
        <v>0</v>
      </c>
      <c r="AQ100" s="32">
        <f t="shared" ca="1" si="32"/>
        <v>0</v>
      </c>
      <c r="AR100" s="32">
        <f t="shared" ca="1" si="32"/>
        <v>0</v>
      </c>
      <c r="AS100" s="32">
        <f t="shared" ca="1" si="32"/>
        <v>0</v>
      </c>
      <c r="AT100" s="32">
        <f t="shared" ca="1" si="32"/>
        <v>0</v>
      </c>
      <c r="AU100" s="32">
        <f t="shared" ca="1" si="59"/>
        <v>0</v>
      </c>
      <c r="AV100" s="32">
        <f t="shared" ca="1" si="59"/>
        <v>-6.0000000000000053E-2</v>
      </c>
      <c r="AW100" s="32">
        <f t="shared" ca="1" si="59"/>
        <v>0</v>
      </c>
      <c r="AX100" s="32">
        <f t="shared" ca="1" si="59"/>
        <v>0</v>
      </c>
      <c r="AY100" s="32">
        <f t="shared" ca="1" si="59"/>
        <v>0</v>
      </c>
      <c r="AZ100" s="32">
        <f t="shared" ca="1" si="59"/>
        <v>0</v>
      </c>
      <c r="BA100" s="31">
        <f t="shared" ca="1" si="57"/>
        <v>0</v>
      </c>
      <c r="BB100" s="31">
        <f t="shared" ca="1" si="35"/>
        <v>0</v>
      </c>
      <c r="BC100" s="31">
        <f t="shared" ca="1" si="36"/>
        <v>0</v>
      </c>
      <c r="BD100" s="31">
        <f t="shared" ca="1" si="37"/>
        <v>0</v>
      </c>
      <c r="BE100" s="31">
        <f t="shared" ca="1" si="38"/>
        <v>0</v>
      </c>
      <c r="BF100" s="31">
        <f t="shared" ca="1" si="39"/>
        <v>0</v>
      </c>
      <c r="BG100" s="31">
        <f t="shared" ca="1" si="40"/>
        <v>0</v>
      </c>
      <c r="BH100" s="31">
        <f t="shared" ca="1" si="41"/>
        <v>0</v>
      </c>
      <c r="BI100" s="31">
        <f t="shared" ca="1" si="42"/>
        <v>0</v>
      </c>
      <c r="BJ100" s="31">
        <f t="shared" ca="1" si="43"/>
        <v>0</v>
      </c>
      <c r="BK100" s="31">
        <f t="shared" ca="1" si="44"/>
        <v>0</v>
      </c>
      <c r="BL100" s="31">
        <f t="shared" ca="1" si="45"/>
        <v>0</v>
      </c>
      <c r="BM100" s="32">
        <f t="shared" ca="1" si="58"/>
        <v>0</v>
      </c>
      <c r="BN100" s="32">
        <f t="shared" ca="1" si="46"/>
        <v>0</v>
      </c>
      <c r="BO100" s="32">
        <f t="shared" ca="1" si="47"/>
        <v>0</v>
      </c>
      <c r="BP100" s="32">
        <f t="shared" ca="1" si="48"/>
        <v>0</v>
      </c>
      <c r="BQ100" s="32">
        <f t="shared" ca="1" si="49"/>
        <v>0</v>
      </c>
      <c r="BR100" s="32">
        <f t="shared" ca="1" si="50"/>
        <v>0</v>
      </c>
      <c r="BS100" s="32">
        <f t="shared" ca="1" si="51"/>
        <v>0</v>
      </c>
      <c r="BT100" s="32">
        <f t="shared" ca="1" si="52"/>
        <v>-6.0000000000000053E-2</v>
      </c>
      <c r="BU100" s="32">
        <f t="shared" ca="1" si="53"/>
        <v>0</v>
      </c>
      <c r="BV100" s="32">
        <f t="shared" ca="1" si="54"/>
        <v>0</v>
      </c>
      <c r="BW100" s="32">
        <f t="shared" ca="1" si="55"/>
        <v>0</v>
      </c>
      <c r="BX100" s="32">
        <f t="shared" ca="1" si="56"/>
        <v>0</v>
      </c>
    </row>
    <row r="101" spans="1:76" x14ac:dyDescent="0.25">
      <c r="A101" t="s">
        <v>503</v>
      </c>
      <c r="B101" s="1" t="s">
        <v>352</v>
      </c>
      <c r="C101" t="str">
        <f t="shared" ca="1" si="33"/>
        <v>SPCEXP</v>
      </c>
      <c r="D101" t="str">
        <f t="shared" ca="1" si="34"/>
        <v>Alberta-Saskatchewan Intertie - Export</v>
      </c>
      <c r="E101" s="31">
        <f ca="1">'Module C Corrected'!CW101-'Module C Initial'!CW101</f>
        <v>0</v>
      </c>
      <c r="F101" s="31">
        <f ca="1">'Module C Corrected'!CX101-'Module C Initial'!CX101</f>
        <v>0</v>
      </c>
      <c r="G101" s="31">
        <f ca="1">'Module C Corrected'!CY101-'Module C Initial'!CY101</f>
        <v>0</v>
      </c>
      <c r="H101" s="31">
        <f ca="1">'Module C Corrected'!CZ101-'Module C Initial'!CZ101</f>
        <v>0</v>
      </c>
      <c r="I101" s="31">
        <f ca="1">'Module C Corrected'!DA101-'Module C Initial'!DA101</f>
        <v>0</v>
      </c>
      <c r="J101" s="31">
        <f ca="1">'Module C Corrected'!DB101-'Module C Initial'!DB101</f>
        <v>0</v>
      </c>
      <c r="K101" s="31">
        <f ca="1">'Module C Corrected'!DC101-'Module C Initial'!DC101</f>
        <v>0</v>
      </c>
      <c r="L101" s="31">
        <f ca="1">'Module C Corrected'!DD101-'Module C Initial'!DD101</f>
        <v>0</v>
      </c>
      <c r="M101" s="31">
        <f ca="1">'Module C Corrected'!DE101-'Module C Initial'!DE101</f>
        <v>0</v>
      </c>
      <c r="N101" s="31">
        <f ca="1">'Module C Corrected'!DF101-'Module C Initial'!DF101</f>
        <v>0</v>
      </c>
      <c r="O101" s="31">
        <f ca="1">'Module C Corrected'!DG101-'Module C Initial'!DG101</f>
        <v>0</v>
      </c>
      <c r="P101" s="31">
        <f ca="1">'Module C Corrected'!DH101-'Module C Initial'!DH101</f>
        <v>0</v>
      </c>
      <c r="Q101" s="32">
        <f ca="1">'Module C Corrected'!DI101-'Module C Initial'!DI101</f>
        <v>0</v>
      </c>
      <c r="R101" s="32">
        <f ca="1">'Module C Corrected'!DJ101-'Module C Initial'!DJ101</f>
        <v>0</v>
      </c>
      <c r="S101" s="32">
        <f ca="1">'Module C Corrected'!DK101-'Module C Initial'!DK101</f>
        <v>0</v>
      </c>
      <c r="T101" s="32">
        <f ca="1">'Module C Corrected'!DL101-'Module C Initial'!DL101</f>
        <v>0</v>
      </c>
      <c r="U101" s="32">
        <f ca="1">'Module C Corrected'!DM101-'Module C Initial'!DM101</f>
        <v>0</v>
      </c>
      <c r="V101" s="32">
        <f ca="1">'Module C Corrected'!DN101-'Module C Initial'!DN101</f>
        <v>0</v>
      </c>
      <c r="W101" s="32">
        <f ca="1">'Module C Corrected'!DO101-'Module C Initial'!DO101</f>
        <v>0</v>
      </c>
      <c r="X101" s="32">
        <f ca="1">'Module C Corrected'!DP101-'Module C Initial'!DP101</f>
        <v>0</v>
      </c>
      <c r="Y101" s="32">
        <f ca="1">'Module C Corrected'!DQ101-'Module C Initial'!DQ101</f>
        <v>0</v>
      </c>
      <c r="Z101" s="32">
        <f ca="1">'Module C Corrected'!DR101-'Module C Initial'!DR101</f>
        <v>0</v>
      </c>
      <c r="AA101" s="32">
        <f ca="1">'Module C Corrected'!DS101-'Module C Initial'!DS101</f>
        <v>0</v>
      </c>
      <c r="AB101" s="32">
        <f ca="1">'Module C Corrected'!DT101-'Module C Initial'!DT101</f>
        <v>0</v>
      </c>
      <c r="AC101" s="31">
        <f ca="1">'Module C Corrected'!DU101-'Module C Initial'!DU101</f>
        <v>0</v>
      </c>
      <c r="AD101" s="31">
        <f ca="1">'Module C Corrected'!DV101-'Module C Initial'!DV101</f>
        <v>0</v>
      </c>
      <c r="AE101" s="31">
        <f ca="1">'Module C Corrected'!DW101-'Module C Initial'!DW101</f>
        <v>0</v>
      </c>
      <c r="AF101" s="31">
        <f ca="1">'Module C Corrected'!DX101-'Module C Initial'!DX101</f>
        <v>0</v>
      </c>
      <c r="AG101" s="31">
        <f ca="1">'Module C Corrected'!DY101-'Module C Initial'!DY101</f>
        <v>0</v>
      </c>
      <c r="AH101" s="31">
        <f ca="1">'Module C Corrected'!DZ101-'Module C Initial'!DZ101</f>
        <v>0</v>
      </c>
      <c r="AI101" s="31">
        <f ca="1">'Module C Corrected'!EA101-'Module C Initial'!EA101</f>
        <v>0</v>
      </c>
      <c r="AJ101" s="31">
        <f ca="1">'Module C Corrected'!EB101-'Module C Initial'!EB101</f>
        <v>0</v>
      </c>
      <c r="AK101" s="31">
        <f ca="1">'Module C Corrected'!EC101-'Module C Initial'!EC101</f>
        <v>0</v>
      </c>
      <c r="AL101" s="31">
        <f ca="1">'Module C Corrected'!ED101-'Module C Initial'!ED101</f>
        <v>0</v>
      </c>
      <c r="AM101" s="31">
        <f ca="1">'Module C Corrected'!EE101-'Module C Initial'!EE101</f>
        <v>0</v>
      </c>
      <c r="AN101" s="31">
        <f ca="1">'Module C Corrected'!EF101-'Module C Initial'!EF101</f>
        <v>0</v>
      </c>
      <c r="AO101" s="32">
        <f t="shared" ca="1" si="32"/>
        <v>0</v>
      </c>
      <c r="AP101" s="32">
        <f t="shared" ca="1" si="32"/>
        <v>0</v>
      </c>
      <c r="AQ101" s="32">
        <f t="shared" ca="1" si="32"/>
        <v>0</v>
      </c>
      <c r="AR101" s="32">
        <f t="shared" ca="1" si="32"/>
        <v>0</v>
      </c>
      <c r="AS101" s="32">
        <f t="shared" ca="1" si="32"/>
        <v>0</v>
      </c>
      <c r="AT101" s="32">
        <f t="shared" ca="1" si="32"/>
        <v>0</v>
      </c>
      <c r="AU101" s="32">
        <f t="shared" ca="1" si="59"/>
        <v>0</v>
      </c>
      <c r="AV101" s="32">
        <f t="shared" ca="1" si="59"/>
        <v>0</v>
      </c>
      <c r="AW101" s="32">
        <f t="shared" ca="1" si="59"/>
        <v>0</v>
      </c>
      <c r="AX101" s="32">
        <f t="shared" ca="1" si="59"/>
        <v>0</v>
      </c>
      <c r="AY101" s="32">
        <f t="shared" ca="1" si="59"/>
        <v>0</v>
      </c>
      <c r="AZ101" s="32">
        <f t="shared" ca="1" si="59"/>
        <v>0</v>
      </c>
      <c r="BA101" s="31">
        <f t="shared" ca="1" si="57"/>
        <v>0</v>
      </c>
      <c r="BB101" s="31">
        <f t="shared" ca="1" si="35"/>
        <v>0</v>
      </c>
      <c r="BC101" s="31">
        <f t="shared" ca="1" si="36"/>
        <v>0</v>
      </c>
      <c r="BD101" s="31">
        <f t="shared" ca="1" si="37"/>
        <v>0</v>
      </c>
      <c r="BE101" s="31">
        <f t="shared" ca="1" si="38"/>
        <v>0</v>
      </c>
      <c r="BF101" s="31">
        <f t="shared" ca="1" si="39"/>
        <v>0</v>
      </c>
      <c r="BG101" s="31">
        <f t="shared" ca="1" si="40"/>
        <v>0</v>
      </c>
      <c r="BH101" s="31">
        <f t="shared" ca="1" si="41"/>
        <v>0</v>
      </c>
      <c r="BI101" s="31">
        <f t="shared" ca="1" si="42"/>
        <v>0</v>
      </c>
      <c r="BJ101" s="31">
        <f t="shared" ca="1" si="43"/>
        <v>0</v>
      </c>
      <c r="BK101" s="31">
        <f t="shared" ca="1" si="44"/>
        <v>0</v>
      </c>
      <c r="BL101" s="31">
        <f t="shared" ca="1" si="45"/>
        <v>0</v>
      </c>
      <c r="BM101" s="32">
        <f t="shared" ca="1" si="58"/>
        <v>0</v>
      </c>
      <c r="BN101" s="32">
        <f t="shared" ca="1" si="46"/>
        <v>0</v>
      </c>
      <c r="BO101" s="32">
        <f t="shared" ca="1" si="47"/>
        <v>0</v>
      </c>
      <c r="BP101" s="32">
        <f t="shared" ca="1" si="48"/>
        <v>0</v>
      </c>
      <c r="BQ101" s="32">
        <f t="shared" ca="1" si="49"/>
        <v>0</v>
      </c>
      <c r="BR101" s="32">
        <f t="shared" ca="1" si="50"/>
        <v>0</v>
      </c>
      <c r="BS101" s="32">
        <f t="shared" ca="1" si="51"/>
        <v>0</v>
      </c>
      <c r="BT101" s="32">
        <f t="shared" ca="1" si="52"/>
        <v>0</v>
      </c>
      <c r="BU101" s="32">
        <f t="shared" ca="1" si="53"/>
        <v>0</v>
      </c>
      <c r="BV101" s="32">
        <f t="shared" ca="1" si="54"/>
        <v>0</v>
      </c>
      <c r="BW101" s="32">
        <f t="shared" ca="1" si="55"/>
        <v>0</v>
      </c>
      <c r="BX101" s="32">
        <f t="shared" ca="1" si="56"/>
        <v>0</v>
      </c>
    </row>
    <row r="102" spans="1:76" x14ac:dyDescent="0.25">
      <c r="A102" t="s">
        <v>504</v>
      </c>
      <c r="B102" s="1" t="s">
        <v>111</v>
      </c>
      <c r="C102" t="str">
        <f t="shared" ca="1" si="33"/>
        <v>MKR1</v>
      </c>
      <c r="D102" t="str">
        <f t="shared" ca="1" si="34"/>
        <v>Muskeg River Industrial System</v>
      </c>
      <c r="E102" s="31">
        <f ca="1">'Module C Corrected'!CW102-'Module C Initial'!CW102</f>
        <v>0</v>
      </c>
      <c r="F102" s="31">
        <f ca="1">'Module C Corrected'!CX102-'Module C Initial'!CX102</f>
        <v>0</v>
      </c>
      <c r="G102" s="31">
        <f ca="1">'Module C Corrected'!CY102-'Module C Initial'!CY102</f>
        <v>0</v>
      </c>
      <c r="H102" s="31">
        <f ca="1">'Module C Corrected'!CZ102-'Module C Initial'!CZ102</f>
        <v>0</v>
      </c>
      <c r="I102" s="31">
        <f ca="1">'Module C Corrected'!DA102-'Module C Initial'!DA102</f>
        <v>0</v>
      </c>
      <c r="J102" s="31">
        <f ca="1">'Module C Corrected'!DB102-'Module C Initial'!DB102</f>
        <v>0</v>
      </c>
      <c r="K102" s="31">
        <f ca="1">'Module C Corrected'!DC102-'Module C Initial'!DC102</f>
        <v>0</v>
      </c>
      <c r="L102" s="31">
        <f ca="1">'Module C Corrected'!DD102-'Module C Initial'!DD102</f>
        <v>0</v>
      </c>
      <c r="M102" s="31">
        <f ca="1">'Module C Corrected'!DE102-'Module C Initial'!DE102</f>
        <v>0</v>
      </c>
      <c r="N102" s="31">
        <f ca="1">'Module C Corrected'!DF102-'Module C Initial'!DF102</f>
        <v>0</v>
      </c>
      <c r="O102" s="31">
        <f ca="1">'Module C Corrected'!DG102-'Module C Initial'!DG102</f>
        <v>0</v>
      </c>
      <c r="P102" s="31">
        <f ca="1">'Module C Corrected'!DH102-'Module C Initial'!DH102</f>
        <v>0</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v>
      </c>
      <c r="X102" s="32">
        <f ca="1">'Module C Corrected'!DP102-'Module C Initial'!DP102</f>
        <v>0</v>
      </c>
      <c r="Y102" s="32">
        <f ca="1">'Module C Corrected'!DQ102-'Module C Initial'!DQ102</f>
        <v>0</v>
      </c>
      <c r="Z102" s="32">
        <f ca="1">'Module C Corrected'!DR102-'Module C Initial'!DR102</f>
        <v>0</v>
      </c>
      <c r="AA102" s="32">
        <f ca="1">'Module C Corrected'!DS102-'Module C Initial'!DS102</f>
        <v>0</v>
      </c>
      <c r="AB102" s="32">
        <f ca="1">'Module C Corrected'!DT102-'Module C Initial'!DT102</f>
        <v>0</v>
      </c>
      <c r="AC102" s="31">
        <f ca="1">'Module C Corrected'!DU102-'Module C Initial'!DU102</f>
        <v>0</v>
      </c>
      <c r="AD102" s="31">
        <f ca="1">'Module C Corrected'!DV102-'Module C Initial'!DV102</f>
        <v>0</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0</v>
      </c>
      <c r="AJ102" s="31">
        <f ca="1">'Module C Corrected'!EB102-'Module C Initial'!EB102</f>
        <v>0</v>
      </c>
      <c r="AK102" s="31">
        <f ca="1">'Module C Corrected'!EC102-'Module C Initial'!EC102</f>
        <v>0</v>
      </c>
      <c r="AL102" s="31">
        <f ca="1">'Module C Corrected'!ED102-'Module C Initial'!ED102</f>
        <v>0</v>
      </c>
      <c r="AM102" s="31">
        <f ca="1">'Module C Corrected'!EE102-'Module C Initial'!EE102</f>
        <v>0</v>
      </c>
      <c r="AN102" s="31">
        <f ca="1">'Module C Corrected'!EF102-'Module C Initial'!EF102</f>
        <v>0</v>
      </c>
      <c r="AO102" s="32">
        <f t="shared" ca="1" si="32"/>
        <v>0</v>
      </c>
      <c r="AP102" s="32">
        <f t="shared" ca="1" si="32"/>
        <v>0</v>
      </c>
      <c r="AQ102" s="32">
        <f t="shared" ca="1" si="32"/>
        <v>0</v>
      </c>
      <c r="AR102" s="32">
        <f t="shared" ca="1" si="32"/>
        <v>0</v>
      </c>
      <c r="AS102" s="32">
        <f t="shared" ca="1" si="32"/>
        <v>0</v>
      </c>
      <c r="AT102" s="32">
        <f t="shared" ca="1" si="32"/>
        <v>0</v>
      </c>
      <c r="AU102" s="32">
        <f t="shared" ca="1" si="59"/>
        <v>0</v>
      </c>
      <c r="AV102" s="32">
        <f t="shared" ca="1" si="59"/>
        <v>0</v>
      </c>
      <c r="AW102" s="32">
        <f t="shared" ca="1" si="59"/>
        <v>0</v>
      </c>
      <c r="AX102" s="32">
        <f t="shared" ca="1" si="59"/>
        <v>0</v>
      </c>
      <c r="AY102" s="32">
        <f t="shared" ca="1" si="59"/>
        <v>0</v>
      </c>
      <c r="AZ102" s="32">
        <f t="shared" ca="1" si="59"/>
        <v>0</v>
      </c>
      <c r="BA102" s="31">
        <f t="shared" ca="1" si="57"/>
        <v>0</v>
      </c>
      <c r="BB102" s="31">
        <f t="shared" ca="1" si="35"/>
        <v>0</v>
      </c>
      <c r="BC102" s="31">
        <f t="shared" ca="1" si="36"/>
        <v>0</v>
      </c>
      <c r="BD102" s="31">
        <f t="shared" ca="1" si="37"/>
        <v>0</v>
      </c>
      <c r="BE102" s="31">
        <f t="shared" ca="1" si="38"/>
        <v>0</v>
      </c>
      <c r="BF102" s="31">
        <f t="shared" ca="1" si="39"/>
        <v>0</v>
      </c>
      <c r="BG102" s="31">
        <f t="shared" ca="1" si="40"/>
        <v>0</v>
      </c>
      <c r="BH102" s="31">
        <f t="shared" ca="1" si="41"/>
        <v>0</v>
      </c>
      <c r="BI102" s="31">
        <f t="shared" ca="1" si="42"/>
        <v>0</v>
      </c>
      <c r="BJ102" s="31">
        <f t="shared" ca="1" si="43"/>
        <v>0</v>
      </c>
      <c r="BK102" s="31">
        <f t="shared" ca="1" si="44"/>
        <v>0</v>
      </c>
      <c r="BL102" s="31">
        <f t="shared" ca="1" si="45"/>
        <v>0</v>
      </c>
      <c r="BM102" s="32">
        <f t="shared" ca="1" si="58"/>
        <v>0</v>
      </c>
      <c r="BN102" s="32">
        <f t="shared" ca="1" si="46"/>
        <v>0</v>
      </c>
      <c r="BO102" s="32">
        <f t="shared" ca="1" si="47"/>
        <v>0</v>
      </c>
      <c r="BP102" s="32">
        <f t="shared" ca="1" si="48"/>
        <v>0</v>
      </c>
      <c r="BQ102" s="32">
        <f t="shared" ca="1" si="49"/>
        <v>0</v>
      </c>
      <c r="BR102" s="32">
        <f t="shared" ca="1" si="50"/>
        <v>0</v>
      </c>
      <c r="BS102" s="32">
        <f t="shared" ca="1" si="51"/>
        <v>0</v>
      </c>
      <c r="BT102" s="32">
        <f t="shared" ca="1" si="52"/>
        <v>0</v>
      </c>
      <c r="BU102" s="32">
        <f t="shared" ca="1" si="53"/>
        <v>0</v>
      </c>
      <c r="BV102" s="32">
        <f t="shared" ca="1" si="54"/>
        <v>0</v>
      </c>
      <c r="BW102" s="32">
        <f t="shared" ca="1" si="55"/>
        <v>0</v>
      </c>
      <c r="BX102" s="32">
        <f t="shared" ca="1" si="56"/>
        <v>0</v>
      </c>
    </row>
    <row r="103" spans="1:76" x14ac:dyDescent="0.25">
      <c r="A103" t="s">
        <v>468</v>
      </c>
      <c r="B103" s="1" t="s">
        <v>140</v>
      </c>
      <c r="C103" t="str">
        <f t="shared" ca="1" si="33"/>
        <v>MKRC</v>
      </c>
      <c r="D103" t="str">
        <f t="shared" ca="1" si="34"/>
        <v>MacKay River Industrial System</v>
      </c>
      <c r="E103" s="31">
        <f ca="1">'Module C Corrected'!CW103-'Module C Initial'!CW103</f>
        <v>-452.75</v>
      </c>
      <c r="F103" s="31">
        <f ca="1">'Module C Corrected'!CX103-'Module C Initial'!CX103</f>
        <v>-397.59999999997672</v>
      </c>
      <c r="G103" s="31">
        <f ca="1">'Module C Corrected'!CY103-'Module C Initial'!CY103</f>
        <v>-142.16000000000349</v>
      </c>
      <c r="H103" s="31">
        <f ca="1">'Module C Corrected'!CZ103-'Module C Initial'!CZ103</f>
        <v>-211.67999999999302</v>
      </c>
      <c r="I103" s="31">
        <f ca="1">'Module C Corrected'!DA103-'Module C Initial'!DA103</f>
        <v>-640.75</v>
      </c>
      <c r="J103" s="31">
        <f ca="1">'Module C Corrected'!DB103-'Module C Initial'!DB103</f>
        <v>-1064.3300000000163</v>
      </c>
      <c r="K103" s="31">
        <f ca="1">'Module C Corrected'!DC103-'Module C Initial'!DC103</f>
        <v>-259.77999999999884</v>
      </c>
      <c r="L103" s="31">
        <f ca="1">'Module C Corrected'!DD103-'Module C Initial'!DD103</f>
        <v>-375.8300000000163</v>
      </c>
      <c r="M103" s="31">
        <f ca="1">'Module C Corrected'!DE103-'Module C Initial'!DE103</f>
        <v>-89.730000000003201</v>
      </c>
      <c r="N103" s="31">
        <f ca="1">'Module C Corrected'!DF103-'Module C Initial'!DF103</f>
        <v>-266.55999999999767</v>
      </c>
      <c r="O103" s="31">
        <f ca="1">'Module C Corrected'!DG103-'Module C Initial'!DG103</f>
        <v>-266.25999999999476</v>
      </c>
      <c r="P103" s="31">
        <f ca="1">'Module C Corrected'!DH103-'Module C Initial'!DH103</f>
        <v>-274.60000000000582</v>
      </c>
      <c r="Q103" s="32">
        <f ca="1">'Module C Corrected'!DI103-'Module C Initial'!DI103</f>
        <v>-22.6400000000001</v>
      </c>
      <c r="R103" s="32">
        <f ca="1">'Module C Corrected'!DJ103-'Module C Initial'!DJ103</f>
        <v>-19.879999999999882</v>
      </c>
      <c r="S103" s="32">
        <f ca="1">'Module C Corrected'!DK103-'Module C Initial'!DK103</f>
        <v>-7.1000000000000227</v>
      </c>
      <c r="T103" s="32">
        <f ca="1">'Module C Corrected'!DL103-'Module C Initial'!DL103</f>
        <v>-10.580000000000041</v>
      </c>
      <c r="U103" s="32">
        <f ca="1">'Module C Corrected'!DM103-'Module C Initial'!DM103</f>
        <v>-32.039999999999964</v>
      </c>
      <c r="V103" s="32">
        <f ca="1">'Module C Corrected'!DN103-'Module C Initial'!DN103</f>
        <v>-53.2199999999998</v>
      </c>
      <c r="W103" s="32">
        <f ca="1">'Module C Corrected'!DO103-'Module C Initial'!DO103</f>
        <v>-12.990000000000009</v>
      </c>
      <c r="X103" s="32">
        <f ca="1">'Module C Corrected'!DP103-'Module C Initial'!DP103</f>
        <v>-18.790000000000077</v>
      </c>
      <c r="Y103" s="32">
        <f ca="1">'Module C Corrected'!DQ103-'Module C Initial'!DQ103</f>
        <v>-4.4899999999999807</v>
      </c>
      <c r="Z103" s="32">
        <f ca="1">'Module C Corrected'!DR103-'Module C Initial'!DR103</f>
        <v>-13.319999999999936</v>
      </c>
      <c r="AA103" s="32">
        <f ca="1">'Module C Corrected'!DS103-'Module C Initial'!DS103</f>
        <v>-13.309999999999945</v>
      </c>
      <c r="AB103" s="32">
        <f ca="1">'Module C Corrected'!DT103-'Module C Initial'!DT103</f>
        <v>-13.730000000000018</v>
      </c>
      <c r="AC103" s="31">
        <f ca="1">'Module C Corrected'!DU103-'Module C Initial'!DU103</f>
        <v>-71.949999999999818</v>
      </c>
      <c r="AD103" s="31">
        <f ca="1">'Module C Corrected'!DV103-'Module C Initial'!DV103</f>
        <v>-62.340000000000146</v>
      </c>
      <c r="AE103" s="31">
        <f ca="1">'Module C Corrected'!DW103-'Module C Initial'!DW103</f>
        <v>-22.019999999999982</v>
      </c>
      <c r="AF103" s="31">
        <f ca="1">'Module C Corrected'!DX103-'Module C Initial'!DX103</f>
        <v>-32.329999999999927</v>
      </c>
      <c r="AG103" s="31">
        <f ca="1">'Module C Corrected'!DY103-'Module C Initial'!DY103</f>
        <v>-96.559999999999491</v>
      </c>
      <c r="AH103" s="31">
        <f ca="1">'Module C Corrected'!DZ103-'Module C Initial'!DZ103</f>
        <v>-158.1299999999992</v>
      </c>
      <c r="AI103" s="31">
        <f ca="1">'Module C Corrected'!EA103-'Module C Initial'!EA103</f>
        <v>-38.059999999999945</v>
      </c>
      <c r="AJ103" s="31">
        <f ca="1">'Module C Corrected'!EB103-'Module C Initial'!EB103</f>
        <v>-54.349999999999909</v>
      </c>
      <c r="AK103" s="31">
        <f ca="1">'Module C Corrected'!EC103-'Module C Initial'!EC103</f>
        <v>-12.799999999999955</v>
      </c>
      <c r="AL103" s="31">
        <f ca="1">'Module C Corrected'!ED103-'Module C Initial'!ED103</f>
        <v>-37.539999999999964</v>
      </c>
      <c r="AM103" s="31">
        <f ca="1">'Module C Corrected'!EE103-'Module C Initial'!EE103</f>
        <v>-36.990000000000236</v>
      </c>
      <c r="AN103" s="31">
        <f ca="1">'Module C Corrected'!EF103-'Module C Initial'!EF103</f>
        <v>-37.639999999999873</v>
      </c>
      <c r="AO103" s="32">
        <f t="shared" ca="1" si="32"/>
        <v>-547.33999999999992</v>
      </c>
      <c r="AP103" s="32">
        <f t="shared" ca="1" si="32"/>
        <v>-479.81999999997674</v>
      </c>
      <c r="AQ103" s="32">
        <f t="shared" ca="1" si="32"/>
        <v>-171.2800000000035</v>
      </c>
      <c r="AR103" s="32">
        <f t="shared" ca="1" si="32"/>
        <v>-254.58999999999298</v>
      </c>
      <c r="AS103" s="32">
        <f t="shared" ca="1" si="32"/>
        <v>-769.34999999999945</v>
      </c>
      <c r="AT103" s="32">
        <f t="shared" ca="1" si="32"/>
        <v>-1275.6800000000153</v>
      </c>
      <c r="AU103" s="32">
        <f t="shared" ca="1" si="59"/>
        <v>-310.82999999999879</v>
      </c>
      <c r="AV103" s="32">
        <f t="shared" ca="1" si="59"/>
        <v>-448.97000000001628</v>
      </c>
      <c r="AW103" s="32">
        <f t="shared" ca="1" si="59"/>
        <v>-107.02000000000314</v>
      </c>
      <c r="AX103" s="32">
        <f t="shared" ca="1" si="59"/>
        <v>-317.41999999999757</v>
      </c>
      <c r="AY103" s="32">
        <f t="shared" ca="1" si="59"/>
        <v>-316.55999999999494</v>
      </c>
      <c r="AZ103" s="32">
        <f t="shared" ca="1" si="59"/>
        <v>-325.97000000000571</v>
      </c>
      <c r="BA103" s="31">
        <f t="shared" ca="1" si="57"/>
        <v>-9.0500000000000007</v>
      </c>
      <c r="BB103" s="31">
        <f t="shared" ca="1" si="35"/>
        <v>-7.95</v>
      </c>
      <c r="BC103" s="31">
        <f t="shared" ca="1" si="36"/>
        <v>-2.84</v>
      </c>
      <c r="BD103" s="31">
        <f t="shared" ca="1" si="37"/>
        <v>-4.2300000000000004</v>
      </c>
      <c r="BE103" s="31">
        <f t="shared" ca="1" si="38"/>
        <v>-12.81</v>
      </c>
      <c r="BF103" s="31">
        <f t="shared" ca="1" si="39"/>
        <v>-21.28</v>
      </c>
      <c r="BG103" s="31">
        <f t="shared" ca="1" si="40"/>
        <v>-5.19</v>
      </c>
      <c r="BH103" s="31">
        <f t="shared" ca="1" si="41"/>
        <v>-7.51</v>
      </c>
      <c r="BI103" s="31">
        <f t="shared" ca="1" si="42"/>
        <v>-1.79</v>
      </c>
      <c r="BJ103" s="31">
        <f t="shared" ca="1" si="43"/>
        <v>-5.33</v>
      </c>
      <c r="BK103" s="31">
        <f t="shared" ca="1" si="44"/>
        <v>-5.32</v>
      </c>
      <c r="BL103" s="31">
        <f t="shared" ca="1" si="45"/>
        <v>-5.49</v>
      </c>
      <c r="BM103" s="32">
        <f t="shared" ca="1" si="58"/>
        <v>-556.38999999999987</v>
      </c>
      <c r="BN103" s="32">
        <f t="shared" ca="1" si="46"/>
        <v>-487.76999999997673</v>
      </c>
      <c r="BO103" s="32">
        <f t="shared" ca="1" si="47"/>
        <v>-174.1200000000035</v>
      </c>
      <c r="BP103" s="32">
        <f t="shared" ca="1" si="48"/>
        <v>-258.819999999993</v>
      </c>
      <c r="BQ103" s="32">
        <f t="shared" ca="1" si="49"/>
        <v>-782.1599999999994</v>
      </c>
      <c r="BR103" s="32">
        <f t="shared" ca="1" si="50"/>
        <v>-1296.9600000000153</v>
      </c>
      <c r="BS103" s="32">
        <f t="shared" ca="1" si="51"/>
        <v>-316.01999999999879</v>
      </c>
      <c r="BT103" s="32">
        <f t="shared" ca="1" si="52"/>
        <v>-456.48000000001628</v>
      </c>
      <c r="BU103" s="32">
        <f t="shared" ca="1" si="53"/>
        <v>-108.81000000000314</v>
      </c>
      <c r="BV103" s="32">
        <f t="shared" ca="1" si="54"/>
        <v>-322.74999999999756</v>
      </c>
      <c r="BW103" s="32">
        <f t="shared" ca="1" si="55"/>
        <v>-321.87999999999494</v>
      </c>
      <c r="BX103" s="32">
        <f t="shared" ca="1" si="56"/>
        <v>-331.46000000000572</v>
      </c>
    </row>
    <row r="104" spans="1:76" x14ac:dyDescent="0.25">
      <c r="A104" t="s">
        <v>505</v>
      </c>
      <c r="B104" s="1" t="s">
        <v>93</v>
      </c>
      <c r="C104" t="str">
        <f t="shared" ca="1" si="33"/>
        <v>BCHIMP</v>
      </c>
      <c r="D104" t="str">
        <f t="shared" ca="1" si="34"/>
        <v>Alberta-BC Intertie - Import</v>
      </c>
      <c r="E104" s="31">
        <f ca="1">'Module C Corrected'!CW104-'Module C Initial'!CW104</f>
        <v>0</v>
      </c>
      <c r="F104" s="31">
        <f ca="1">'Module C Corrected'!CX104-'Module C Initial'!CX104</f>
        <v>0</v>
      </c>
      <c r="G104" s="31">
        <f ca="1">'Module C Corrected'!CY104-'Module C Initial'!CY104</f>
        <v>0</v>
      </c>
      <c r="H104" s="31">
        <f ca="1">'Module C Corrected'!CZ104-'Module C Initial'!CZ104</f>
        <v>0</v>
      </c>
      <c r="I104" s="31">
        <f ca="1">'Module C Corrected'!DA104-'Module C Initial'!DA104</f>
        <v>-3.5099999999999909</v>
      </c>
      <c r="J104" s="31">
        <f ca="1">'Module C Corrected'!DB104-'Module C Initial'!DB104</f>
        <v>0</v>
      </c>
      <c r="K104" s="31">
        <f ca="1">'Module C Corrected'!DC104-'Module C Initial'!DC104</f>
        <v>0</v>
      </c>
      <c r="L104" s="31">
        <f ca="1">'Module C Corrected'!DD104-'Module C Initial'!DD104</f>
        <v>0</v>
      </c>
      <c r="M104" s="31">
        <f ca="1">'Module C Corrected'!DE104-'Module C Initial'!DE104</f>
        <v>0</v>
      </c>
      <c r="N104" s="31">
        <f ca="1">'Module C Corrected'!DF104-'Module C Initial'!DF104</f>
        <v>0</v>
      </c>
      <c r="O104" s="31">
        <f ca="1">'Module C Corrected'!DG104-'Module C Initial'!DG104</f>
        <v>0</v>
      </c>
      <c r="P104" s="31">
        <f ca="1">'Module C Corrected'!DH104-'Module C Initial'!DH104</f>
        <v>0</v>
      </c>
      <c r="Q104" s="32">
        <f ca="1">'Module C Corrected'!DI104-'Module C Initial'!DI104</f>
        <v>0</v>
      </c>
      <c r="R104" s="32">
        <f ca="1">'Module C Corrected'!DJ104-'Module C Initial'!DJ104</f>
        <v>0</v>
      </c>
      <c r="S104" s="32">
        <f ca="1">'Module C Corrected'!DK104-'Module C Initial'!DK104</f>
        <v>0</v>
      </c>
      <c r="T104" s="32">
        <f ca="1">'Module C Corrected'!DL104-'Module C Initial'!DL104</f>
        <v>0</v>
      </c>
      <c r="U104" s="32">
        <f ca="1">'Module C Corrected'!DM104-'Module C Initial'!DM104</f>
        <v>-0.1800000000000006</v>
      </c>
      <c r="V104" s="32">
        <f ca="1">'Module C Corrected'!DN104-'Module C Initial'!DN104</f>
        <v>0</v>
      </c>
      <c r="W104" s="32">
        <f ca="1">'Module C Corrected'!DO104-'Module C Initial'!DO104</f>
        <v>0</v>
      </c>
      <c r="X104" s="32">
        <f ca="1">'Module C Corrected'!DP104-'Module C Initial'!DP104</f>
        <v>0</v>
      </c>
      <c r="Y104" s="32">
        <f ca="1">'Module C Corrected'!DQ104-'Module C Initial'!DQ104</f>
        <v>0</v>
      </c>
      <c r="Z104" s="32">
        <f ca="1">'Module C Corrected'!DR104-'Module C Initial'!DR104</f>
        <v>0</v>
      </c>
      <c r="AA104" s="32">
        <f ca="1">'Module C Corrected'!DS104-'Module C Initial'!DS104</f>
        <v>0</v>
      </c>
      <c r="AB104" s="32">
        <f ca="1">'Module C Corrected'!DT104-'Module C Initial'!DT104</f>
        <v>0</v>
      </c>
      <c r="AC104" s="31">
        <f ca="1">'Module C Corrected'!DU104-'Module C Initial'!DU104</f>
        <v>0</v>
      </c>
      <c r="AD104" s="31">
        <f ca="1">'Module C Corrected'!DV104-'Module C Initial'!DV104</f>
        <v>0</v>
      </c>
      <c r="AE104" s="31">
        <f ca="1">'Module C Corrected'!DW104-'Module C Initial'!DW104</f>
        <v>0</v>
      </c>
      <c r="AF104" s="31">
        <f ca="1">'Module C Corrected'!DX104-'Module C Initial'!DX104</f>
        <v>0</v>
      </c>
      <c r="AG104" s="31">
        <f ca="1">'Module C Corrected'!DY104-'Module C Initial'!DY104</f>
        <v>-0.53000000000000114</v>
      </c>
      <c r="AH104" s="31">
        <f ca="1">'Module C Corrected'!DZ104-'Module C Initial'!DZ104</f>
        <v>0</v>
      </c>
      <c r="AI104" s="31">
        <f ca="1">'Module C Corrected'!EA104-'Module C Initial'!EA104</f>
        <v>0</v>
      </c>
      <c r="AJ104" s="31">
        <f ca="1">'Module C Corrected'!EB104-'Module C Initial'!EB104</f>
        <v>0</v>
      </c>
      <c r="AK104" s="31">
        <f ca="1">'Module C Corrected'!EC104-'Module C Initial'!EC104</f>
        <v>0</v>
      </c>
      <c r="AL104" s="31">
        <f ca="1">'Module C Corrected'!ED104-'Module C Initial'!ED104</f>
        <v>0</v>
      </c>
      <c r="AM104" s="31">
        <f ca="1">'Module C Corrected'!EE104-'Module C Initial'!EE104</f>
        <v>0</v>
      </c>
      <c r="AN104" s="31">
        <f ca="1">'Module C Corrected'!EF104-'Module C Initial'!EF104</f>
        <v>0</v>
      </c>
      <c r="AO104" s="32">
        <f t="shared" ca="1" si="32"/>
        <v>0</v>
      </c>
      <c r="AP104" s="32">
        <f t="shared" ca="1" si="32"/>
        <v>0</v>
      </c>
      <c r="AQ104" s="32">
        <f t="shared" ca="1" si="32"/>
        <v>0</v>
      </c>
      <c r="AR104" s="32">
        <f t="shared" ca="1" si="32"/>
        <v>0</v>
      </c>
      <c r="AS104" s="32">
        <f t="shared" ca="1" si="32"/>
        <v>-4.2199999999999926</v>
      </c>
      <c r="AT104" s="32">
        <f t="shared" ca="1" si="32"/>
        <v>0</v>
      </c>
      <c r="AU104" s="32">
        <f t="shared" ca="1" si="59"/>
        <v>0</v>
      </c>
      <c r="AV104" s="32">
        <f t="shared" ca="1" si="59"/>
        <v>0</v>
      </c>
      <c r="AW104" s="32">
        <f t="shared" ca="1" si="59"/>
        <v>0</v>
      </c>
      <c r="AX104" s="32">
        <f t="shared" ca="1" si="59"/>
        <v>0</v>
      </c>
      <c r="AY104" s="32">
        <f t="shared" ca="1" si="59"/>
        <v>0</v>
      </c>
      <c r="AZ104" s="32">
        <f t="shared" ca="1" si="59"/>
        <v>0</v>
      </c>
      <c r="BA104" s="31">
        <f t="shared" ca="1" si="57"/>
        <v>0</v>
      </c>
      <c r="BB104" s="31">
        <f t="shared" ca="1" si="35"/>
        <v>0</v>
      </c>
      <c r="BC104" s="31">
        <f t="shared" ca="1" si="36"/>
        <v>0</v>
      </c>
      <c r="BD104" s="31">
        <f t="shared" ca="1" si="37"/>
        <v>0</v>
      </c>
      <c r="BE104" s="31">
        <f t="shared" ca="1" si="38"/>
        <v>-7.0000000000000007E-2</v>
      </c>
      <c r="BF104" s="31">
        <f t="shared" ca="1" si="39"/>
        <v>0</v>
      </c>
      <c r="BG104" s="31">
        <f t="shared" ca="1" si="40"/>
        <v>0</v>
      </c>
      <c r="BH104" s="31">
        <f t="shared" ca="1" si="41"/>
        <v>0</v>
      </c>
      <c r="BI104" s="31">
        <f t="shared" ca="1" si="42"/>
        <v>0</v>
      </c>
      <c r="BJ104" s="31">
        <f t="shared" ca="1" si="43"/>
        <v>0</v>
      </c>
      <c r="BK104" s="31">
        <f t="shared" ca="1" si="44"/>
        <v>0</v>
      </c>
      <c r="BL104" s="31">
        <f t="shared" ca="1" si="45"/>
        <v>0</v>
      </c>
      <c r="BM104" s="32">
        <f t="shared" ca="1" si="58"/>
        <v>0</v>
      </c>
      <c r="BN104" s="32">
        <f t="shared" ca="1" si="46"/>
        <v>0</v>
      </c>
      <c r="BO104" s="32">
        <f t="shared" ca="1" si="47"/>
        <v>0</v>
      </c>
      <c r="BP104" s="32">
        <f t="shared" ca="1" si="48"/>
        <v>0</v>
      </c>
      <c r="BQ104" s="32">
        <f t="shared" ca="1" si="49"/>
        <v>-4.2899999999999929</v>
      </c>
      <c r="BR104" s="32">
        <f t="shared" ca="1" si="50"/>
        <v>0</v>
      </c>
      <c r="BS104" s="32">
        <f t="shared" ca="1" si="51"/>
        <v>0</v>
      </c>
      <c r="BT104" s="32">
        <f t="shared" ca="1" si="52"/>
        <v>0</v>
      </c>
      <c r="BU104" s="32">
        <f t="shared" ca="1" si="53"/>
        <v>0</v>
      </c>
      <c r="BV104" s="32">
        <f t="shared" ca="1" si="54"/>
        <v>0</v>
      </c>
      <c r="BW104" s="32">
        <f t="shared" ca="1" si="55"/>
        <v>0</v>
      </c>
      <c r="BX104" s="32">
        <f t="shared" ca="1" si="56"/>
        <v>0</v>
      </c>
    </row>
    <row r="105" spans="1:76" x14ac:dyDescent="0.25">
      <c r="A105" t="s">
        <v>505</v>
      </c>
      <c r="B105" s="1" t="s">
        <v>94</v>
      </c>
      <c r="C105" t="str">
        <f t="shared" ca="1" si="33"/>
        <v>120SIMP</v>
      </c>
      <c r="D105" t="str">
        <f t="shared" ca="1" si="34"/>
        <v>Alberta-Montana Intertie - Import</v>
      </c>
      <c r="E105" s="31">
        <f ca="1">'Module C Corrected'!CW105-'Module C Initial'!CW105</f>
        <v>-3012.179999999993</v>
      </c>
      <c r="F105" s="31">
        <f ca="1">'Module C Corrected'!CX105-'Module C Initial'!CX105</f>
        <v>-3293.5299999999988</v>
      </c>
      <c r="G105" s="31">
        <f ca="1">'Module C Corrected'!CY105-'Module C Initial'!CY105</f>
        <v>-791.05999999999949</v>
      </c>
      <c r="H105" s="31">
        <f ca="1">'Module C Corrected'!CZ105-'Module C Initial'!CZ105</f>
        <v>-287.53999999999996</v>
      </c>
      <c r="I105" s="31">
        <f ca="1">'Module C Corrected'!DA105-'Module C Initial'!DA105</f>
        <v>-4820.570000000007</v>
      </c>
      <c r="J105" s="31">
        <f ca="1">'Module C Corrected'!DB105-'Module C Initial'!DB105</f>
        <v>-11533.459999999995</v>
      </c>
      <c r="K105" s="31">
        <f ca="1">'Module C Corrected'!DC105-'Module C Initial'!DC105</f>
        <v>-335.60999999999967</v>
      </c>
      <c r="L105" s="31">
        <f ca="1">'Module C Corrected'!DD105-'Module C Initial'!DD105</f>
        <v>-2059.0199999999968</v>
      </c>
      <c r="M105" s="31">
        <f ca="1">'Module C Corrected'!DE105-'Module C Initial'!DE105</f>
        <v>-173.80000000000018</v>
      </c>
      <c r="N105" s="31">
        <f ca="1">'Module C Corrected'!DF105-'Module C Initial'!DF105</f>
        <v>-170.93000000000029</v>
      </c>
      <c r="O105" s="31">
        <f ca="1">'Module C Corrected'!DG105-'Module C Initial'!DG105</f>
        <v>-123.48999999999978</v>
      </c>
      <c r="P105" s="31">
        <f ca="1">'Module C Corrected'!DH105-'Module C Initial'!DH105</f>
        <v>-552.95000000000084</v>
      </c>
      <c r="Q105" s="32">
        <f ca="1">'Module C Corrected'!DI105-'Module C Initial'!DI105</f>
        <v>-150.60999999999996</v>
      </c>
      <c r="R105" s="32">
        <f ca="1">'Module C Corrected'!DJ105-'Module C Initial'!DJ105</f>
        <v>-164.68</v>
      </c>
      <c r="S105" s="32">
        <f ca="1">'Module C Corrected'!DK105-'Module C Initial'!DK105</f>
        <v>-39.549999999999983</v>
      </c>
      <c r="T105" s="32">
        <f ca="1">'Module C Corrected'!DL105-'Module C Initial'!DL105</f>
        <v>-14.380000000000003</v>
      </c>
      <c r="U105" s="32">
        <f ca="1">'Module C Corrected'!DM105-'Module C Initial'!DM105</f>
        <v>-241.02999999999997</v>
      </c>
      <c r="V105" s="32">
        <f ca="1">'Module C Corrected'!DN105-'Module C Initial'!DN105</f>
        <v>-576.67999999999984</v>
      </c>
      <c r="W105" s="32">
        <f ca="1">'Module C Corrected'!DO105-'Module C Initial'!DO105</f>
        <v>-16.78</v>
      </c>
      <c r="X105" s="32">
        <f ca="1">'Module C Corrected'!DP105-'Module C Initial'!DP105</f>
        <v>-102.94999999999999</v>
      </c>
      <c r="Y105" s="32">
        <f ca="1">'Module C Corrected'!DQ105-'Module C Initial'!DQ105</f>
        <v>-8.6900000000000048</v>
      </c>
      <c r="Z105" s="32">
        <f ca="1">'Module C Corrected'!DR105-'Module C Initial'!DR105</f>
        <v>-8.5399999999999991</v>
      </c>
      <c r="AA105" s="32">
        <f ca="1">'Module C Corrected'!DS105-'Module C Initial'!DS105</f>
        <v>-6.17</v>
      </c>
      <c r="AB105" s="32">
        <f ca="1">'Module C Corrected'!DT105-'Module C Initial'!DT105</f>
        <v>-27.65</v>
      </c>
      <c r="AC105" s="31">
        <f ca="1">'Module C Corrected'!DU105-'Module C Initial'!DU105</f>
        <v>-478.67000000000007</v>
      </c>
      <c r="AD105" s="31">
        <f ca="1">'Module C Corrected'!DV105-'Module C Initial'!DV105</f>
        <v>-516.40000000000009</v>
      </c>
      <c r="AE105" s="31">
        <f ca="1">'Module C Corrected'!DW105-'Module C Initial'!DW105</f>
        <v>-122.51999999999998</v>
      </c>
      <c r="AF105" s="31">
        <f ca="1">'Module C Corrected'!DX105-'Module C Initial'!DX105</f>
        <v>-43.919999999999987</v>
      </c>
      <c r="AG105" s="31">
        <f ca="1">'Module C Corrected'!DY105-'Module C Initial'!DY105</f>
        <v>-726.44000000000028</v>
      </c>
      <c r="AH105" s="31">
        <f ca="1">'Module C Corrected'!DZ105-'Module C Initial'!DZ105</f>
        <v>-1713.5500000000002</v>
      </c>
      <c r="AI105" s="31">
        <f ca="1">'Module C Corrected'!EA105-'Module C Initial'!EA105</f>
        <v>-49.180000000000007</v>
      </c>
      <c r="AJ105" s="31">
        <f ca="1">'Module C Corrected'!EB105-'Module C Initial'!EB105</f>
        <v>-297.75</v>
      </c>
      <c r="AK105" s="31">
        <f ca="1">'Module C Corrected'!EC105-'Module C Initial'!EC105</f>
        <v>-24.810000000000002</v>
      </c>
      <c r="AL105" s="31">
        <f ca="1">'Module C Corrected'!ED105-'Module C Initial'!ED105</f>
        <v>-24.079999999999991</v>
      </c>
      <c r="AM105" s="31">
        <f ca="1">'Module C Corrected'!EE105-'Module C Initial'!EE105</f>
        <v>-17.149999999999999</v>
      </c>
      <c r="AN105" s="31">
        <f ca="1">'Module C Corrected'!EF105-'Module C Initial'!EF105</f>
        <v>-75.799999999999983</v>
      </c>
      <c r="AO105" s="32">
        <f t="shared" ca="1" si="32"/>
        <v>-3641.4599999999932</v>
      </c>
      <c r="AP105" s="32">
        <f t="shared" ca="1" si="32"/>
        <v>-3974.6099999999988</v>
      </c>
      <c r="AQ105" s="32">
        <f t="shared" ca="1" si="32"/>
        <v>-953.12999999999943</v>
      </c>
      <c r="AR105" s="32">
        <f t="shared" ca="1" si="32"/>
        <v>-345.83999999999992</v>
      </c>
      <c r="AS105" s="32">
        <f t="shared" ca="1" si="32"/>
        <v>-5788.0400000000072</v>
      </c>
      <c r="AT105" s="32">
        <f t="shared" ca="1" si="32"/>
        <v>-13823.689999999995</v>
      </c>
      <c r="AU105" s="32">
        <f t="shared" ca="1" si="59"/>
        <v>-401.56999999999965</v>
      </c>
      <c r="AV105" s="32">
        <f t="shared" ca="1" si="59"/>
        <v>-2459.7199999999966</v>
      </c>
      <c r="AW105" s="32">
        <f t="shared" ca="1" si="59"/>
        <v>-207.30000000000018</v>
      </c>
      <c r="AX105" s="32">
        <f t="shared" ca="1" si="59"/>
        <v>-203.55000000000027</v>
      </c>
      <c r="AY105" s="32">
        <f t="shared" ca="1" si="59"/>
        <v>-146.80999999999977</v>
      </c>
      <c r="AZ105" s="32">
        <f t="shared" ca="1" si="59"/>
        <v>-656.40000000000077</v>
      </c>
      <c r="BA105" s="31">
        <f t="shared" ca="1" si="57"/>
        <v>-60.23</v>
      </c>
      <c r="BB105" s="31">
        <f t="shared" ca="1" si="35"/>
        <v>-65.86</v>
      </c>
      <c r="BC105" s="31">
        <f t="shared" ca="1" si="36"/>
        <v>-15.82</v>
      </c>
      <c r="BD105" s="31">
        <f t="shared" ca="1" si="37"/>
        <v>-5.75</v>
      </c>
      <c r="BE105" s="31">
        <f t="shared" ca="1" si="38"/>
        <v>-96.39</v>
      </c>
      <c r="BF105" s="31">
        <f t="shared" ca="1" si="39"/>
        <v>-230.62</v>
      </c>
      <c r="BG105" s="31">
        <f t="shared" ca="1" si="40"/>
        <v>-6.71</v>
      </c>
      <c r="BH105" s="31">
        <f t="shared" ca="1" si="41"/>
        <v>-41.17</v>
      </c>
      <c r="BI105" s="31">
        <f t="shared" ca="1" si="42"/>
        <v>-3.48</v>
      </c>
      <c r="BJ105" s="31">
        <f t="shared" ca="1" si="43"/>
        <v>-3.42</v>
      </c>
      <c r="BK105" s="31">
        <f t="shared" ca="1" si="44"/>
        <v>-2.4700000000000002</v>
      </c>
      <c r="BL105" s="31">
        <f t="shared" ca="1" si="45"/>
        <v>-11.06</v>
      </c>
      <c r="BM105" s="32">
        <f t="shared" ca="1" si="58"/>
        <v>-3701.6899999999932</v>
      </c>
      <c r="BN105" s="32">
        <f t="shared" ca="1" si="46"/>
        <v>-4040.4699999999989</v>
      </c>
      <c r="BO105" s="32">
        <f t="shared" ca="1" si="47"/>
        <v>-968.94999999999948</v>
      </c>
      <c r="BP105" s="32">
        <f t="shared" ca="1" si="48"/>
        <v>-351.58999999999992</v>
      </c>
      <c r="BQ105" s="32">
        <f t="shared" ca="1" si="49"/>
        <v>-5884.4300000000076</v>
      </c>
      <c r="BR105" s="32">
        <f t="shared" ca="1" si="50"/>
        <v>-14054.309999999996</v>
      </c>
      <c r="BS105" s="32">
        <f t="shared" ca="1" si="51"/>
        <v>-408.27999999999963</v>
      </c>
      <c r="BT105" s="32">
        <f t="shared" ca="1" si="52"/>
        <v>-2500.8899999999967</v>
      </c>
      <c r="BU105" s="32">
        <f t="shared" ca="1" si="53"/>
        <v>-210.78000000000017</v>
      </c>
      <c r="BV105" s="32">
        <f t="shared" ca="1" si="54"/>
        <v>-206.97000000000025</v>
      </c>
      <c r="BW105" s="32">
        <f t="shared" ca="1" si="55"/>
        <v>-149.27999999999977</v>
      </c>
      <c r="BX105" s="32">
        <f t="shared" ca="1" si="56"/>
        <v>-667.46000000000072</v>
      </c>
    </row>
    <row r="106" spans="1:76" x14ac:dyDescent="0.25">
      <c r="A106" t="s">
        <v>505</v>
      </c>
      <c r="B106" s="1" t="s">
        <v>95</v>
      </c>
      <c r="C106" t="str">
        <f t="shared" ca="1" si="33"/>
        <v>BCHEXP</v>
      </c>
      <c r="D106" t="str">
        <f t="shared" ca="1" si="34"/>
        <v>Alberta-BC Intertie - Export</v>
      </c>
      <c r="E106" s="31">
        <f ca="1">'Module C Corrected'!CW106-'Module C Initial'!CW106</f>
        <v>0</v>
      </c>
      <c r="F106" s="31">
        <f ca="1">'Module C Corrected'!CX106-'Module C Initial'!CX106</f>
        <v>0</v>
      </c>
      <c r="G106" s="31">
        <f ca="1">'Module C Corrected'!CY106-'Module C Initial'!CY106</f>
        <v>0</v>
      </c>
      <c r="H106" s="31">
        <f ca="1">'Module C Corrected'!CZ106-'Module C Initial'!CZ106</f>
        <v>0</v>
      </c>
      <c r="I106" s="31">
        <f ca="1">'Module C Corrected'!DA106-'Module C Initial'!DA106</f>
        <v>0</v>
      </c>
      <c r="J106" s="31">
        <f ca="1">'Module C Corrected'!DB106-'Module C Initial'!DB106</f>
        <v>-3.4399999999999977</v>
      </c>
      <c r="K106" s="31">
        <f ca="1">'Module C Corrected'!DC106-'Module C Initial'!DC106</f>
        <v>-3.3100000000000023</v>
      </c>
      <c r="L106" s="31">
        <f ca="1">'Module C Corrected'!DD106-'Module C Initial'!DD106</f>
        <v>0</v>
      </c>
      <c r="M106" s="31">
        <f ca="1">'Module C Corrected'!DE106-'Module C Initial'!DE106</f>
        <v>-18.930000000000291</v>
      </c>
      <c r="N106" s="31">
        <f ca="1">'Module C Corrected'!DF106-'Module C Initial'!DF106</f>
        <v>-5.9399999999999409</v>
      </c>
      <c r="O106" s="31">
        <f ca="1">'Module C Corrected'!DG106-'Module C Initial'!DG106</f>
        <v>-1.9000000000000057</v>
      </c>
      <c r="P106" s="31">
        <f ca="1">'Module C Corrected'!DH106-'Module C Initial'!DH106</f>
        <v>-1.3600000000000136</v>
      </c>
      <c r="Q106" s="32">
        <f ca="1">'Module C Corrected'!DI106-'Module C Initial'!DI106</f>
        <v>0</v>
      </c>
      <c r="R106" s="32">
        <f ca="1">'Module C Corrected'!DJ106-'Module C Initial'!DJ106</f>
        <v>0</v>
      </c>
      <c r="S106" s="32">
        <f ca="1">'Module C Corrected'!DK106-'Module C Initial'!DK106</f>
        <v>0</v>
      </c>
      <c r="T106" s="32">
        <f ca="1">'Module C Corrected'!DL106-'Module C Initial'!DL106</f>
        <v>0</v>
      </c>
      <c r="U106" s="32">
        <f ca="1">'Module C Corrected'!DM106-'Module C Initial'!DM106</f>
        <v>0</v>
      </c>
      <c r="V106" s="32">
        <f ca="1">'Module C Corrected'!DN106-'Module C Initial'!DN106</f>
        <v>-0.16999999999999993</v>
      </c>
      <c r="W106" s="32">
        <f ca="1">'Module C Corrected'!DO106-'Module C Initial'!DO106</f>
        <v>-0.16000000000000014</v>
      </c>
      <c r="X106" s="32">
        <f ca="1">'Module C Corrected'!DP106-'Module C Initial'!DP106</f>
        <v>0</v>
      </c>
      <c r="Y106" s="32">
        <f ca="1">'Module C Corrected'!DQ106-'Module C Initial'!DQ106</f>
        <v>-0.94000000000000128</v>
      </c>
      <c r="Z106" s="32">
        <f ca="1">'Module C Corrected'!DR106-'Module C Initial'!DR106</f>
        <v>-0.29999999999999893</v>
      </c>
      <c r="AA106" s="32">
        <f ca="1">'Module C Corrected'!DS106-'Module C Initial'!DS106</f>
        <v>-8.9999999999999858E-2</v>
      </c>
      <c r="AB106" s="32">
        <f ca="1">'Module C Corrected'!DT106-'Module C Initial'!DT106</f>
        <v>-7.0000000000000284E-2</v>
      </c>
      <c r="AC106" s="31">
        <f ca="1">'Module C Corrected'!DU106-'Module C Initial'!DU106</f>
        <v>0</v>
      </c>
      <c r="AD106" s="31">
        <f ca="1">'Module C Corrected'!DV106-'Module C Initial'!DV106</f>
        <v>0</v>
      </c>
      <c r="AE106" s="31">
        <f ca="1">'Module C Corrected'!DW106-'Module C Initial'!DW106</f>
        <v>0</v>
      </c>
      <c r="AF106" s="31">
        <f ca="1">'Module C Corrected'!DX106-'Module C Initial'!DX106</f>
        <v>0</v>
      </c>
      <c r="AG106" s="31">
        <f ca="1">'Module C Corrected'!DY106-'Module C Initial'!DY106</f>
        <v>0</v>
      </c>
      <c r="AH106" s="31">
        <f ca="1">'Module C Corrected'!DZ106-'Module C Initial'!DZ106</f>
        <v>-0.51999999999999957</v>
      </c>
      <c r="AI106" s="31">
        <f ca="1">'Module C Corrected'!EA106-'Module C Initial'!EA106</f>
        <v>-0.49000000000000021</v>
      </c>
      <c r="AJ106" s="31">
        <f ca="1">'Module C Corrected'!EB106-'Module C Initial'!EB106</f>
        <v>0</v>
      </c>
      <c r="AK106" s="31">
        <f ca="1">'Module C Corrected'!EC106-'Module C Initial'!EC106</f>
        <v>-2.7000000000000028</v>
      </c>
      <c r="AL106" s="31">
        <f ca="1">'Module C Corrected'!ED106-'Module C Initial'!ED106</f>
        <v>-0.84000000000000341</v>
      </c>
      <c r="AM106" s="31">
        <f ca="1">'Module C Corrected'!EE106-'Module C Initial'!EE106</f>
        <v>-0.25999999999999979</v>
      </c>
      <c r="AN106" s="31">
        <f ca="1">'Module C Corrected'!EF106-'Module C Initial'!EF106</f>
        <v>-0.19000000000000128</v>
      </c>
      <c r="AO106" s="32">
        <f t="shared" ca="1" si="32"/>
        <v>0</v>
      </c>
      <c r="AP106" s="32">
        <f t="shared" ca="1" si="32"/>
        <v>0</v>
      </c>
      <c r="AQ106" s="32">
        <f t="shared" ca="1" si="32"/>
        <v>0</v>
      </c>
      <c r="AR106" s="32">
        <f t="shared" ca="1" si="32"/>
        <v>0</v>
      </c>
      <c r="AS106" s="32">
        <f t="shared" ca="1" si="32"/>
        <v>0</v>
      </c>
      <c r="AT106" s="32">
        <f t="shared" ca="1" si="32"/>
        <v>-4.1299999999999972</v>
      </c>
      <c r="AU106" s="32">
        <f t="shared" ca="1" si="59"/>
        <v>-3.9600000000000026</v>
      </c>
      <c r="AV106" s="32">
        <f t="shared" ca="1" si="59"/>
        <v>0</v>
      </c>
      <c r="AW106" s="32">
        <f t="shared" ca="1" si="59"/>
        <v>-22.570000000000295</v>
      </c>
      <c r="AX106" s="32">
        <f t="shared" ca="1" si="59"/>
        <v>-7.0799999999999432</v>
      </c>
      <c r="AY106" s="32">
        <f t="shared" ca="1" si="59"/>
        <v>-2.2500000000000053</v>
      </c>
      <c r="AZ106" s="32">
        <f t="shared" ca="1" si="59"/>
        <v>-1.6200000000000152</v>
      </c>
      <c r="BA106" s="31">
        <f t="shared" ca="1" si="57"/>
        <v>0</v>
      </c>
      <c r="BB106" s="31">
        <f t="shared" ca="1" si="35"/>
        <v>0</v>
      </c>
      <c r="BC106" s="31">
        <f t="shared" ca="1" si="36"/>
        <v>0</v>
      </c>
      <c r="BD106" s="31">
        <f t="shared" ca="1" si="37"/>
        <v>0</v>
      </c>
      <c r="BE106" s="31">
        <f t="shared" ca="1" si="38"/>
        <v>0</v>
      </c>
      <c r="BF106" s="31">
        <f t="shared" ca="1" si="39"/>
        <v>-7.0000000000000007E-2</v>
      </c>
      <c r="BG106" s="31">
        <f t="shared" ca="1" si="40"/>
        <v>-7.0000000000000007E-2</v>
      </c>
      <c r="BH106" s="31">
        <f t="shared" ca="1" si="41"/>
        <v>0</v>
      </c>
      <c r="BI106" s="31">
        <f t="shared" ca="1" si="42"/>
        <v>-0.38</v>
      </c>
      <c r="BJ106" s="31">
        <f t="shared" ca="1" si="43"/>
        <v>-0.12</v>
      </c>
      <c r="BK106" s="31">
        <f t="shared" ca="1" si="44"/>
        <v>-0.04</v>
      </c>
      <c r="BL106" s="31">
        <f t="shared" ca="1" si="45"/>
        <v>-0.03</v>
      </c>
      <c r="BM106" s="32">
        <f t="shared" ca="1" si="58"/>
        <v>0</v>
      </c>
      <c r="BN106" s="32">
        <f t="shared" ca="1" si="46"/>
        <v>0</v>
      </c>
      <c r="BO106" s="32">
        <f t="shared" ca="1" si="47"/>
        <v>0</v>
      </c>
      <c r="BP106" s="32">
        <f t="shared" ca="1" si="48"/>
        <v>0</v>
      </c>
      <c r="BQ106" s="32">
        <f t="shared" ca="1" si="49"/>
        <v>0</v>
      </c>
      <c r="BR106" s="32">
        <f t="shared" ca="1" si="50"/>
        <v>-4.1999999999999975</v>
      </c>
      <c r="BS106" s="32">
        <f t="shared" ca="1" si="51"/>
        <v>-4.0300000000000029</v>
      </c>
      <c r="BT106" s="32">
        <f t="shared" ca="1" si="52"/>
        <v>0</v>
      </c>
      <c r="BU106" s="32">
        <f t="shared" ca="1" si="53"/>
        <v>-22.950000000000294</v>
      </c>
      <c r="BV106" s="32">
        <f t="shared" ca="1" si="54"/>
        <v>-7.1999999999999433</v>
      </c>
      <c r="BW106" s="32">
        <f t="shared" ca="1" si="55"/>
        <v>-2.2900000000000054</v>
      </c>
      <c r="BX106" s="32">
        <f t="shared" ca="1" si="56"/>
        <v>-1.6500000000000152</v>
      </c>
    </row>
    <row r="107" spans="1:76" x14ac:dyDescent="0.25">
      <c r="A107" t="s">
        <v>506</v>
      </c>
      <c r="B107" s="1" t="s">
        <v>83</v>
      </c>
      <c r="C107" t="str">
        <f t="shared" ca="1" si="33"/>
        <v>NEP1</v>
      </c>
      <c r="D107" t="str">
        <f t="shared" ca="1" si="34"/>
        <v>Ghost Pine Wind Facility</v>
      </c>
      <c r="E107" s="31">
        <f ca="1">'Module C Corrected'!CW107-'Module C Initial'!CW107</f>
        <v>517.93000000000029</v>
      </c>
      <c r="F107" s="31">
        <f ca="1">'Module C Corrected'!CX107-'Module C Initial'!CX107</f>
        <v>383.96000000000083</v>
      </c>
      <c r="G107" s="31">
        <f ca="1">'Module C Corrected'!CY107-'Module C Initial'!CY107</f>
        <v>318.57000000000164</v>
      </c>
      <c r="H107" s="31">
        <f ca="1">'Module C Corrected'!CZ107-'Module C Initial'!CZ107</f>
        <v>379.93999999999869</v>
      </c>
      <c r="I107" s="31">
        <f ca="1">'Module C Corrected'!DA107-'Module C Initial'!DA107</f>
        <v>832.0099999999984</v>
      </c>
      <c r="J107" s="31">
        <f ca="1">'Module C Corrected'!DB107-'Module C Initial'!DB107</f>
        <v>683.70000000000095</v>
      </c>
      <c r="K107" s="31">
        <f ca="1">'Module C Corrected'!DC107-'Module C Initial'!DC107</f>
        <v>251.64999999999952</v>
      </c>
      <c r="L107" s="31">
        <f ca="1">'Module C Corrected'!DD107-'Module C Initial'!DD107</f>
        <v>317.68000000000029</v>
      </c>
      <c r="M107" s="31">
        <f ca="1">'Module C Corrected'!DE107-'Module C Initial'!DE107</f>
        <v>210.75</v>
      </c>
      <c r="N107" s="31">
        <f ca="1">'Module C Corrected'!DF107-'Module C Initial'!DF107</f>
        <v>334.92</v>
      </c>
      <c r="O107" s="31">
        <f ca="1">'Module C Corrected'!DG107-'Module C Initial'!DG107</f>
        <v>310.44999999999891</v>
      </c>
      <c r="P107" s="31">
        <f ca="1">'Module C Corrected'!DH107-'Module C Initial'!DH107</f>
        <v>285.54999999999927</v>
      </c>
      <c r="Q107" s="32">
        <f ca="1">'Module C Corrected'!DI107-'Module C Initial'!DI107</f>
        <v>25.899999999999991</v>
      </c>
      <c r="R107" s="32">
        <f ca="1">'Module C Corrected'!DJ107-'Module C Initial'!DJ107</f>
        <v>19.190000000000005</v>
      </c>
      <c r="S107" s="32">
        <f ca="1">'Module C Corrected'!DK107-'Module C Initial'!DK107</f>
        <v>15.920000000000002</v>
      </c>
      <c r="T107" s="32">
        <f ca="1">'Module C Corrected'!DL107-'Module C Initial'!DL107</f>
        <v>19</v>
      </c>
      <c r="U107" s="32">
        <f ca="1">'Module C Corrected'!DM107-'Module C Initial'!DM107</f>
        <v>41.600000000000009</v>
      </c>
      <c r="V107" s="32">
        <f ca="1">'Module C Corrected'!DN107-'Module C Initial'!DN107</f>
        <v>34.180000000000007</v>
      </c>
      <c r="W107" s="32">
        <f ca="1">'Module C Corrected'!DO107-'Module C Initial'!DO107</f>
        <v>12.579999999999998</v>
      </c>
      <c r="X107" s="32">
        <f ca="1">'Module C Corrected'!DP107-'Module C Initial'!DP107</f>
        <v>15.880000000000003</v>
      </c>
      <c r="Y107" s="32">
        <f ca="1">'Module C Corrected'!DQ107-'Module C Initial'!DQ107</f>
        <v>10.54</v>
      </c>
      <c r="Z107" s="32">
        <f ca="1">'Module C Corrected'!DR107-'Module C Initial'!DR107</f>
        <v>16.750000000000004</v>
      </c>
      <c r="AA107" s="32">
        <f ca="1">'Module C Corrected'!DS107-'Module C Initial'!DS107</f>
        <v>15.520000000000003</v>
      </c>
      <c r="AB107" s="32">
        <f ca="1">'Module C Corrected'!DT107-'Module C Initial'!DT107</f>
        <v>14.280000000000005</v>
      </c>
      <c r="AC107" s="31">
        <f ca="1">'Module C Corrected'!DU107-'Module C Initial'!DU107</f>
        <v>82.31</v>
      </c>
      <c r="AD107" s="31">
        <f ca="1">'Module C Corrected'!DV107-'Module C Initial'!DV107</f>
        <v>60.199999999999989</v>
      </c>
      <c r="AE107" s="31">
        <f ca="1">'Module C Corrected'!DW107-'Module C Initial'!DW107</f>
        <v>49.339999999999989</v>
      </c>
      <c r="AF107" s="31">
        <f ca="1">'Module C Corrected'!DX107-'Module C Initial'!DX107</f>
        <v>58.039999999999992</v>
      </c>
      <c r="AG107" s="31">
        <f ca="1">'Module C Corrected'!DY107-'Module C Initial'!DY107</f>
        <v>125.38000000000005</v>
      </c>
      <c r="AH107" s="31">
        <f ca="1">'Module C Corrected'!DZ107-'Module C Initial'!DZ107</f>
        <v>101.58000000000001</v>
      </c>
      <c r="AI107" s="31">
        <f ca="1">'Module C Corrected'!EA107-'Module C Initial'!EA107</f>
        <v>36.870000000000005</v>
      </c>
      <c r="AJ107" s="31">
        <f ca="1">'Module C Corrected'!EB107-'Module C Initial'!EB107</f>
        <v>45.94</v>
      </c>
      <c r="AK107" s="31">
        <f ca="1">'Module C Corrected'!EC107-'Module C Initial'!EC107</f>
        <v>30.08</v>
      </c>
      <c r="AL107" s="31">
        <f ca="1">'Module C Corrected'!ED107-'Module C Initial'!ED107</f>
        <v>47.18</v>
      </c>
      <c r="AM107" s="31">
        <f ca="1">'Module C Corrected'!EE107-'Module C Initial'!EE107</f>
        <v>43.139999999999993</v>
      </c>
      <c r="AN107" s="31">
        <f ca="1">'Module C Corrected'!EF107-'Module C Initial'!EF107</f>
        <v>39.14</v>
      </c>
      <c r="AO107" s="32">
        <f t="shared" ca="1" si="32"/>
        <v>626.14000000000033</v>
      </c>
      <c r="AP107" s="32">
        <f t="shared" ca="1" si="32"/>
        <v>463.35000000000082</v>
      </c>
      <c r="AQ107" s="32">
        <f t="shared" ca="1" si="32"/>
        <v>383.83000000000163</v>
      </c>
      <c r="AR107" s="32">
        <f t="shared" ca="1" si="32"/>
        <v>456.97999999999865</v>
      </c>
      <c r="AS107" s="32">
        <f t="shared" ca="1" si="32"/>
        <v>998.98999999999842</v>
      </c>
      <c r="AT107" s="32">
        <f t="shared" ca="1" si="32"/>
        <v>819.46000000000106</v>
      </c>
      <c r="AU107" s="32">
        <f t="shared" ca="1" si="59"/>
        <v>301.09999999999951</v>
      </c>
      <c r="AV107" s="32">
        <f t="shared" ca="1" si="59"/>
        <v>379.50000000000028</v>
      </c>
      <c r="AW107" s="32">
        <f t="shared" ca="1" si="59"/>
        <v>251.37</v>
      </c>
      <c r="AX107" s="32">
        <f t="shared" ca="1" si="59"/>
        <v>398.85</v>
      </c>
      <c r="AY107" s="32">
        <f t="shared" ca="1" si="59"/>
        <v>369.10999999999888</v>
      </c>
      <c r="AZ107" s="32">
        <f t="shared" ca="1" si="59"/>
        <v>338.96999999999929</v>
      </c>
      <c r="BA107" s="31">
        <f t="shared" ca="1" si="57"/>
        <v>10.36</v>
      </c>
      <c r="BB107" s="31">
        <f t="shared" ca="1" si="35"/>
        <v>7.68</v>
      </c>
      <c r="BC107" s="31">
        <f t="shared" ca="1" si="36"/>
        <v>6.37</v>
      </c>
      <c r="BD107" s="31">
        <f t="shared" ca="1" si="37"/>
        <v>7.6</v>
      </c>
      <c r="BE107" s="31">
        <f t="shared" ca="1" si="38"/>
        <v>16.64</v>
      </c>
      <c r="BF107" s="31">
        <f t="shared" ca="1" si="39"/>
        <v>13.67</v>
      </c>
      <c r="BG107" s="31">
        <f t="shared" ca="1" si="40"/>
        <v>5.03</v>
      </c>
      <c r="BH107" s="31">
        <f t="shared" ca="1" si="41"/>
        <v>6.35</v>
      </c>
      <c r="BI107" s="31">
        <f t="shared" ca="1" si="42"/>
        <v>4.21</v>
      </c>
      <c r="BJ107" s="31">
        <f t="shared" ca="1" si="43"/>
        <v>6.7</v>
      </c>
      <c r="BK107" s="31">
        <f t="shared" ca="1" si="44"/>
        <v>6.21</v>
      </c>
      <c r="BL107" s="31">
        <f t="shared" ca="1" si="45"/>
        <v>5.71</v>
      </c>
      <c r="BM107" s="32">
        <f t="shared" ca="1" si="58"/>
        <v>636.50000000000034</v>
      </c>
      <c r="BN107" s="32">
        <f t="shared" ca="1" si="46"/>
        <v>471.03000000000083</v>
      </c>
      <c r="BO107" s="32">
        <f t="shared" ca="1" si="47"/>
        <v>390.20000000000164</v>
      </c>
      <c r="BP107" s="32">
        <f t="shared" ca="1" si="48"/>
        <v>464.57999999999868</v>
      </c>
      <c r="BQ107" s="32">
        <f t="shared" ca="1" si="49"/>
        <v>1015.6299999999984</v>
      </c>
      <c r="BR107" s="32">
        <f t="shared" ca="1" si="50"/>
        <v>833.13000000000102</v>
      </c>
      <c r="BS107" s="32">
        <f t="shared" ca="1" si="51"/>
        <v>306.12999999999948</v>
      </c>
      <c r="BT107" s="32">
        <f t="shared" ca="1" si="52"/>
        <v>385.85000000000031</v>
      </c>
      <c r="BU107" s="32">
        <f t="shared" ca="1" si="53"/>
        <v>255.58</v>
      </c>
      <c r="BV107" s="32">
        <f t="shared" ca="1" si="54"/>
        <v>405.55</v>
      </c>
      <c r="BW107" s="32">
        <f t="shared" ca="1" si="55"/>
        <v>375.31999999999886</v>
      </c>
      <c r="BX107" s="32">
        <f t="shared" ca="1" si="56"/>
        <v>344.67999999999927</v>
      </c>
    </row>
    <row r="108" spans="1:76" x14ac:dyDescent="0.25">
      <c r="A108" t="s">
        <v>507</v>
      </c>
      <c r="B108" s="1" t="s">
        <v>22</v>
      </c>
      <c r="C108" t="str">
        <f t="shared" ca="1" si="33"/>
        <v>NOVAGEN15M</v>
      </c>
      <c r="D108" t="str">
        <f t="shared" ca="1" si="34"/>
        <v>Joffre Industrial System</v>
      </c>
      <c r="E108" s="31">
        <f ca="1">'Module C Corrected'!CW108-'Module C Initial'!CW108</f>
        <v>359.77000000000407</v>
      </c>
      <c r="F108" s="31">
        <f ca="1">'Module C Corrected'!CX108-'Module C Initial'!CX108</f>
        <v>240.22999999999956</v>
      </c>
      <c r="G108" s="31">
        <f ca="1">'Module C Corrected'!CY108-'Module C Initial'!CY108</f>
        <v>142.11000000000058</v>
      </c>
      <c r="H108" s="31">
        <f ca="1">'Module C Corrected'!CZ108-'Module C Initial'!CZ108</f>
        <v>137.42999999999665</v>
      </c>
      <c r="I108" s="31">
        <f ca="1">'Module C Corrected'!DA108-'Module C Initial'!DA108</f>
        <v>457.72999999999593</v>
      </c>
      <c r="J108" s="31">
        <f ca="1">'Module C Corrected'!DB108-'Module C Initial'!DB108</f>
        <v>1036.3600000000151</v>
      </c>
      <c r="K108" s="31">
        <f ca="1">'Module C Corrected'!DC108-'Module C Initial'!DC108</f>
        <v>134.34000000000015</v>
      </c>
      <c r="L108" s="31">
        <f ca="1">'Module C Corrected'!DD108-'Module C Initial'!DD108</f>
        <v>329.73999999999796</v>
      </c>
      <c r="M108" s="31">
        <f ca="1">'Module C Corrected'!DE108-'Module C Initial'!DE108</f>
        <v>83.970000000001164</v>
      </c>
      <c r="N108" s="31">
        <f ca="1">'Module C Corrected'!DF108-'Module C Initial'!DF108</f>
        <v>145.63999999999942</v>
      </c>
      <c r="O108" s="31">
        <f ca="1">'Module C Corrected'!DG108-'Module C Initial'!DG108</f>
        <v>164.34000000000015</v>
      </c>
      <c r="P108" s="31">
        <f ca="1">'Module C Corrected'!DH108-'Module C Initial'!DH108</f>
        <v>185.18999999999869</v>
      </c>
      <c r="Q108" s="32">
        <f ca="1">'Module C Corrected'!DI108-'Module C Initial'!DI108</f>
        <v>17.989999999999895</v>
      </c>
      <c r="R108" s="32">
        <f ca="1">'Module C Corrected'!DJ108-'Module C Initial'!DJ108</f>
        <v>12.019999999999982</v>
      </c>
      <c r="S108" s="32">
        <f ca="1">'Module C Corrected'!DK108-'Module C Initial'!DK108</f>
        <v>7.1100000000000136</v>
      </c>
      <c r="T108" s="32">
        <f ca="1">'Module C Corrected'!DL108-'Module C Initial'!DL108</f>
        <v>6.8700000000000045</v>
      </c>
      <c r="U108" s="32">
        <f ca="1">'Module C Corrected'!DM108-'Module C Initial'!DM108</f>
        <v>22.879999999999995</v>
      </c>
      <c r="V108" s="32">
        <f ca="1">'Module C Corrected'!DN108-'Module C Initial'!DN108</f>
        <v>51.819999999999936</v>
      </c>
      <c r="W108" s="32">
        <f ca="1">'Module C Corrected'!DO108-'Module C Initial'!DO108</f>
        <v>6.7200000000000273</v>
      </c>
      <c r="X108" s="32">
        <f ca="1">'Module C Corrected'!DP108-'Module C Initial'!DP108</f>
        <v>16.490000000000009</v>
      </c>
      <c r="Y108" s="32">
        <f ca="1">'Module C Corrected'!DQ108-'Module C Initial'!DQ108</f>
        <v>4.1999999999999886</v>
      </c>
      <c r="Z108" s="32">
        <f ca="1">'Module C Corrected'!DR108-'Module C Initial'!DR108</f>
        <v>7.2800000000000011</v>
      </c>
      <c r="AA108" s="32">
        <f ca="1">'Module C Corrected'!DS108-'Module C Initial'!DS108</f>
        <v>8.2199999999999989</v>
      </c>
      <c r="AB108" s="32">
        <f ca="1">'Module C Corrected'!DT108-'Module C Initial'!DT108</f>
        <v>9.2599999999999909</v>
      </c>
      <c r="AC108" s="31">
        <f ca="1">'Module C Corrected'!DU108-'Module C Initial'!DU108</f>
        <v>57.180000000000291</v>
      </c>
      <c r="AD108" s="31">
        <f ca="1">'Module C Corrected'!DV108-'Module C Initial'!DV108</f>
        <v>37.660000000000082</v>
      </c>
      <c r="AE108" s="31">
        <f ca="1">'Module C Corrected'!DW108-'Module C Initial'!DW108</f>
        <v>22.009999999999991</v>
      </c>
      <c r="AF108" s="31">
        <f ca="1">'Module C Corrected'!DX108-'Module C Initial'!DX108</f>
        <v>20.990000000000009</v>
      </c>
      <c r="AG108" s="31">
        <f ca="1">'Module C Corrected'!DY108-'Module C Initial'!DY108</f>
        <v>68.980000000000018</v>
      </c>
      <c r="AH108" s="31">
        <f ca="1">'Module C Corrected'!DZ108-'Module C Initial'!DZ108</f>
        <v>153.97000000000025</v>
      </c>
      <c r="AI108" s="31">
        <f ca="1">'Module C Corrected'!EA108-'Module C Initial'!EA108</f>
        <v>19.690000000000055</v>
      </c>
      <c r="AJ108" s="31">
        <f ca="1">'Module C Corrected'!EB108-'Module C Initial'!EB108</f>
        <v>47.679999999999836</v>
      </c>
      <c r="AK108" s="31">
        <f ca="1">'Module C Corrected'!EC108-'Module C Initial'!EC108</f>
        <v>11.980000000000018</v>
      </c>
      <c r="AL108" s="31">
        <f ca="1">'Module C Corrected'!ED108-'Module C Initial'!ED108</f>
        <v>20.509999999999991</v>
      </c>
      <c r="AM108" s="31">
        <f ca="1">'Module C Corrected'!EE108-'Module C Initial'!EE108</f>
        <v>22.829999999999927</v>
      </c>
      <c r="AN108" s="31">
        <f ca="1">'Module C Corrected'!EF108-'Module C Initial'!EF108</f>
        <v>25.389999999999986</v>
      </c>
      <c r="AO108" s="32">
        <f t="shared" ca="1" si="32"/>
        <v>434.94000000000426</v>
      </c>
      <c r="AP108" s="32">
        <f t="shared" ca="1" si="32"/>
        <v>289.90999999999963</v>
      </c>
      <c r="AQ108" s="32">
        <f t="shared" ca="1" si="32"/>
        <v>171.23000000000059</v>
      </c>
      <c r="AR108" s="32">
        <f t="shared" ca="1" si="32"/>
        <v>165.28999999999667</v>
      </c>
      <c r="AS108" s="32">
        <f t="shared" ca="1" si="32"/>
        <v>549.58999999999594</v>
      </c>
      <c r="AT108" s="32">
        <f t="shared" ca="1" si="32"/>
        <v>1242.1500000000153</v>
      </c>
      <c r="AU108" s="32">
        <f t="shared" ca="1" si="59"/>
        <v>160.75000000000023</v>
      </c>
      <c r="AV108" s="32">
        <f t="shared" ca="1" si="59"/>
        <v>393.90999999999781</v>
      </c>
      <c r="AW108" s="32">
        <f t="shared" ca="1" si="59"/>
        <v>100.15000000000117</v>
      </c>
      <c r="AX108" s="32">
        <f t="shared" ca="1" si="59"/>
        <v>173.42999999999941</v>
      </c>
      <c r="AY108" s="32">
        <f t="shared" ca="1" si="59"/>
        <v>195.39000000000007</v>
      </c>
      <c r="AZ108" s="32">
        <f t="shared" ca="1" si="59"/>
        <v>219.83999999999867</v>
      </c>
      <c r="BA108" s="31">
        <f t="shared" ca="1" si="57"/>
        <v>7.19</v>
      </c>
      <c r="BB108" s="31">
        <f t="shared" ca="1" si="35"/>
        <v>4.8</v>
      </c>
      <c r="BC108" s="31">
        <f t="shared" ca="1" si="36"/>
        <v>2.84</v>
      </c>
      <c r="BD108" s="31">
        <f t="shared" ca="1" si="37"/>
        <v>2.75</v>
      </c>
      <c r="BE108" s="31">
        <f t="shared" ca="1" si="38"/>
        <v>9.15</v>
      </c>
      <c r="BF108" s="31">
        <f t="shared" ca="1" si="39"/>
        <v>20.72</v>
      </c>
      <c r="BG108" s="31">
        <f t="shared" ca="1" si="40"/>
        <v>2.69</v>
      </c>
      <c r="BH108" s="31">
        <f t="shared" ca="1" si="41"/>
        <v>6.59</v>
      </c>
      <c r="BI108" s="31">
        <f t="shared" ca="1" si="42"/>
        <v>1.68</v>
      </c>
      <c r="BJ108" s="31">
        <f t="shared" ca="1" si="43"/>
        <v>2.91</v>
      </c>
      <c r="BK108" s="31">
        <f t="shared" ca="1" si="44"/>
        <v>3.29</v>
      </c>
      <c r="BL108" s="31">
        <f t="shared" ca="1" si="45"/>
        <v>3.7</v>
      </c>
      <c r="BM108" s="32">
        <f t="shared" ca="1" si="58"/>
        <v>442.13000000000426</v>
      </c>
      <c r="BN108" s="32">
        <f t="shared" ca="1" si="46"/>
        <v>294.70999999999964</v>
      </c>
      <c r="BO108" s="32">
        <f t="shared" ca="1" si="47"/>
        <v>174.07000000000059</v>
      </c>
      <c r="BP108" s="32">
        <f t="shared" ca="1" si="48"/>
        <v>168.03999999999667</v>
      </c>
      <c r="BQ108" s="32">
        <f t="shared" ca="1" si="49"/>
        <v>558.73999999999592</v>
      </c>
      <c r="BR108" s="32">
        <f t="shared" ca="1" si="50"/>
        <v>1262.8700000000154</v>
      </c>
      <c r="BS108" s="32">
        <f t="shared" ca="1" si="51"/>
        <v>163.44000000000023</v>
      </c>
      <c r="BT108" s="32">
        <f t="shared" ca="1" si="52"/>
        <v>400.49999999999778</v>
      </c>
      <c r="BU108" s="32">
        <f t="shared" ca="1" si="53"/>
        <v>101.83000000000118</v>
      </c>
      <c r="BV108" s="32">
        <f t="shared" ca="1" si="54"/>
        <v>176.33999999999941</v>
      </c>
      <c r="BW108" s="32">
        <f t="shared" ca="1" si="55"/>
        <v>198.68000000000006</v>
      </c>
      <c r="BX108" s="32">
        <f t="shared" ca="1" si="56"/>
        <v>223.53999999999866</v>
      </c>
    </row>
    <row r="109" spans="1:76" x14ac:dyDescent="0.25">
      <c r="A109" t="s">
        <v>508</v>
      </c>
      <c r="B109" s="1" t="s">
        <v>101</v>
      </c>
      <c r="C109" t="str">
        <f t="shared" ca="1" si="33"/>
        <v>NPC1</v>
      </c>
      <c r="D109" t="str">
        <f t="shared" ca="1" si="34"/>
        <v>Northstone Power</v>
      </c>
      <c r="E109" s="31">
        <f ca="1">'Module C Corrected'!CW109-'Module C Initial'!CW109</f>
        <v>0</v>
      </c>
      <c r="F109" s="31">
        <f ca="1">'Module C Corrected'!CX109-'Module C Initial'!CX109</f>
        <v>0</v>
      </c>
      <c r="G109" s="31">
        <f ca="1">'Module C Corrected'!CY109-'Module C Initial'!CY109</f>
        <v>0</v>
      </c>
      <c r="H109" s="31">
        <f ca="1">'Module C Corrected'!CZ109-'Module C Initial'!CZ109</f>
        <v>0</v>
      </c>
      <c r="I109" s="31">
        <f ca="1">'Module C Corrected'!DA109-'Module C Initial'!DA109</f>
        <v>0</v>
      </c>
      <c r="J109" s="31">
        <f ca="1">'Module C Corrected'!DB109-'Module C Initial'!DB109</f>
        <v>0</v>
      </c>
      <c r="K109" s="31">
        <f ca="1">'Module C Corrected'!DC109-'Module C Initial'!DC109</f>
        <v>0</v>
      </c>
      <c r="L109" s="31">
        <f ca="1">'Module C Corrected'!DD109-'Module C Initial'!DD109</f>
        <v>0</v>
      </c>
      <c r="M109" s="31">
        <f ca="1">'Module C Corrected'!DE109-'Module C Initial'!DE109</f>
        <v>0</v>
      </c>
      <c r="N109" s="31">
        <f ca="1">'Module C Corrected'!DF109-'Module C Initial'!DF109</f>
        <v>0</v>
      </c>
      <c r="O109" s="31">
        <f ca="1">'Module C Corrected'!DG109-'Module C Initial'!DG109</f>
        <v>0</v>
      </c>
      <c r="P109" s="31">
        <f ca="1">'Module C Corrected'!DH109-'Module C Initial'!DH109</f>
        <v>0</v>
      </c>
      <c r="Q109" s="32">
        <f ca="1">'Module C Corrected'!DI109-'Module C Initial'!DI109</f>
        <v>0</v>
      </c>
      <c r="R109" s="32">
        <f ca="1">'Module C Corrected'!DJ109-'Module C Initial'!DJ109</f>
        <v>0</v>
      </c>
      <c r="S109" s="32">
        <f ca="1">'Module C Corrected'!DK109-'Module C Initial'!DK109</f>
        <v>0</v>
      </c>
      <c r="T109" s="32">
        <f ca="1">'Module C Corrected'!DL109-'Module C Initial'!DL109</f>
        <v>0</v>
      </c>
      <c r="U109" s="32">
        <f ca="1">'Module C Corrected'!DM109-'Module C Initial'!DM109</f>
        <v>0</v>
      </c>
      <c r="V109" s="32">
        <f ca="1">'Module C Corrected'!DN109-'Module C Initial'!DN109</f>
        <v>0</v>
      </c>
      <c r="W109" s="32">
        <f ca="1">'Module C Corrected'!DO109-'Module C Initial'!DO109</f>
        <v>0</v>
      </c>
      <c r="X109" s="32">
        <f ca="1">'Module C Corrected'!DP109-'Module C Initial'!DP109</f>
        <v>0</v>
      </c>
      <c r="Y109" s="32">
        <f ca="1">'Module C Corrected'!DQ109-'Module C Initial'!DQ109</f>
        <v>0</v>
      </c>
      <c r="Z109" s="32">
        <f ca="1">'Module C Corrected'!DR109-'Module C Initial'!DR109</f>
        <v>0</v>
      </c>
      <c r="AA109" s="32">
        <f ca="1">'Module C Corrected'!DS109-'Module C Initial'!DS109</f>
        <v>0</v>
      </c>
      <c r="AB109" s="32">
        <f ca="1">'Module C Corrected'!DT109-'Module C Initial'!DT109</f>
        <v>0</v>
      </c>
      <c r="AC109" s="31">
        <f ca="1">'Module C Corrected'!DU109-'Module C Initial'!DU109</f>
        <v>0</v>
      </c>
      <c r="AD109" s="31">
        <f ca="1">'Module C Corrected'!DV109-'Module C Initial'!DV109</f>
        <v>0</v>
      </c>
      <c r="AE109" s="31">
        <f ca="1">'Module C Corrected'!DW109-'Module C Initial'!DW109</f>
        <v>0</v>
      </c>
      <c r="AF109" s="31">
        <f ca="1">'Module C Corrected'!DX109-'Module C Initial'!DX109</f>
        <v>0</v>
      </c>
      <c r="AG109" s="31">
        <f ca="1">'Module C Corrected'!DY109-'Module C Initial'!DY109</f>
        <v>0</v>
      </c>
      <c r="AH109" s="31">
        <f ca="1">'Module C Corrected'!DZ109-'Module C Initial'!DZ109</f>
        <v>0</v>
      </c>
      <c r="AI109" s="31">
        <f ca="1">'Module C Corrected'!EA109-'Module C Initial'!EA109</f>
        <v>0</v>
      </c>
      <c r="AJ109" s="31">
        <f ca="1">'Module C Corrected'!EB109-'Module C Initial'!EB109</f>
        <v>0</v>
      </c>
      <c r="AK109" s="31">
        <f ca="1">'Module C Corrected'!EC109-'Module C Initial'!EC109</f>
        <v>0</v>
      </c>
      <c r="AL109" s="31">
        <f ca="1">'Module C Corrected'!ED109-'Module C Initial'!ED109</f>
        <v>0</v>
      </c>
      <c r="AM109" s="31">
        <f ca="1">'Module C Corrected'!EE109-'Module C Initial'!EE109</f>
        <v>0</v>
      </c>
      <c r="AN109" s="31">
        <f ca="1">'Module C Corrected'!EF109-'Module C Initial'!EF109</f>
        <v>0</v>
      </c>
      <c r="AO109" s="32">
        <f t="shared" ca="1" si="32"/>
        <v>0</v>
      </c>
      <c r="AP109" s="32">
        <f t="shared" ca="1" si="32"/>
        <v>0</v>
      </c>
      <c r="AQ109" s="32">
        <f t="shared" ca="1" si="32"/>
        <v>0</v>
      </c>
      <c r="AR109" s="32">
        <f t="shared" ca="1" si="32"/>
        <v>0</v>
      </c>
      <c r="AS109" s="32">
        <f t="shared" ca="1" si="32"/>
        <v>0</v>
      </c>
      <c r="AT109" s="32">
        <f t="shared" ca="1" si="32"/>
        <v>0</v>
      </c>
      <c r="AU109" s="32">
        <f t="shared" ca="1" si="59"/>
        <v>0</v>
      </c>
      <c r="AV109" s="32">
        <f t="shared" ca="1" si="59"/>
        <v>0</v>
      </c>
      <c r="AW109" s="32">
        <f t="shared" ca="1" si="59"/>
        <v>0</v>
      </c>
      <c r="AX109" s="32">
        <f t="shared" ca="1" si="59"/>
        <v>0</v>
      </c>
      <c r="AY109" s="32">
        <f t="shared" ca="1" si="59"/>
        <v>0</v>
      </c>
      <c r="AZ109" s="32">
        <f t="shared" ca="1" si="59"/>
        <v>0</v>
      </c>
      <c r="BA109" s="31">
        <f t="shared" ca="1" si="57"/>
        <v>0</v>
      </c>
      <c r="BB109" s="31">
        <f t="shared" ca="1" si="35"/>
        <v>0</v>
      </c>
      <c r="BC109" s="31">
        <f t="shared" ca="1" si="36"/>
        <v>0</v>
      </c>
      <c r="BD109" s="31">
        <f t="shared" ca="1" si="37"/>
        <v>0</v>
      </c>
      <c r="BE109" s="31">
        <f t="shared" ca="1" si="38"/>
        <v>0</v>
      </c>
      <c r="BF109" s="31">
        <f t="shared" ca="1" si="39"/>
        <v>0</v>
      </c>
      <c r="BG109" s="31">
        <f t="shared" ca="1" si="40"/>
        <v>0</v>
      </c>
      <c r="BH109" s="31">
        <f t="shared" ca="1" si="41"/>
        <v>0</v>
      </c>
      <c r="BI109" s="31">
        <f t="shared" ca="1" si="42"/>
        <v>0</v>
      </c>
      <c r="BJ109" s="31">
        <f t="shared" ca="1" si="43"/>
        <v>0</v>
      </c>
      <c r="BK109" s="31">
        <f t="shared" ca="1" si="44"/>
        <v>0</v>
      </c>
      <c r="BL109" s="31">
        <f t="shared" ca="1" si="45"/>
        <v>0</v>
      </c>
      <c r="BM109" s="32">
        <f t="shared" ca="1" si="58"/>
        <v>0</v>
      </c>
      <c r="BN109" s="32">
        <f t="shared" ca="1" si="46"/>
        <v>0</v>
      </c>
      <c r="BO109" s="32">
        <f t="shared" ca="1" si="47"/>
        <v>0</v>
      </c>
      <c r="BP109" s="32">
        <f t="shared" ca="1" si="48"/>
        <v>0</v>
      </c>
      <c r="BQ109" s="32">
        <f t="shared" ca="1" si="49"/>
        <v>0</v>
      </c>
      <c r="BR109" s="32">
        <f t="shared" ca="1" si="50"/>
        <v>0</v>
      </c>
      <c r="BS109" s="32">
        <f t="shared" ca="1" si="51"/>
        <v>0</v>
      </c>
      <c r="BT109" s="32">
        <f t="shared" ca="1" si="52"/>
        <v>0</v>
      </c>
      <c r="BU109" s="32">
        <f t="shared" ca="1" si="53"/>
        <v>0</v>
      </c>
      <c r="BV109" s="32">
        <f t="shared" ca="1" si="54"/>
        <v>0</v>
      </c>
      <c r="BW109" s="32">
        <f t="shared" ca="1" si="55"/>
        <v>0</v>
      </c>
      <c r="BX109" s="32">
        <f t="shared" ca="1" si="56"/>
        <v>0</v>
      </c>
    </row>
    <row r="110" spans="1:76" x14ac:dyDescent="0.25">
      <c r="A110" t="s">
        <v>509</v>
      </c>
      <c r="B110" s="1" t="s">
        <v>82</v>
      </c>
      <c r="C110" t="str">
        <f t="shared" ca="1" si="33"/>
        <v>NPP1</v>
      </c>
      <c r="D110" t="str">
        <f t="shared" ca="1" si="34"/>
        <v>Northern Prairie Power Project</v>
      </c>
      <c r="E110" s="31">
        <f ca="1">'Module C Corrected'!CW110-'Module C Initial'!CW110</f>
        <v>0</v>
      </c>
      <c r="F110" s="31">
        <f ca="1">'Module C Corrected'!CX110-'Module C Initial'!CX110</f>
        <v>0</v>
      </c>
      <c r="G110" s="31">
        <f ca="1">'Module C Corrected'!CY110-'Module C Initial'!CY110</f>
        <v>0</v>
      </c>
      <c r="H110" s="31">
        <f ca="1">'Module C Corrected'!CZ110-'Module C Initial'!CZ110</f>
        <v>0</v>
      </c>
      <c r="I110" s="31">
        <f ca="1">'Module C Corrected'!DA110-'Module C Initial'!DA110</f>
        <v>0</v>
      </c>
      <c r="J110" s="31">
        <f ca="1">'Module C Corrected'!DB110-'Module C Initial'!DB110</f>
        <v>0</v>
      </c>
      <c r="K110" s="31">
        <f ca="1">'Module C Corrected'!DC110-'Module C Initial'!DC110</f>
        <v>0</v>
      </c>
      <c r="L110" s="31">
        <f ca="1">'Module C Corrected'!DD110-'Module C Initial'!DD110</f>
        <v>0</v>
      </c>
      <c r="M110" s="31">
        <f ca="1">'Module C Corrected'!DE110-'Module C Initial'!DE110</f>
        <v>0</v>
      </c>
      <c r="N110" s="31">
        <f ca="1">'Module C Corrected'!DF110-'Module C Initial'!DF110</f>
        <v>0</v>
      </c>
      <c r="O110" s="31">
        <f ca="1">'Module C Corrected'!DG110-'Module C Initial'!DG110</f>
        <v>0</v>
      </c>
      <c r="P110" s="31">
        <f ca="1">'Module C Corrected'!DH110-'Module C Initial'!DH110</f>
        <v>0</v>
      </c>
      <c r="Q110" s="32">
        <f ca="1">'Module C Corrected'!DI110-'Module C Initial'!DI110</f>
        <v>0</v>
      </c>
      <c r="R110" s="32">
        <f ca="1">'Module C Corrected'!DJ110-'Module C Initial'!DJ110</f>
        <v>0</v>
      </c>
      <c r="S110" s="32">
        <f ca="1">'Module C Corrected'!DK110-'Module C Initial'!DK110</f>
        <v>0</v>
      </c>
      <c r="T110" s="32">
        <f ca="1">'Module C Corrected'!DL110-'Module C Initial'!DL110</f>
        <v>0</v>
      </c>
      <c r="U110" s="32">
        <f ca="1">'Module C Corrected'!DM110-'Module C Initial'!DM110</f>
        <v>0</v>
      </c>
      <c r="V110" s="32">
        <f ca="1">'Module C Corrected'!DN110-'Module C Initial'!DN110</f>
        <v>0</v>
      </c>
      <c r="W110" s="32">
        <f ca="1">'Module C Corrected'!DO110-'Module C Initial'!DO110</f>
        <v>0</v>
      </c>
      <c r="X110" s="32">
        <f ca="1">'Module C Corrected'!DP110-'Module C Initial'!DP110</f>
        <v>0</v>
      </c>
      <c r="Y110" s="32">
        <f ca="1">'Module C Corrected'!DQ110-'Module C Initial'!DQ110</f>
        <v>0</v>
      </c>
      <c r="Z110" s="32">
        <f ca="1">'Module C Corrected'!DR110-'Module C Initial'!DR110</f>
        <v>0</v>
      </c>
      <c r="AA110" s="32">
        <f ca="1">'Module C Corrected'!DS110-'Module C Initial'!DS110</f>
        <v>0</v>
      </c>
      <c r="AB110" s="32">
        <f ca="1">'Module C Corrected'!DT110-'Module C Initial'!DT110</f>
        <v>0</v>
      </c>
      <c r="AC110" s="31">
        <f ca="1">'Module C Corrected'!DU110-'Module C Initial'!DU110</f>
        <v>0</v>
      </c>
      <c r="AD110" s="31">
        <f ca="1">'Module C Corrected'!DV110-'Module C Initial'!DV110</f>
        <v>0</v>
      </c>
      <c r="AE110" s="31">
        <f ca="1">'Module C Corrected'!DW110-'Module C Initial'!DW110</f>
        <v>0</v>
      </c>
      <c r="AF110" s="31">
        <f ca="1">'Module C Corrected'!DX110-'Module C Initial'!DX110</f>
        <v>0</v>
      </c>
      <c r="AG110" s="31">
        <f ca="1">'Module C Corrected'!DY110-'Module C Initial'!DY110</f>
        <v>0</v>
      </c>
      <c r="AH110" s="31">
        <f ca="1">'Module C Corrected'!DZ110-'Module C Initial'!DZ110</f>
        <v>0</v>
      </c>
      <c r="AI110" s="31">
        <f ca="1">'Module C Corrected'!EA110-'Module C Initial'!EA110</f>
        <v>0</v>
      </c>
      <c r="AJ110" s="31">
        <f ca="1">'Module C Corrected'!EB110-'Module C Initial'!EB110</f>
        <v>0</v>
      </c>
      <c r="AK110" s="31">
        <f ca="1">'Module C Corrected'!EC110-'Module C Initial'!EC110</f>
        <v>0</v>
      </c>
      <c r="AL110" s="31">
        <f ca="1">'Module C Corrected'!ED110-'Module C Initial'!ED110</f>
        <v>0</v>
      </c>
      <c r="AM110" s="31">
        <f ca="1">'Module C Corrected'!EE110-'Module C Initial'!EE110</f>
        <v>0</v>
      </c>
      <c r="AN110" s="31">
        <f ca="1">'Module C Corrected'!EF110-'Module C Initial'!EF110</f>
        <v>0</v>
      </c>
      <c r="AO110" s="32">
        <f t="shared" ca="1" si="32"/>
        <v>0</v>
      </c>
      <c r="AP110" s="32">
        <f t="shared" ca="1" si="32"/>
        <v>0</v>
      </c>
      <c r="AQ110" s="32">
        <f t="shared" ca="1" si="32"/>
        <v>0</v>
      </c>
      <c r="AR110" s="32">
        <f t="shared" ca="1" si="32"/>
        <v>0</v>
      </c>
      <c r="AS110" s="32">
        <f t="shared" ca="1" si="32"/>
        <v>0</v>
      </c>
      <c r="AT110" s="32">
        <f t="shared" ca="1" si="32"/>
        <v>0</v>
      </c>
      <c r="AU110" s="32">
        <f t="shared" ca="1" si="59"/>
        <v>0</v>
      </c>
      <c r="AV110" s="32">
        <f t="shared" ca="1" si="59"/>
        <v>0</v>
      </c>
      <c r="AW110" s="32">
        <f t="shared" ca="1" si="59"/>
        <v>0</v>
      </c>
      <c r="AX110" s="32">
        <f t="shared" ca="1" si="59"/>
        <v>0</v>
      </c>
      <c r="AY110" s="32">
        <f t="shared" ca="1" si="59"/>
        <v>0</v>
      </c>
      <c r="AZ110" s="32">
        <f t="shared" ca="1" si="59"/>
        <v>0</v>
      </c>
      <c r="BA110" s="31">
        <f t="shared" ca="1" si="57"/>
        <v>0</v>
      </c>
      <c r="BB110" s="31">
        <f t="shared" ca="1" si="35"/>
        <v>0</v>
      </c>
      <c r="BC110" s="31">
        <f t="shared" ca="1" si="36"/>
        <v>0</v>
      </c>
      <c r="BD110" s="31">
        <f t="shared" ca="1" si="37"/>
        <v>0</v>
      </c>
      <c r="BE110" s="31">
        <f t="shared" ca="1" si="38"/>
        <v>0</v>
      </c>
      <c r="BF110" s="31">
        <f t="shared" ca="1" si="39"/>
        <v>0</v>
      </c>
      <c r="BG110" s="31">
        <f t="shared" ca="1" si="40"/>
        <v>0</v>
      </c>
      <c r="BH110" s="31">
        <f t="shared" ca="1" si="41"/>
        <v>0</v>
      </c>
      <c r="BI110" s="31">
        <f t="shared" ca="1" si="42"/>
        <v>0</v>
      </c>
      <c r="BJ110" s="31">
        <f t="shared" ca="1" si="43"/>
        <v>0</v>
      </c>
      <c r="BK110" s="31">
        <f t="shared" ca="1" si="44"/>
        <v>0</v>
      </c>
      <c r="BL110" s="31">
        <f t="shared" ca="1" si="45"/>
        <v>0</v>
      </c>
      <c r="BM110" s="32">
        <f t="shared" ca="1" si="58"/>
        <v>0</v>
      </c>
      <c r="BN110" s="32">
        <f t="shared" ca="1" si="46"/>
        <v>0</v>
      </c>
      <c r="BO110" s="32">
        <f t="shared" ca="1" si="47"/>
        <v>0</v>
      </c>
      <c r="BP110" s="32">
        <f t="shared" ca="1" si="48"/>
        <v>0</v>
      </c>
      <c r="BQ110" s="32">
        <f t="shared" ca="1" si="49"/>
        <v>0</v>
      </c>
      <c r="BR110" s="32">
        <f t="shared" ca="1" si="50"/>
        <v>0</v>
      </c>
      <c r="BS110" s="32">
        <f t="shared" ca="1" si="51"/>
        <v>0</v>
      </c>
      <c r="BT110" s="32">
        <f t="shared" ca="1" si="52"/>
        <v>0</v>
      </c>
      <c r="BU110" s="32">
        <f t="shared" ca="1" si="53"/>
        <v>0</v>
      </c>
      <c r="BV110" s="32">
        <f t="shared" ca="1" si="54"/>
        <v>0</v>
      </c>
      <c r="BW110" s="32">
        <f t="shared" ca="1" si="55"/>
        <v>0</v>
      </c>
      <c r="BX110" s="32">
        <f t="shared" ca="1" si="56"/>
        <v>0</v>
      </c>
    </row>
    <row r="111" spans="1:76" x14ac:dyDescent="0.25">
      <c r="A111" t="s">
        <v>510</v>
      </c>
      <c r="B111" s="1" t="s">
        <v>102</v>
      </c>
      <c r="C111" t="str">
        <f t="shared" ca="1" si="33"/>
        <v>NRG3</v>
      </c>
      <c r="D111" t="str">
        <f t="shared" ca="1" si="34"/>
        <v>NRGreen</v>
      </c>
      <c r="E111" s="31">
        <f ca="1">'Module C Corrected'!CW111-'Module C Initial'!CW111</f>
        <v>-77.589999999999691</v>
      </c>
      <c r="F111" s="31">
        <f ca="1">'Module C Corrected'!CX111-'Module C Initial'!CX111</f>
        <v>-0.18999999999999995</v>
      </c>
      <c r="G111" s="31">
        <f ca="1">'Module C Corrected'!CY111-'Module C Initial'!CY111</f>
        <v>0</v>
      </c>
      <c r="H111" s="31">
        <f ca="1">'Module C Corrected'!CZ111-'Module C Initial'!CZ111</f>
        <v>0</v>
      </c>
      <c r="I111" s="31">
        <f ca="1">'Module C Corrected'!DA111-'Module C Initial'!DA111</f>
        <v>-0.20999999999999996</v>
      </c>
      <c r="J111" s="31">
        <f ca="1">'Module C Corrected'!DB111-'Module C Initial'!DB111</f>
        <v>0</v>
      </c>
      <c r="K111" s="31">
        <f ca="1">'Module C Corrected'!DC111-'Module C Initial'!DC111</f>
        <v>0</v>
      </c>
      <c r="L111" s="31">
        <f ca="1">'Module C Corrected'!DD111-'Module C Initial'!DD111</f>
        <v>0</v>
      </c>
      <c r="M111" s="31">
        <f ca="1">'Module C Corrected'!DE111-'Module C Initial'!DE111</f>
        <v>0</v>
      </c>
      <c r="N111" s="31">
        <f ca="1">'Module C Corrected'!DF111-'Module C Initial'!DF111</f>
        <v>-28.830000000000041</v>
      </c>
      <c r="O111" s="31">
        <f ca="1">'Module C Corrected'!DG111-'Module C Initial'!DG111</f>
        <v>-54.1400000000001</v>
      </c>
      <c r="P111" s="31">
        <f ca="1">'Module C Corrected'!DH111-'Module C Initial'!DH111</f>
        <v>-42.17999999999995</v>
      </c>
      <c r="Q111" s="32">
        <f ca="1">'Module C Corrected'!DI111-'Module C Initial'!DI111</f>
        <v>-3.8800000000000026</v>
      </c>
      <c r="R111" s="32">
        <f ca="1">'Module C Corrected'!DJ111-'Module C Initial'!DJ111</f>
        <v>-1.0000000000000009E-2</v>
      </c>
      <c r="S111" s="32">
        <f ca="1">'Module C Corrected'!DK111-'Module C Initial'!DK111</f>
        <v>0</v>
      </c>
      <c r="T111" s="32">
        <f ca="1">'Module C Corrected'!DL111-'Module C Initial'!DL111</f>
        <v>0</v>
      </c>
      <c r="U111" s="32">
        <f ca="1">'Module C Corrected'!DM111-'Module C Initial'!DM111</f>
        <v>-9.9999999999999811E-3</v>
      </c>
      <c r="V111" s="32">
        <f ca="1">'Module C Corrected'!DN111-'Module C Initial'!DN111</f>
        <v>0</v>
      </c>
      <c r="W111" s="32">
        <f ca="1">'Module C Corrected'!DO111-'Module C Initial'!DO111</f>
        <v>0</v>
      </c>
      <c r="X111" s="32">
        <f ca="1">'Module C Corrected'!DP111-'Module C Initial'!DP111</f>
        <v>0</v>
      </c>
      <c r="Y111" s="32">
        <f ca="1">'Module C Corrected'!DQ111-'Module C Initial'!DQ111</f>
        <v>0</v>
      </c>
      <c r="Z111" s="32">
        <f ca="1">'Module C Corrected'!DR111-'Module C Initial'!DR111</f>
        <v>-1.4400000000000013</v>
      </c>
      <c r="AA111" s="32">
        <f ca="1">'Module C Corrected'!DS111-'Module C Initial'!DS111</f>
        <v>-2.7100000000000009</v>
      </c>
      <c r="AB111" s="32">
        <f ca="1">'Module C Corrected'!DT111-'Module C Initial'!DT111</f>
        <v>-2.1099999999999994</v>
      </c>
      <c r="AC111" s="31">
        <f ca="1">'Module C Corrected'!DU111-'Module C Initial'!DU111</f>
        <v>-12.329999999999984</v>
      </c>
      <c r="AD111" s="31">
        <f ca="1">'Module C Corrected'!DV111-'Module C Initial'!DV111</f>
        <v>-3.0000000000000027E-2</v>
      </c>
      <c r="AE111" s="31">
        <f ca="1">'Module C Corrected'!DW111-'Module C Initial'!DW111</f>
        <v>0</v>
      </c>
      <c r="AF111" s="31">
        <f ca="1">'Module C Corrected'!DX111-'Module C Initial'!DX111</f>
        <v>0</v>
      </c>
      <c r="AG111" s="31">
        <f ca="1">'Module C Corrected'!DY111-'Module C Initial'!DY111</f>
        <v>-3.0000000000000027E-2</v>
      </c>
      <c r="AH111" s="31">
        <f ca="1">'Module C Corrected'!DZ111-'Module C Initial'!DZ111</f>
        <v>0</v>
      </c>
      <c r="AI111" s="31">
        <f ca="1">'Module C Corrected'!EA111-'Module C Initial'!EA111</f>
        <v>0</v>
      </c>
      <c r="AJ111" s="31">
        <f ca="1">'Module C Corrected'!EB111-'Module C Initial'!EB111</f>
        <v>0</v>
      </c>
      <c r="AK111" s="31">
        <f ca="1">'Module C Corrected'!EC111-'Module C Initial'!EC111</f>
        <v>0</v>
      </c>
      <c r="AL111" s="31">
        <f ca="1">'Module C Corrected'!ED111-'Module C Initial'!ED111</f>
        <v>-4.0600000000000023</v>
      </c>
      <c r="AM111" s="31">
        <f ca="1">'Module C Corrected'!EE111-'Module C Initial'!EE111</f>
        <v>-7.519999999999996</v>
      </c>
      <c r="AN111" s="31">
        <f ca="1">'Module C Corrected'!EF111-'Module C Initial'!EF111</f>
        <v>-5.7800000000000011</v>
      </c>
      <c r="AO111" s="32">
        <f t="shared" ca="1" si="32"/>
        <v>-93.79999999999967</v>
      </c>
      <c r="AP111" s="32">
        <f t="shared" ca="1" si="32"/>
        <v>-0.22999999999999998</v>
      </c>
      <c r="AQ111" s="32">
        <f t="shared" ca="1" si="32"/>
        <v>0</v>
      </c>
      <c r="AR111" s="32">
        <f t="shared" ca="1" si="32"/>
        <v>0</v>
      </c>
      <c r="AS111" s="32">
        <f t="shared" ca="1" si="32"/>
        <v>-0.24999999999999997</v>
      </c>
      <c r="AT111" s="32">
        <f t="shared" ca="1" si="32"/>
        <v>0</v>
      </c>
      <c r="AU111" s="32">
        <f t="shared" ca="1" si="59"/>
        <v>0</v>
      </c>
      <c r="AV111" s="32">
        <f t="shared" ca="1" si="59"/>
        <v>0</v>
      </c>
      <c r="AW111" s="32">
        <f t="shared" ca="1" si="59"/>
        <v>0</v>
      </c>
      <c r="AX111" s="32">
        <f t="shared" ca="1" si="59"/>
        <v>-34.330000000000041</v>
      </c>
      <c r="AY111" s="32">
        <f t="shared" ca="1" si="59"/>
        <v>-64.37000000000009</v>
      </c>
      <c r="AZ111" s="32">
        <f t="shared" ca="1" si="59"/>
        <v>-50.069999999999951</v>
      </c>
      <c r="BA111" s="31">
        <f t="shared" ca="1" si="57"/>
        <v>-1.55</v>
      </c>
      <c r="BB111" s="31">
        <f t="shared" ca="1" si="35"/>
        <v>0</v>
      </c>
      <c r="BC111" s="31">
        <f t="shared" ca="1" si="36"/>
        <v>0</v>
      </c>
      <c r="BD111" s="31">
        <f t="shared" ca="1" si="37"/>
        <v>0</v>
      </c>
      <c r="BE111" s="31">
        <f t="shared" ca="1" si="38"/>
        <v>0</v>
      </c>
      <c r="BF111" s="31">
        <f t="shared" ca="1" si="39"/>
        <v>0</v>
      </c>
      <c r="BG111" s="31">
        <f t="shared" ca="1" si="40"/>
        <v>0</v>
      </c>
      <c r="BH111" s="31">
        <f t="shared" ca="1" si="41"/>
        <v>0</v>
      </c>
      <c r="BI111" s="31">
        <f t="shared" ca="1" si="42"/>
        <v>0</v>
      </c>
      <c r="BJ111" s="31">
        <f t="shared" ca="1" si="43"/>
        <v>-0.57999999999999996</v>
      </c>
      <c r="BK111" s="31">
        <f t="shared" ca="1" si="44"/>
        <v>-1.08</v>
      </c>
      <c r="BL111" s="31">
        <f t="shared" ca="1" si="45"/>
        <v>-0.84</v>
      </c>
      <c r="BM111" s="32">
        <f t="shared" ca="1" si="58"/>
        <v>-95.349999999999667</v>
      </c>
      <c r="BN111" s="32">
        <f t="shared" ca="1" si="46"/>
        <v>-0.22999999999999998</v>
      </c>
      <c r="BO111" s="32">
        <f t="shared" ca="1" si="47"/>
        <v>0</v>
      </c>
      <c r="BP111" s="32">
        <f t="shared" ca="1" si="48"/>
        <v>0</v>
      </c>
      <c r="BQ111" s="32">
        <f t="shared" ca="1" si="49"/>
        <v>-0.24999999999999997</v>
      </c>
      <c r="BR111" s="32">
        <f t="shared" ca="1" si="50"/>
        <v>0</v>
      </c>
      <c r="BS111" s="32">
        <f t="shared" ca="1" si="51"/>
        <v>0</v>
      </c>
      <c r="BT111" s="32">
        <f t="shared" ca="1" si="52"/>
        <v>0</v>
      </c>
      <c r="BU111" s="32">
        <f t="shared" ca="1" si="53"/>
        <v>0</v>
      </c>
      <c r="BV111" s="32">
        <f t="shared" ca="1" si="54"/>
        <v>-34.910000000000039</v>
      </c>
      <c r="BW111" s="32">
        <f t="shared" ca="1" si="55"/>
        <v>-65.450000000000088</v>
      </c>
      <c r="BX111" s="32">
        <f t="shared" ca="1" si="56"/>
        <v>-50.909999999999954</v>
      </c>
    </row>
    <row r="112" spans="1:76" x14ac:dyDescent="0.25">
      <c r="A112" t="s">
        <v>511</v>
      </c>
      <c r="B112" s="1" t="s">
        <v>103</v>
      </c>
      <c r="C112" t="str">
        <f t="shared" ca="1" si="33"/>
        <v>NX01</v>
      </c>
      <c r="D112" t="str">
        <f t="shared" ca="1" si="34"/>
        <v>Nexen Balzac</v>
      </c>
      <c r="E112" s="31">
        <f ca="1">'Module C Corrected'!CW112-'Module C Initial'!CW112</f>
        <v>-613.80000000000291</v>
      </c>
      <c r="F112" s="31">
        <f ca="1">'Module C Corrected'!CX112-'Module C Initial'!CX112</f>
        <v>-504.67000000000553</v>
      </c>
      <c r="G112" s="31">
        <f ca="1">'Module C Corrected'!CY112-'Module C Initial'!CY112</f>
        <v>-108.11999999999898</v>
      </c>
      <c r="H112" s="31">
        <f ca="1">'Module C Corrected'!CZ112-'Module C Initial'!CZ112</f>
        <v>-200.54000000000087</v>
      </c>
      <c r="I112" s="31">
        <f ca="1">'Module C Corrected'!DA112-'Module C Initial'!DA112</f>
        <v>-653.85000000000582</v>
      </c>
      <c r="J112" s="31">
        <f ca="1">'Module C Corrected'!DB112-'Module C Initial'!DB112</f>
        <v>-1937.7099999999919</v>
      </c>
      <c r="K112" s="31">
        <f ca="1">'Module C Corrected'!DC112-'Module C Initial'!DC112</f>
        <v>-182.89999999999964</v>
      </c>
      <c r="L112" s="31">
        <f ca="1">'Module C Corrected'!DD112-'Module C Initial'!DD112</f>
        <v>-450.83000000000175</v>
      </c>
      <c r="M112" s="31">
        <f ca="1">'Module C Corrected'!DE112-'Module C Initial'!DE112</f>
        <v>-175.95999999999913</v>
      </c>
      <c r="N112" s="31">
        <f ca="1">'Module C Corrected'!DF112-'Module C Initial'!DF112</f>
        <v>-121.59000000000015</v>
      </c>
      <c r="O112" s="31">
        <f ca="1">'Module C Corrected'!DG112-'Module C Initial'!DG112</f>
        <v>-180.52000000000044</v>
      </c>
      <c r="P112" s="31">
        <f ca="1">'Module C Corrected'!DH112-'Module C Initial'!DH112</f>
        <v>-178.44000000000051</v>
      </c>
      <c r="Q112" s="32">
        <f ca="1">'Module C Corrected'!DI112-'Module C Initial'!DI112</f>
        <v>-30.6899999999996</v>
      </c>
      <c r="R112" s="32">
        <f ca="1">'Module C Corrected'!DJ112-'Module C Initial'!DJ112</f>
        <v>-25.240000000000236</v>
      </c>
      <c r="S112" s="32">
        <f ca="1">'Module C Corrected'!DK112-'Module C Initial'!DK112</f>
        <v>-5.3999999999999773</v>
      </c>
      <c r="T112" s="32">
        <f ca="1">'Module C Corrected'!DL112-'Module C Initial'!DL112</f>
        <v>-10.029999999999973</v>
      </c>
      <c r="U112" s="32">
        <f ca="1">'Module C Corrected'!DM112-'Module C Initial'!DM112</f>
        <v>-32.700000000000273</v>
      </c>
      <c r="V112" s="32">
        <f ca="1">'Module C Corrected'!DN112-'Module C Initial'!DN112</f>
        <v>-96.890000000000327</v>
      </c>
      <c r="W112" s="32">
        <f ca="1">'Module C Corrected'!DO112-'Module C Initial'!DO112</f>
        <v>-9.1399999999999864</v>
      </c>
      <c r="X112" s="32">
        <f ca="1">'Module C Corrected'!DP112-'Module C Initial'!DP112</f>
        <v>-22.539999999999964</v>
      </c>
      <c r="Y112" s="32">
        <f ca="1">'Module C Corrected'!DQ112-'Module C Initial'!DQ112</f>
        <v>-8.8000000000000682</v>
      </c>
      <c r="Z112" s="32">
        <f ca="1">'Module C Corrected'!DR112-'Module C Initial'!DR112</f>
        <v>-6.0799999999999841</v>
      </c>
      <c r="AA112" s="32">
        <f ca="1">'Module C Corrected'!DS112-'Module C Initial'!DS112</f>
        <v>-9.0299999999999727</v>
      </c>
      <c r="AB112" s="32">
        <f ca="1">'Module C Corrected'!DT112-'Module C Initial'!DT112</f>
        <v>-8.9199999999999591</v>
      </c>
      <c r="AC112" s="31">
        <f ca="1">'Module C Corrected'!DU112-'Module C Initial'!DU112</f>
        <v>-97.540000000000873</v>
      </c>
      <c r="AD112" s="31">
        <f ca="1">'Module C Corrected'!DV112-'Module C Initial'!DV112</f>
        <v>-79.130000000000109</v>
      </c>
      <c r="AE112" s="31">
        <f ca="1">'Module C Corrected'!DW112-'Module C Initial'!DW112</f>
        <v>-16.75</v>
      </c>
      <c r="AF112" s="31">
        <f ca="1">'Module C Corrected'!DX112-'Module C Initial'!DX112</f>
        <v>-30.629999999999654</v>
      </c>
      <c r="AG112" s="31">
        <f ca="1">'Module C Corrected'!DY112-'Module C Initial'!DY112</f>
        <v>-98.529999999999745</v>
      </c>
      <c r="AH112" s="31">
        <f ca="1">'Module C Corrected'!DZ112-'Module C Initial'!DZ112</f>
        <v>-287.88000000000102</v>
      </c>
      <c r="AI112" s="31">
        <f ca="1">'Module C Corrected'!EA112-'Module C Initial'!EA112</f>
        <v>-26.799999999999727</v>
      </c>
      <c r="AJ112" s="31">
        <f ca="1">'Module C Corrected'!EB112-'Module C Initial'!EB112</f>
        <v>-65.199999999999818</v>
      </c>
      <c r="AK112" s="31">
        <f ca="1">'Module C Corrected'!EC112-'Module C Initial'!EC112</f>
        <v>-25.110000000000127</v>
      </c>
      <c r="AL112" s="31">
        <f ca="1">'Module C Corrected'!ED112-'Module C Initial'!ED112</f>
        <v>-17.130000000000109</v>
      </c>
      <c r="AM112" s="31">
        <f ca="1">'Module C Corrected'!EE112-'Module C Initial'!EE112</f>
        <v>-25.079999999999927</v>
      </c>
      <c r="AN112" s="31">
        <f ca="1">'Module C Corrected'!EF112-'Module C Initial'!EF112</f>
        <v>-24.470000000000027</v>
      </c>
      <c r="AO112" s="32">
        <f t="shared" ca="1" si="32"/>
        <v>-742.03000000000338</v>
      </c>
      <c r="AP112" s="32">
        <f t="shared" ca="1" si="32"/>
        <v>-609.04000000000588</v>
      </c>
      <c r="AQ112" s="32">
        <f t="shared" ca="1" si="32"/>
        <v>-130.26999999999896</v>
      </c>
      <c r="AR112" s="32">
        <f t="shared" ca="1" si="32"/>
        <v>-241.2000000000005</v>
      </c>
      <c r="AS112" s="32">
        <f t="shared" ca="1" si="32"/>
        <v>-785.08000000000584</v>
      </c>
      <c r="AT112" s="32">
        <f t="shared" ca="1" si="32"/>
        <v>-2322.4799999999932</v>
      </c>
      <c r="AU112" s="32">
        <f t="shared" ca="1" si="59"/>
        <v>-218.83999999999935</v>
      </c>
      <c r="AV112" s="32">
        <f t="shared" ca="1" si="59"/>
        <v>-538.57000000000153</v>
      </c>
      <c r="AW112" s="32">
        <f t="shared" ca="1" si="59"/>
        <v>-209.86999999999932</v>
      </c>
      <c r="AX112" s="32">
        <f t="shared" ca="1" si="59"/>
        <v>-144.80000000000024</v>
      </c>
      <c r="AY112" s="32">
        <f t="shared" ca="1" si="59"/>
        <v>-214.63000000000034</v>
      </c>
      <c r="AZ112" s="32">
        <f t="shared" ca="1" si="59"/>
        <v>-211.8300000000005</v>
      </c>
      <c r="BA112" s="31">
        <f t="shared" ca="1" si="57"/>
        <v>-12.27</v>
      </c>
      <c r="BB112" s="31">
        <f t="shared" ca="1" si="35"/>
        <v>-10.09</v>
      </c>
      <c r="BC112" s="31">
        <f t="shared" ca="1" si="36"/>
        <v>-2.16</v>
      </c>
      <c r="BD112" s="31">
        <f t="shared" ca="1" si="37"/>
        <v>-4.01</v>
      </c>
      <c r="BE112" s="31">
        <f t="shared" ca="1" si="38"/>
        <v>-13.07</v>
      </c>
      <c r="BF112" s="31">
        <f t="shared" ca="1" si="39"/>
        <v>-38.75</v>
      </c>
      <c r="BG112" s="31">
        <f t="shared" ca="1" si="40"/>
        <v>-3.66</v>
      </c>
      <c r="BH112" s="31">
        <f t="shared" ca="1" si="41"/>
        <v>-9.01</v>
      </c>
      <c r="BI112" s="31">
        <f t="shared" ca="1" si="42"/>
        <v>-3.52</v>
      </c>
      <c r="BJ112" s="31">
        <f t="shared" ca="1" si="43"/>
        <v>-2.4300000000000002</v>
      </c>
      <c r="BK112" s="31">
        <f t="shared" ca="1" si="44"/>
        <v>-3.61</v>
      </c>
      <c r="BL112" s="31">
        <f t="shared" ca="1" si="45"/>
        <v>-3.57</v>
      </c>
      <c r="BM112" s="32">
        <f t="shared" ca="1" si="58"/>
        <v>-754.30000000000337</v>
      </c>
      <c r="BN112" s="32">
        <f t="shared" ca="1" si="46"/>
        <v>-619.13000000000591</v>
      </c>
      <c r="BO112" s="32">
        <f t="shared" ca="1" si="47"/>
        <v>-132.42999999999896</v>
      </c>
      <c r="BP112" s="32">
        <f t="shared" ca="1" si="48"/>
        <v>-245.21000000000049</v>
      </c>
      <c r="BQ112" s="32">
        <f t="shared" ca="1" si="49"/>
        <v>-798.15000000000589</v>
      </c>
      <c r="BR112" s="32">
        <f t="shared" ca="1" si="50"/>
        <v>-2361.2299999999932</v>
      </c>
      <c r="BS112" s="32">
        <f t="shared" ca="1" si="51"/>
        <v>-222.49999999999935</v>
      </c>
      <c r="BT112" s="32">
        <f t="shared" ca="1" si="52"/>
        <v>-547.58000000000152</v>
      </c>
      <c r="BU112" s="32">
        <f t="shared" ca="1" si="53"/>
        <v>-213.38999999999933</v>
      </c>
      <c r="BV112" s="32">
        <f t="shared" ca="1" si="54"/>
        <v>-147.23000000000025</v>
      </c>
      <c r="BW112" s="32">
        <f t="shared" ca="1" si="55"/>
        <v>-218.24000000000035</v>
      </c>
      <c r="BX112" s="32">
        <f t="shared" ca="1" si="56"/>
        <v>-215.40000000000049</v>
      </c>
    </row>
    <row r="113" spans="1:76" x14ac:dyDescent="0.25">
      <c r="A113" t="s">
        <v>511</v>
      </c>
      <c r="B113" s="1" t="s">
        <v>104</v>
      </c>
      <c r="C113" t="str">
        <f t="shared" ca="1" si="33"/>
        <v>NX02</v>
      </c>
      <c r="D113" t="str">
        <f t="shared" ca="1" si="34"/>
        <v>Nexen Long Lake Industrial System</v>
      </c>
      <c r="E113" s="31">
        <f ca="1">'Module C Corrected'!CW113-'Module C Initial'!CW113</f>
        <v>0</v>
      </c>
      <c r="F113" s="31">
        <f ca="1">'Module C Corrected'!CX113-'Module C Initial'!CX113</f>
        <v>0</v>
      </c>
      <c r="G113" s="31">
        <f ca="1">'Module C Corrected'!CY113-'Module C Initial'!CY113</f>
        <v>0</v>
      </c>
      <c r="H113" s="31">
        <f ca="1">'Module C Corrected'!CZ113-'Module C Initial'!CZ113</f>
        <v>0</v>
      </c>
      <c r="I113" s="31">
        <f ca="1">'Module C Corrected'!DA113-'Module C Initial'!DA113</f>
        <v>0</v>
      </c>
      <c r="J113" s="31">
        <f ca="1">'Module C Corrected'!DB113-'Module C Initial'!DB113</f>
        <v>0</v>
      </c>
      <c r="K113" s="31">
        <f ca="1">'Module C Corrected'!DC113-'Module C Initial'!DC113</f>
        <v>0</v>
      </c>
      <c r="L113" s="31">
        <f ca="1">'Module C Corrected'!DD113-'Module C Initial'!DD113</f>
        <v>0</v>
      </c>
      <c r="M113" s="31">
        <f ca="1">'Module C Corrected'!DE113-'Module C Initial'!DE113</f>
        <v>0</v>
      </c>
      <c r="N113" s="31">
        <f ca="1">'Module C Corrected'!DF113-'Module C Initial'!DF113</f>
        <v>0</v>
      </c>
      <c r="O113" s="31">
        <f ca="1">'Module C Corrected'!DG113-'Module C Initial'!DG113</f>
        <v>0</v>
      </c>
      <c r="P113" s="31">
        <f ca="1">'Module C Corrected'!DH113-'Module C Initial'!DH113</f>
        <v>0</v>
      </c>
      <c r="Q113" s="32">
        <f ca="1">'Module C Corrected'!DI113-'Module C Initial'!DI113</f>
        <v>0</v>
      </c>
      <c r="R113" s="32">
        <f ca="1">'Module C Corrected'!DJ113-'Module C Initial'!DJ113</f>
        <v>0</v>
      </c>
      <c r="S113" s="32">
        <f ca="1">'Module C Corrected'!DK113-'Module C Initial'!DK113</f>
        <v>0</v>
      </c>
      <c r="T113" s="32">
        <f ca="1">'Module C Corrected'!DL113-'Module C Initial'!DL113</f>
        <v>0</v>
      </c>
      <c r="U113" s="32">
        <f ca="1">'Module C Corrected'!DM113-'Module C Initial'!DM113</f>
        <v>0</v>
      </c>
      <c r="V113" s="32">
        <f ca="1">'Module C Corrected'!DN113-'Module C Initial'!DN113</f>
        <v>0</v>
      </c>
      <c r="W113" s="32">
        <f ca="1">'Module C Corrected'!DO113-'Module C Initial'!DO113</f>
        <v>0</v>
      </c>
      <c r="X113" s="32">
        <f ca="1">'Module C Corrected'!DP113-'Module C Initial'!DP113</f>
        <v>0</v>
      </c>
      <c r="Y113" s="32">
        <f ca="1">'Module C Corrected'!DQ113-'Module C Initial'!DQ113</f>
        <v>0</v>
      </c>
      <c r="Z113" s="32">
        <f ca="1">'Module C Corrected'!DR113-'Module C Initial'!DR113</f>
        <v>0</v>
      </c>
      <c r="AA113" s="32">
        <f ca="1">'Module C Corrected'!DS113-'Module C Initial'!DS113</f>
        <v>0</v>
      </c>
      <c r="AB113" s="32">
        <f ca="1">'Module C Corrected'!DT113-'Module C Initial'!DT113</f>
        <v>0</v>
      </c>
      <c r="AC113" s="31">
        <f ca="1">'Module C Corrected'!DU113-'Module C Initial'!DU113</f>
        <v>0</v>
      </c>
      <c r="AD113" s="31">
        <f ca="1">'Module C Corrected'!DV113-'Module C Initial'!DV113</f>
        <v>0</v>
      </c>
      <c r="AE113" s="31">
        <f ca="1">'Module C Corrected'!DW113-'Module C Initial'!DW113</f>
        <v>0</v>
      </c>
      <c r="AF113" s="31">
        <f ca="1">'Module C Corrected'!DX113-'Module C Initial'!DX113</f>
        <v>0</v>
      </c>
      <c r="AG113" s="31">
        <f ca="1">'Module C Corrected'!DY113-'Module C Initial'!DY113</f>
        <v>0</v>
      </c>
      <c r="AH113" s="31">
        <f ca="1">'Module C Corrected'!DZ113-'Module C Initial'!DZ113</f>
        <v>0</v>
      </c>
      <c r="AI113" s="31">
        <f ca="1">'Module C Corrected'!EA113-'Module C Initial'!EA113</f>
        <v>0</v>
      </c>
      <c r="AJ113" s="31">
        <f ca="1">'Module C Corrected'!EB113-'Module C Initial'!EB113</f>
        <v>0</v>
      </c>
      <c r="AK113" s="31">
        <f ca="1">'Module C Corrected'!EC113-'Module C Initial'!EC113</f>
        <v>0</v>
      </c>
      <c r="AL113" s="31">
        <f ca="1">'Module C Corrected'!ED113-'Module C Initial'!ED113</f>
        <v>0</v>
      </c>
      <c r="AM113" s="31">
        <f ca="1">'Module C Corrected'!EE113-'Module C Initial'!EE113</f>
        <v>0</v>
      </c>
      <c r="AN113" s="31">
        <f ca="1">'Module C Corrected'!EF113-'Module C Initial'!EF113</f>
        <v>0</v>
      </c>
      <c r="AO113" s="32">
        <f t="shared" ca="1" si="32"/>
        <v>0</v>
      </c>
      <c r="AP113" s="32">
        <f t="shared" ca="1" si="32"/>
        <v>0</v>
      </c>
      <c r="AQ113" s="32">
        <f t="shared" ca="1" si="32"/>
        <v>0</v>
      </c>
      <c r="AR113" s="32">
        <f t="shared" ca="1" si="32"/>
        <v>0</v>
      </c>
      <c r="AS113" s="32">
        <f t="shared" ca="1" si="32"/>
        <v>0</v>
      </c>
      <c r="AT113" s="32">
        <f t="shared" ca="1" si="32"/>
        <v>0</v>
      </c>
      <c r="AU113" s="32">
        <f t="shared" ca="1" si="59"/>
        <v>0</v>
      </c>
      <c r="AV113" s="32">
        <f t="shared" ca="1" si="59"/>
        <v>0</v>
      </c>
      <c r="AW113" s="32">
        <f t="shared" ca="1" si="59"/>
        <v>0</v>
      </c>
      <c r="AX113" s="32">
        <f t="shared" ca="1" si="59"/>
        <v>0</v>
      </c>
      <c r="AY113" s="32">
        <f t="shared" ca="1" si="59"/>
        <v>0</v>
      </c>
      <c r="AZ113" s="32">
        <f t="shared" ca="1" si="59"/>
        <v>0</v>
      </c>
      <c r="BA113" s="31">
        <f t="shared" ca="1" si="57"/>
        <v>0</v>
      </c>
      <c r="BB113" s="31">
        <f t="shared" ca="1" si="35"/>
        <v>0</v>
      </c>
      <c r="BC113" s="31">
        <f t="shared" ca="1" si="36"/>
        <v>0</v>
      </c>
      <c r="BD113" s="31">
        <f t="shared" ca="1" si="37"/>
        <v>0</v>
      </c>
      <c r="BE113" s="31">
        <f t="shared" ca="1" si="38"/>
        <v>0</v>
      </c>
      <c r="BF113" s="31">
        <f t="shared" ca="1" si="39"/>
        <v>0</v>
      </c>
      <c r="BG113" s="31">
        <f t="shared" ca="1" si="40"/>
        <v>0</v>
      </c>
      <c r="BH113" s="31">
        <f t="shared" ca="1" si="41"/>
        <v>0</v>
      </c>
      <c r="BI113" s="31">
        <f t="shared" ca="1" si="42"/>
        <v>0</v>
      </c>
      <c r="BJ113" s="31">
        <f t="shared" ca="1" si="43"/>
        <v>0</v>
      </c>
      <c r="BK113" s="31">
        <f t="shared" ca="1" si="44"/>
        <v>0</v>
      </c>
      <c r="BL113" s="31">
        <f t="shared" ca="1" si="45"/>
        <v>0</v>
      </c>
      <c r="BM113" s="32">
        <f t="shared" ca="1" si="58"/>
        <v>0</v>
      </c>
      <c r="BN113" s="32">
        <f t="shared" ca="1" si="46"/>
        <v>0</v>
      </c>
      <c r="BO113" s="32">
        <f t="shared" ca="1" si="47"/>
        <v>0</v>
      </c>
      <c r="BP113" s="32">
        <f t="shared" ca="1" si="48"/>
        <v>0</v>
      </c>
      <c r="BQ113" s="32">
        <f t="shared" ca="1" si="49"/>
        <v>0</v>
      </c>
      <c r="BR113" s="32">
        <f t="shared" ca="1" si="50"/>
        <v>0</v>
      </c>
      <c r="BS113" s="32">
        <f t="shared" ca="1" si="51"/>
        <v>0</v>
      </c>
      <c r="BT113" s="32">
        <f t="shared" ca="1" si="52"/>
        <v>0</v>
      </c>
      <c r="BU113" s="32">
        <f t="shared" ca="1" si="53"/>
        <v>0</v>
      </c>
      <c r="BV113" s="32">
        <f t="shared" ca="1" si="54"/>
        <v>0</v>
      </c>
      <c r="BW113" s="32">
        <f t="shared" ca="1" si="55"/>
        <v>0</v>
      </c>
      <c r="BX113" s="32">
        <f t="shared" ca="1" si="56"/>
        <v>0</v>
      </c>
    </row>
    <row r="114" spans="1:76" x14ac:dyDescent="0.25">
      <c r="A114" t="s">
        <v>512</v>
      </c>
      <c r="B114" s="1" t="s">
        <v>49</v>
      </c>
      <c r="C114" t="str">
        <f t="shared" ca="1" si="33"/>
        <v>OMRH</v>
      </c>
      <c r="D114" t="str">
        <f t="shared" ca="1" si="34"/>
        <v>Oldman River Hydro Facility</v>
      </c>
      <c r="E114" s="31">
        <f ca="1">'Module C Corrected'!CW114-'Module C Initial'!CW114</f>
        <v>-368.81999999999971</v>
      </c>
      <c r="F114" s="31">
        <f ca="1">'Module C Corrected'!CX114-'Module C Initial'!CX114</f>
        <v>-234.21999999999889</v>
      </c>
      <c r="G114" s="31">
        <f ca="1">'Module C Corrected'!CY114-'Module C Initial'!CY114</f>
        <v>-335.82999999999993</v>
      </c>
      <c r="H114" s="31">
        <f ca="1">'Module C Corrected'!CZ114-'Module C Initial'!CZ114</f>
        <v>-399.42999999999938</v>
      </c>
      <c r="I114" s="31">
        <f ca="1">'Module C Corrected'!DA114-'Module C Initial'!DA114</f>
        <v>-1410.4799999999959</v>
      </c>
      <c r="J114" s="31">
        <f ca="1">'Module C Corrected'!DB114-'Module C Initial'!DB114</f>
        <v>-2617.760000000002</v>
      </c>
      <c r="K114" s="31">
        <f ca="1">'Module C Corrected'!DC114-'Module C Initial'!DC114</f>
        <v>-457.57999999999993</v>
      </c>
      <c r="L114" s="31">
        <f ca="1">'Module C Corrected'!DD114-'Module C Initial'!DD114</f>
        <v>-568.66000000000167</v>
      </c>
      <c r="M114" s="31">
        <f ca="1">'Module C Corrected'!DE114-'Module C Initial'!DE114</f>
        <v>-170.92000000000007</v>
      </c>
      <c r="N114" s="31">
        <f ca="1">'Module C Corrected'!DF114-'Module C Initial'!DF114</f>
        <v>-128.03999999999996</v>
      </c>
      <c r="O114" s="31">
        <f ca="1">'Module C Corrected'!DG114-'Module C Initial'!DG114</f>
        <v>-102.68999999999983</v>
      </c>
      <c r="P114" s="31">
        <f ca="1">'Module C Corrected'!DH114-'Module C Initial'!DH114</f>
        <v>-56.139999999999986</v>
      </c>
      <c r="Q114" s="32">
        <f ca="1">'Module C Corrected'!DI114-'Module C Initial'!DI114</f>
        <v>-18.439999999999998</v>
      </c>
      <c r="R114" s="32">
        <f ca="1">'Module C Corrected'!DJ114-'Module C Initial'!DJ114</f>
        <v>-11.710000000000008</v>
      </c>
      <c r="S114" s="32">
        <f ca="1">'Module C Corrected'!DK114-'Module C Initial'!DK114</f>
        <v>-16.800000000000011</v>
      </c>
      <c r="T114" s="32">
        <f ca="1">'Module C Corrected'!DL114-'Module C Initial'!DL114</f>
        <v>-19.970000000000027</v>
      </c>
      <c r="U114" s="32">
        <f ca="1">'Module C Corrected'!DM114-'Module C Initial'!DM114</f>
        <v>-70.529999999999973</v>
      </c>
      <c r="V114" s="32">
        <f ca="1">'Module C Corrected'!DN114-'Module C Initial'!DN114</f>
        <v>-130.89000000000033</v>
      </c>
      <c r="W114" s="32">
        <f ca="1">'Module C Corrected'!DO114-'Module C Initial'!DO114</f>
        <v>-22.879999999999995</v>
      </c>
      <c r="X114" s="32">
        <f ca="1">'Module C Corrected'!DP114-'Module C Initial'!DP114</f>
        <v>-28.430000000000064</v>
      </c>
      <c r="Y114" s="32">
        <f ca="1">'Module C Corrected'!DQ114-'Module C Initial'!DQ114</f>
        <v>-8.5499999999999829</v>
      </c>
      <c r="Z114" s="32">
        <f ca="1">'Module C Corrected'!DR114-'Module C Initial'!DR114</f>
        <v>-6.3999999999999915</v>
      </c>
      <c r="AA114" s="32">
        <f ca="1">'Module C Corrected'!DS114-'Module C Initial'!DS114</f>
        <v>-5.1400000000000006</v>
      </c>
      <c r="AB114" s="32">
        <f ca="1">'Module C Corrected'!DT114-'Module C Initial'!DT114</f>
        <v>-2.8100000000000023</v>
      </c>
      <c r="AC114" s="31">
        <f ca="1">'Module C Corrected'!DU114-'Module C Initial'!DU114</f>
        <v>-58.610000000000014</v>
      </c>
      <c r="AD114" s="31">
        <f ca="1">'Module C Corrected'!DV114-'Module C Initial'!DV114</f>
        <v>-36.730000000000018</v>
      </c>
      <c r="AE114" s="31">
        <f ca="1">'Module C Corrected'!DW114-'Module C Initial'!DW114</f>
        <v>-52.009999999999991</v>
      </c>
      <c r="AF114" s="31">
        <f ca="1">'Module C Corrected'!DX114-'Module C Initial'!DX114</f>
        <v>-61.009999999999991</v>
      </c>
      <c r="AG114" s="31">
        <f ca="1">'Module C Corrected'!DY114-'Module C Initial'!DY114</f>
        <v>-212.54999999999973</v>
      </c>
      <c r="AH114" s="31">
        <f ca="1">'Module C Corrected'!DZ114-'Module C Initial'!DZ114</f>
        <v>-388.92000000000007</v>
      </c>
      <c r="AI114" s="31">
        <f ca="1">'Module C Corrected'!EA114-'Module C Initial'!EA114</f>
        <v>-67.039999999999964</v>
      </c>
      <c r="AJ114" s="31">
        <f ca="1">'Module C Corrected'!EB114-'Module C Initial'!EB114</f>
        <v>-82.230000000000018</v>
      </c>
      <c r="AK114" s="31">
        <f ca="1">'Module C Corrected'!EC114-'Module C Initial'!EC114</f>
        <v>-24.389999999999986</v>
      </c>
      <c r="AL114" s="31">
        <f ca="1">'Module C Corrected'!ED114-'Module C Initial'!ED114</f>
        <v>-18.029999999999973</v>
      </c>
      <c r="AM114" s="31">
        <f ca="1">'Module C Corrected'!EE114-'Module C Initial'!EE114</f>
        <v>-14.27000000000001</v>
      </c>
      <c r="AN114" s="31">
        <f ca="1">'Module C Corrected'!EF114-'Module C Initial'!EF114</f>
        <v>-7.6900000000000119</v>
      </c>
      <c r="AO114" s="32">
        <f t="shared" ca="1" si="32"/>
        <v>-445.86999999999972</v>
      </c>
      <c r="AP114" s="32">
        <f t="shared" ca="1" si="32"/>
        <v>-282.65999999999894</v>
      </c>
      <c r="AQ114" s="32">
        <f t="shared" ca="1" si="32"/>
        <v>-404.63999999999993</v>
      </c>
      <c r="AR114" s="32">
        <f t="shared" ca="1" si="32"/>
        <v>-480.4099999999994</v>
      </c>
      <c r="AS114" s="32">
        <f t="shared" ca="1" si="32"/>
        <v>-1693.5599999999956</v>
      </c>
      <c r="AT114" s="32">
        <f t="shared" ca="1" si="32"/>
        <v>-3137.5700000000024</v>
      </c>
      <c r="AU114" s="32">
        <f t="shared" ca="1" si="59"/>
        <v>-547.49999999999989</v>
      </c>
      <c r="AV114" s="32">
        <f t="shared" ca="1" si="59"/>
        <v>-679.32000000000176</v>
      </c>
      <c r="AW114" s="32">
        <f t="shared" ca="1" si="59"/>
        <v>-203.86000000000004</v>
      </c>
      <c r="AX114" s="32">
        <f t="shared" ca="1" si="59"/>
        <v>-152.46999999999991</v>
      </c>
      <c r="AY114" s="32">
        <f t="shared" ca="1" si="59"/>
        <v>-122.09999999999984</v>
      </c>
      <c r="AZ114" s="32">
        <f t="shared" ca="1" si="59"/>
        <v>-66.64</v>
      </c>
      <c r="BA114" s="31">
        <f t="shared" ca="1" si="57"/>
        <v>-7.37</v>
      </c>
      <c r="BB114" s="31">
        <f t="shared" ca="1" si="35"/>
        <v>-4.68</v>
      </c>
      <c r="BC114" s="31">
        <f t="shared" ca="1" si="36"/>
        <v>-6.72</v>
      </c>
      <c r="BD114" s="31">
        <f t="shared" ca="1" si="37"/>
        <v>-7.99</v>
      </c>
      <c r="BE114" s="31">
        <f t="shared" ca="1" si="38"/>
        <v>-28.2</v>
      </c>
      <c r="BF114" s="31">
        <f t="shared" ca="1" si="39"/>
        <v>-52.34</v>
      </c>
      <c r="BG114" s="31">
        <f t="shared" ca="1" si="40"/>
        <v>-9.15</v>
      </c>
      <c r="BH114" s="31">
        <f t="shared" ca="1" si="41"/>
        <v>-11.37</v>
      </c>
      <c r="BI114" s="31">
        <f t="shared" ca="1" si="42"/>
        <v>-3.42</v>
      </c>
      <c r="BJ114" s="31">
        <f t="shared" ca="1" si="43"/>
        <v>-2.56</v>
      </c>
      <c r="BK114" s="31">
        <f t="shared" ca="1" si="44"/>
        <v>-2.0499999999999998</v>
      </c>
      <c r="BL114" s="31">
        <f t="shared" ca="1" si="45"/>
        <v>-1.1200000000000001</v>
      </c>
      <c r="BM114" s="32">
        <f t="shared" ca="1" si="58"/>
        <v>-453.23999999999972</v>
      </c>
      <c r="BN114" s="32">
        <f t="shared" ca="1" si="46"/>
        <v>-287.33999999999895</v>
      </c>
      <c r="BO114" s="32">
        <f t="shared" ca="1" si="47"/>
        <v>-411.35999999999996</v>
      </c>
      <c r="BP114" s="32">
        <f t="shared" ca="1" si="48"/>
        <v>-488.39999999999941</v>
      </c>
      <c r="BQ114" s="32">
        <f t="shared" ca="1" si="49"/>
        <v>-1721.7599999999957</v>
      </c>
      <c r="BR114" s="32">
        <f t="shared" ca="1" si="50"/>
        <v>-3189.9100000000026</v>
      </c>
      <c r="BS114" s="32">
        <f t="shared" ca="1" si="51"/>
        <v>-556.64999999999986</v>
      </c>
      <c r="BT114" s="32">
        <f t="shared" ca="1" si="52"/>
        <v>-690.69000000000176</v>
      </c>
      <c r="BU114" s="32">
        <f t="shared" ca="1" si="53"/>
        <v>-207.28000000000003</v>
      </c>
      <c r="BV114" s="32">
        <f t="shared" ca="1" si="54"/>
        <v>-155.02999999999992</v>
      </c>
      <c r="BW114" s="32">
        <f t="shared" ca="1" si="55"/>
        <v>-124.14999999999984</v>
      </c>
      <c r="BX114" s="32">
        <f t="shared" ca="1" si="56"/>
        <v>-67.760000000000005</v>
      </c>
    </row>
    <row r="115" spans="1:76" x14ac:dyDescent="0.25">
      <c r="A115" t="s">
        <v>513</v>
      </c>
      <c r="B115" s="1" t="s">
        <v>105</v>
      </c>
      <c r="C115" t="str">
        <f t="shared" ca="1" si="33"/>
        <v>OWF1</v>
      </c>
      <c r="D115" t="str">
        <f t="shared" ca="1" si="34"/>
        <v>Oldman 2 Wind Facility</v>
      </c>
      <c r="E115" s="31">
        <f ca="1">'Module C Corrected'!CW115-'Module C Initial'!CW115</f>
        <v>-290.95000000000073</v>
      </c>
      <c r="F115" s="31">
        <f ca="1">'Module C Corrected'!CX115-'Module C Initial'!CX115</f>
        <v>-142.86000000000058</v>
      </c>
      <c r="G115" s="31">
        <f ca="1">'Module C Corrected'!CY115-'Module C Initial'!CY115</f>
        <v>-207.10999999999876</v>
      </c>
      <c r="H115" s="31">
        <f ca="1">'Module C Corrected'!CZ115-'Module C Initial'!CZ115</f>
        <v>-150.38999999999942</v>
      </c>
      <c r="I115" s="31">
        <f ca="1">'Module C Corrected'!DA115-'Module C Initial'!DA115</f>
        <v>-106.40000000000057</v>
      </c>
      <c r="J115" s="31">
        <f ca="1">'Module C Corrected'!DB115-'Module C Initial'!DB115</f>
        <v>-167.6200000000008</v>
      </c>
      <c r="K115" s="31">
        <f ca="1">'Module C Corrected'!DC115-'Module C Initial'!DC115</f>
        <v>-115.28999999999996</v>
      </c>
      <c r="L115" s="31">
        <f ca="1">'Module C Corrected'!DD115-'Module C Initial'!DD115</f>
        <v>-131.61999999999898</v>
      </c>
      <c r="M115" s="31">
        <f ca="1">'Module C Corrected'!DE115-'Module C Initial'!DE115</f>
        <v>-134.76000000000022</v>
      </c>
      <c r="N115" s="31">
        <f ca="1">'Module C Corrected'!DF115-'Module C Initial'!DF115</f>
        <v>-147.61000000000058</v>
      </c>
      <c r="O115" s="31">
        <f ca="1">'Module C Corrected'!DG115-'Module C Initial'!DG115</f>
        <v>-172.38999999999942</v>
      </c>
      <c r="P115" s="31">
        <f ca="1">'Module C Corrected'!DH115-'Module C Initial'!DH115</f>
        <v>-174.65999999999985</v>
      </c>
      <c r="Q115" s="32">
        <f ca="1">'Module C Corrected'!DI115-'Module C Initial'!DI115</f>
        <v>-14.54</v>
      </c>
      <c r="R115" s="32">
        <f ca="1">'Module C Corrected'!DJ115-'Module C Initial'!DJ115</f>
        <v>-7.1400000000000006</v>
      </c>
      <c r="S115" s="32">
        <f ca="1">'Module C Corrected'!DK115-'Module C Initial'!DK115</f>
        <v>-10.349999999999998</v>
      </c>
      <c r="T115" s="32">
        <f ca="1">'Module C Corrected'!DL115-'Module C Initial'!DL115</f>
        <v>-7.5200000000000014</v>
      </c>
      <c r="U115" s="32">
        <f ca="1">'Module C Corrected'!DM115-'Module C Initial'!DM115</f>
        <v>-5.32</v>
      </c>
      <c r="V115" s="32">
        <f ca="1">'Module C Corrected'!DN115-'Module C Initial'!DN115</f>
        <v>-8.379999999999999</v>
      </c>
      <c r="W115" s="32">
        <f ca="1">'Module C Corrected'!DO115-'Module C Initial'!DO115</f>
        <v>-5.759999999999998</v>
      </c>
      <c r="X115" s="32">
        <f ca="1">'Module C Corrected'!DP115-'Module C Initial'!DP115</f>
        <v>-6.5900000000000034</v>
      </c>
      <c r="Y115" s="32">
        <f ca="1">'Module C Corrected'!DQ115-'Module C Initial'!DQ115</f>
        <v>-6.740000000000002</v>
      </c>
      <c r="Z115" s="32">
        <f ca="1">'Module C Corrected'!DR115-'Module C Initial'!DR115</f>
        <v>-7.38</v>
      </c>
      <c r="AA115" s="32">
        <f ca="1">'Module C Corrected'!DS115-'Module C Initial'!DS115</f>
        <v>-8.6199999999999992</v>
      </c>
      <c r="AB115" s="32">
        <f ca="1">'Module C Corrected'!DT115-'Module C Initial'!DT115</f>
        <v>-8.73</v>
      </c>
      <c r="AC115" s="31">
        <f ca="1">'Module C Corrected'!DU115-'Module C Initial'!DU115</f>
        <v>-46.230000000000004</v>
      </c>
      <c r="AD115" s="31">
        <f ca="1">'Module C Corrected'!DV115-'Module C Initial'!DV115</f>
        <v>-22.4</v>
      </c>
      <c r="AE115" s="31">
        <f ca="1">'Module C Corrected'!DW115-'Module C Initial'!DW115</f>
        <v>-32.080000000000005</v>
      </c>
      <c r="AF115" s="31">
        <f ca="1">'Module C Corrected'!DX115-'Module C Initial'!DX115</f>
        <v>-22.97</v>
      </c>
      <c r="AG115" s="31">
        <f ca="1">'Module C Corrected'!DY115-'Module C Initial'!DY115</f>
        <v>-16.029999999999998</v>
      </c>
      <c r="AH115" s="31">
        <f ca="1">'Module C Corrected'!DZ115-'Module C Initial'!DZ115</f>
        <v>-24.909999999999997</v>
      </c>
      <c r="AI115" s="31">
        <f ca="1">'Module C Corrected'!EA115-'Module C Initial'!EA115</f>
        <v>-16.89</v>
      </c>
      <c r="AJ115" s="31">
        <f ca="1">'Module C Corrected'!EB115-'Module C Initial'!EB115</f>
        <v>-19.03</v>
      </c>
      <c r="AK115" s="31">
        <f ca="1">'Module C Corrected'!EC115-'Module C Initial'!EC115</f>
        <v>-19.22999999999999</v>
      </c>
      <c r="AL115" s="31">
        <f ca="1">'Module C Corrected'!ED115-'Module C Initial'!ED115</f>
        <v>-20.79</v>
      </c>
      <c r="AM115" s="31">
        <f ca="1">'Module C Corrected'!EE115-'Module C Initial'!EE115</f>
        <v>-23.95</v>
      </c>
      <c r="AN115" s="31">
        <f ca="1">'Module C Corrected'!EF115-'Module C Initial'!EF115</f>
        <v>-23.94</v>
      </c>
      <c r="AO115" s="32">
        <f t="shared" ca="1" si="32"/>
        <v>-351.72000000000077</v>
      </c>
      <c r="AP115" s="32">
        <f t="shared" ca="1" si="32"/>
        <v>-172.40000000000057</v>
      </c>
      <c r="AQ115" s="32">
        <f t="shared" ca="1" si="32"/>
        <v>-249.53999999999877</v>
      </c>
      <c r="AR115" s="32">
        <f t="shared" ca="1" si="32"/>
        <v>-180.87999999999943</v>
      </c>
      <c r="AS115" s="32">
        <f t="shared" ca="1" si="32"/>
        <v>-127.75000000000057</v>
      </c>
      <c r="AT115" s="32">
        <f t="shared" ca="1" si="32"/>
        <v>-200.91000000000079</v>
      </c>
      <c r="AU115" s="32">
        <f t="shared" ca="1" si="59"/>
        <v>-137.93999999999994</v>
      </c>
      <c r="AV115" s="32">
        <f t="shared" ca="1" si="59"/>
        <v>-157.23999999999899</v>
      </c>
      <c r="AW115" s="32">
        <f t="shared" ca="1" si="59"/>
        <v>-160.73000000000022</v>
      </c>
      <c r="AX115" s="32">
        <f t="shared" ca="1" si="59"/>
        <v>-175.78000000000057</v>
      </c>
      <c r="AY115" s="32">
        <f t="shared" ca="1" si="59"/>
        <v>-204.95999999999941</v>
      </c>
      <c r="AZ115" s="32">
        <f t="shared" ca="1" si="59"/>
        <v>-207.32999999999984</v>
      </c>
      <c r="BA115" s="31">
        <f t="shared" ca="1" si="57"/>
        <v>-5.82</v>
      </c>
      <c r="BB115" s="31">
        <f t="shared" ca="1" si="35"/>
        <v>-2.86</v>
      </c>
      <c r="BC115" s="31">
        <f t="shared" ca="1" si="36"/>
        <v>-4.1399999999999997</v>
      </c>
      <c r="BD115" s="31">
        <f t="shared" ca="1" si="37"/>
        <v>-3.01</v>
      </c>
      <c r="BE115" s="31">
        <f t="shared" ca="1" si="38"/>
        <v>-2.13</v>
      </c>
      <c r="BF115" s="31">
        <f t="shared" ca="1" si="39"/>
        <v>-3.35</v>
      </c>
      <c r="BG115" s="31">
        <f t="shared" ca="1" si="40"/>
        <v>-2.31</v>
      </c>
      <c r="BH115" s="31">
        <f t="shared" ca="1" si="41"/>
        <v>-2.63</v>
      </c>
      <c r="BI115" s="31">
        <f t="shared" ca="1" si="42"/>
        <v>-2.69</v>
      </c>
      <c r="BJ115" s="31">
        <f t="shared" ca="1" si="43"/>
        <v>-2.95</v>
      </c>
      <c r="BK115" s="31">
        <f t="shared" ca="1" si="44"/>
        <v>-3.45</v>
      </c>
      <c r="BL115" s="31">
        <f t="shared" ca="1" si="45"/>
        <v>-3.49</v>
      </c>
      <c r="BM115" s="32">
        <f t="shared" ca="1" si="58"/>
        <v>-357.54000000000076</v>
      </c>
      <c r="BN115" s="32">
        <f t="shared" ca="1" si="46"/>
        <v>-175.26000000000059</v>
      </c>
      <c r="BO115" s="32">
        <f t="shared" ca="1" si="47"/>
        <v>-253.67999999999876</v>
      </c>
      <c r="BP115" s="32">
        <f t="shared" ca="1" si="48"/>
        <v>-183.88999999999942</v>
      </c>
      <c r="BQ115" s="32">
        <f t="shared" ca="1" si="49"/>
        <v>-129.88000000000056</v>
      </c>
      <c r="BR115" s="32">
        <f t="shared" ca="1" si="50"/>
        <v>-204.26000000000079</v>
      </c>
      <c r="BS115" s="32">
        <f t="shared" ca="1" si="51"/>
        <v>-140.24999999999994</v>
      </c>
      <c r="BT115" s="32">
        <f t="shared" ca="1" si="52"/>
        <v>-159.86999999999898</v>
      </c>
      <c r="BU115" s="32">
        <f t="shared" ca="1" si="53"/>
        <v>-163.42000000000021</v>
      </c>
      <c r="BV115" s="32">
        <f t="shared" ca="1" si="54"/>
        <v>-178.73000000000056</v>
      </c>
      <c r="BW115" s="32">
        <f t="shared" ca="1" si="55"/>
        <v>-208.4099999999994</v>
      </c>
      <c r="BX115" s="32">
        <f t="shared" ca="1" si="56"/>
        <v>-210.81999999999985</v>
      </c>
    </row>
    <row r="116" spans="1:76" x14ac:dyDescent="0.25">
      <c r="A116" t="s">
        <v>512</v>
      </c>
      <c r="B116" s="1" t="s">
        <v>50</v>
      </c>
      <c r="C116" t="str">
        <f t="shared" ca="1" si="33"/>
        <v>PH1</v>
      </c>
      <c r="D116" t="str">
        <f t="shared" ca="1" si="34"/>
        <v>Poplar Hill #1</v>
      </c>
      <c r="E116" s="31">
        <f ca="1">'Module C Corrected'!CW116-'Module C Initial'!CW116</f>
        <v>0</v>
      </c>
      <c r="F116" s="31">
        <f ca="1">'Module C Corrected'!CX116-'Module C Initial'!CX116</f>
        <v>0</v>
      </c>
      <c r="G116" s="31">
        <f ca="1">'Module C Corrected'!CY116-'Module C Initial'!CY116</f>
        <v>0</v>
      </c>
      <c r="H116" s="31">
        <f ca="1">'Module C Corrected'!CZ116-'Module C Initial'!CZ116</f>
        <v>0</v>
      </c>
      <c r="I116" s="31">
        <f ca="1">'Module C Corrected'!DA116-'Module C Initial'!DA116</f>
        <v>0</v>
      </c>
      <c r="J116" s="31">
        <f ca="1">'Module C Corrected'!DB116-'Module C Initial'!DB116</f>
        <v>0</v>
      </c>
      <c r="K116" s="31">
        <f ca="1">'Module C Corrected'!DC116-'Module C Initial'!DC116</f>
        <v>0</v>
      </c>
      <c r="L116" s="31">
        <f ca="1">'Module C Corrected'!DD116-'Module C Initial'!DD116</f>
        <v>0</v>
      </c>
      <c r="M116" s="31">
        <f ca="1">'Module C Corrected'!DE116-'Module C Initial'!DE116</f>
        <v>0</v>
      </c>
      <c r="N116" s="31">
        <f ca="1">'Module C Corrected'!DF116-'Module C Initial'!DF116</f>
        <v>0</v>
      </c>
      <c r="O116" s="31">
        <f ca="1">'Module C Corrected'!DG116-'Module C Initial'!DG116</f>
        <v>0</v>
      </c>
      <c r="P116" s="31">
        <f ca="1">'Module C Corrected'!DH116-'Module C Initial'!DH116</f>
        <v>0</v>
      </c>
      <c r="Q116" s="32">
        <f ca="1">'Module C Corrected'!DI116-'Module C Initial'!DI116</f>
        <v>0</v>
      </c>
      <c r="R116" s="32">
        <f ca="1">'Module C Corrected'!DJ116-'Module C Initial'!DJ116</f>
        <v>0</v>
      </c>
      <c r="S116" s="32">
        <f ca="1">'Module C Corrected'!DK116-'Module C Initial'!DK116</f>
        <v>0</v>
      </c>
      <c r="T116" s="32">
        <f ca="1">'Module C Corrected'!DL116-'Module C Initial'!DL116</f>
        <v>0</v>
      </c>
      <c r="U116" s="32">
        <f ca="1">'Module C Corrected'!DM116-'Module C Initial'!DM116</f>
        <v>0</v>
      </c>
      <c r="V116" s="32">
        <f ca="1">'Module C Corrected'!DN116-'Module C Initial'!DN116</f>
        <v>0</v>
      </c>
      <c r="W116" s="32">
        <f ca="1">'Module C Corrected'!DO116-'Module C Initial'!DO116</f>
        <v>0</v>
      </c>
      <c r="X116" s="32">
        <f ca="1">'Module C Corrected'!DP116-'Module C Initial'!DP116</f>
        <v>0</v>
      </c>
      <c r="Y116" s="32">
        <f ca="1">'Module C Corrected'!DQ116-'Module C Initial'!DQ116</f>
        <v>0</v>
      </c>
      <c r="Z116" s="32">
        <f ca="1">'Module C Corrected'!DR116-'Module C Initial'!DR116</f>
        <v>0</v>
      </c>
      <c r="AA116" s="32">
        <f ca="1">'Module C Corrected'!DS116-'Module C Initial'!DS116</f>
        <v>0</v>
      </c>
      <c r="AB116" s="32">
        <f ca="1">'Module C Corrected'!DT116-'Module C Initial'!DT116</f>
        <v>0</v>
      </c>
      <c r="AC116" s="31">
        <f ca="1">'Module C Corrected'!DU116-'Module C Initial'!DU116</f>
        <v>0</v>
      </c>
      <c r="AD116" s="31">
        <f ca="1">'Module C Corrected'!DV116-'Module C Initial'!DV116</f>
        <v>0</v>
      </c>
      <c r="AE116" s="31">
        <f ca="1">'Module C Corrected'!DW116-'Module C Initial'!DW116</f>
        <v>0</v>
      </c>
      <c r="AF116" s="31">
        <f ca="1">'Module C Corrected'!DX116-'Module C Initial'!DX116</f>
        <v>0</v>
      </c>
      <c r="AG116" s="31">
        <f ca="1">'Module C Corrected'!DY116-'Module C Initial'!DY116</f>
        <v>0</v>
      </c>
      <c r="AH116" s="31">
        <f ca="1">'Module C Corrected'!DZ116-'Module C Initial'!DZ116</f>
        <v>0</v>
      </c>
      <c r="AI116" s="31">
        <f ca="1">'Module C Corrected'!EA116-'Module C Initial'!EA116</f>
        <v>0</v>
      </c>
      <c r="AJ116" s="31">
        <f ca="1">'Module C Corrected'!EB116-'Module C Initial'!EB116</f>
        <v>0</v>
      </c>
      <c r="AK116" s="31">
        <f ca="1">'Module C Corrected'!EC116-'Module C Initial'!EC116</f>
        <v>0</v>
      </c>
      <c r="AL116" s="31">
        <f ca="1">'Module C Corrected'!ED116-'Module C Initial'!ED116</f>
        <v>0</v>
      </c>
      <c r="AM116" s="31">
        <f ca="1">'Module C Corrected'!EE116-'Module C Initial'!EE116</f>
        <v>0</v>
      </c>
      <c r="AN116" s="31">
        <f ca="1">'Module C Corrected'!EF116-'Module C Initial'!EF116</f>
        <v>0</v>
      </c>
      <c r="AO116" s="32">
        <f t="shared" ca="1" si="32"/>
        <v>0</v>
      </c>
      <c r="AP116" s="32">
        <f t="shared" ca="1" si="32"/>
        <v>0</v>
      </c>
      <c r="AQ116" s="32">
        <f t="shared" ca="1" si="32"/>
        <v>0</v>
      </c>
      <c r="AR116" s="32">
        <f t="shared" ca="1" si="32"/>
        <v>0</v>
      </c>
      <c r="AS116" s="32">
        <f t="shared" ca="1" si="32"/>
        <v>0</v>
      </c>
      <c r="AT116" s="32">
        <f t="shared" ca="1" si="32"/>
        <v>0</v>
      </c>
      <c r="AU116" s="32">
        <f t="shared" ca="1" si="59"/>
        <v>0</v>
      </c>
      <c r="AV116" s="32">
        <f t="shared" ca="1" si="59"/>
        <v>0</v>
      </c>
      <c r="AW116" s="32">
        <f t="shared" ca="1" si="59"/>
        <v>0</v>
      </c>
      <c r="AX116" s="32">
        <f t="shared" ca="1" si="59"/>
        <v>0</v>
      </c>
      <c r="AY116" s="32">
        <f t="shared" ca="1" si="59"/>
        <v>0</v>
      </c>
      <c r="AZ116" s="32">
        <f t="shared" ca="1" si="59"/>
        <v>0</v>
      </c>
      <c r="BA116" s="31">
        <f t="shared" ca="1" si="57"/>
        <v>0</v>
      </c>
      <c r="BB116" s="31">
        <f t="shared" ca="1" si="35"/>
        <v>0</v>
      </c>
      <c r="BC116" s="31">
        <f t="shared" ca="1" si="36"/>
        <v>0</v>
      </c>
      <c r="BD116" s="31">
        <f t="shared" ca="1" si="37"/>
        <v>0</v>
      </c>
      <c r="BE116" s="31">
        <f t="shared" ca="1" si="38"/>
        <v>0</v>
      </c>
      <c r="BF116" s="31">
        <f t="shared" ca="1" si="39"/>
        <v>0</v>
      </c>
      <c r="BG116" s="31">
        <f t="shared" ca="1" si="40"/>
        <v>0</v>
      </c>
      <c r="BH116" s="31">
        <f t="shared" ca="1" si="41"/>
        <v>0</v>
      </c>
      <c r="BI116" s="31">
        <f t="shared" ca="1" si="42"/>
        <v>0</v>
      </c>
      <c r="BJ116" s="31">
        <f t="shared" ca="1" si="43"/>
        <v>0</v>
      </c>
      <c r="BK116" s="31">
        <f t="shared" ca="1" si="44"/>
        <v>0</v>
      </c>
      <c r="BL116" s="31">
        <f t="shared" ca="1" si="45"/>
        <v>0</v>
      </c>
      <c r="BM116" s="32">
        <f t="shared" ca="1" si="58"/>
        <v>0</v>
      </c>
      <c r="BN116" s="32">
        <f t="shared" ca="1" si="46"/>
        <v>0</v>
      </c>
      <c r="BO116" s="32">
        <f t="shared" ca="1" si="47"/>
        <v>0</v>
      </c>
      <c r="BP116" s="32">
        <f t="shared" ca="1" si="48"/>
        <v>0</v>
      </c>
      <c r="BQ116" s="32">
        <f t="shared" ca="1" si="49"/>
        <v>0</v>
      </c>
      <c r="BR116" s="32">
        <f t="shared" ca="1" si="50"/>
        <v>0</v>
      </c>
      <c r="BS116" s="32">
        <f t="shared" ca="1" si="51"/>
        <v>0</v>
      </c>
      <c r="BT116" s="32">
        <f t="shared" ca="1" si="52"/>
        <v>0</v>
      </c>
      <c r="BU116" s="32">
        <f t="shared" ca="1" si="53"/>
        <v>0</v>
      </c>
      <c r="BV116" s="32">
        <f t="shared" ca="1" si="54"/>
        <v>0</v>
      </c>
      <c r="BW116" s="32">
        <f t="shared" ca="1" si="55"/>
        <v>0</v>
      </c>
      <c r="BX116" s="32">
        <f t="shared" ca="1" si="56"/>
        <v>0</v>
      </c>
    </row>
    <row r="117" spans="1:76" x14ac:dyDescent="0.25">
      <c r="A117" t="s">
        <v>478</v>
      </c>
      <c r="B117" s="1" t="s">
        <v>56</v>
      </c>
      <c r="C117" t="str">
        <f t="shared" ca="1" si="33"/>
        <v>PKNE</v>
      </c>
      <c r="D117" t="str">
        <f t="shared" ca="1" si="34"/>
        <v>Cowley Ridge Phase 1 Wind Facility</v>
      </c>
      <c r="E117" s="31">
        <f ca="1">'Module C Corrected'!CW117-'Module C Initial'!CW117</f>
        <v>-22.809999999999945</v>
      </c>
      <c r="F117" s="31">
        <f ca="1">'Module C Corrected'!CX117-'Module C Initial'!CX117</f>
        <v>-13.0300000000002</v>
      </c>
      <c r="G117" s="31">
        <f ca="1">'Module C Corrected'!CY117-'Module C Initial'!CY117</f>
        <v>-21.110000000000127</v>
      </c>
      <c r="H117" s="31">
        <f ca="1">'Module C Corrected'!CZ117-'Module C Initial'!CZ117</f>
        <v>-14.25</v>
      </c>
      <c r="I117" s="31">
        <f ca="1">'Module C Corrected'!DA117-'Module C Initial'!DA117</f>
        <v>-2.5699999999999932</v>
      </c>
      <c r="J117" s="31">
        <f ca="1">'Module C Corrected'!DB117-'Module C Initial'!DB117</f>
        <v>-13.419999999999618</v>
      </c>
      <c r="K117" s="31">
        <f ca="1">'Module C Corrected'!DC117-'Module C Initial'!DC117</f>
        <v>-8.2999999999999545</v>
      </c>
      <c r="L117" s="31">
        <f ca="1">'Module C Corrected'!DD117-'Module C Initial'!DD117</f>
        <v>-9.0900000000001455</v>
      </c>
      <c r="M117" s="31">
        <f ca="1">'Module C Corrected'!DE117-'Module C Initial'!DE117</f>
        <v>-8.8899999999998727</v>
      </c>
      <c r="N117" s="31">
        <f ca="1">'Module C Corrected'!DF117-'Module C Initial'!DF117</f>
        <v>-16.0300000000002</v>
      </c>
      <c r="O117" s="31">
        <f ca="1">'Module C Corrected'!DG117-'Module C Initial'!DG117</f>
        <v>-17.339999999999691</v>
      </c>
      <c r="P117" s="31">
        <f ca="1">'Module C Corrected'!DH117-'Module C Initial'!DH117</f>
        <v>-20.170000000000073</v>
      </c>
      <c r="Q117" s="32">
        <f ca="1">'Module C Corrected'!DI117-'Module C Initial'!DI117</f>
        <v>-1.1400000000000006</v>
      </c>
      <c r="R117" s="32">
        <f ca="1">'Module C Corrected'!DJ117-'Module C Initial'!DJ117</f>
        <v>-0.64999999999999858</v>
      </c>
      <c r="S117" s="32">
        <f ca="1">'Module C Corrected'!DK117-'Module C Initial'!DK117</f>
        <v>-1.0599999999999881</v>
      </c>
      <c r="T117" s="32">
        <f ca="1">'Module C Corrected'!DL117-'Module C Initial'!DL117</f>
        <v>-0.71000000000000085</v>
      </c>
      <c r="U117" s="32">
        <f ca="1">'Module C Corrected'!DM117-'Module C Initial'!DM117</f>
        <v>-0.13000000000000078</v>
      </c>
      <c r="V117" s="32">
        <f ca="1">'Module C Corrected'!DN117-'Module C Initial'!DN117</f>
        <v>-0.67000000000000171</v>
      </c>
      <c r="W117" s="32">
        <f ca="1">'Module C Corrected'!DO117-'Module C Initial'!DO117</f>
        <v>-0.4199999999999946</v>
      </c>
      <c r="X117" s="32">
        <f ca="1">'Module C Corrected'!DP117-'Module C Initial'!DP117</f>
        <v>-0.46000000000000085</v>
      </c>
      <c r="Y117" s="32">
        <f ca="1">'Module C Corrected'!DQ117-'Module C Initial'!DQ117</f>
        <v>-0.45000000000000284</v>
      </c>
      <c r="Z117" s="32">
        <f ca="1">'Module C Corrected'!DR117-'Module C Initial'!DR117</f>
        <v>-0.79999999999999716</v>
      </c>
      <c r="AA117" s="32">
        <f ca="1">'Module C Corrected'!DS117-'Module C Initial'!DS117</f>
        <v>-0.85999999999999943</v>
      </c>
      <c r="AB117" s="32">
        <f ca="1">'Module C Corrected'!DT117-'Module C Initial'!DT117</f>
        <v>-1.0100000000000051</v>
      </c>
      <c r="AC117" s="31">
        <f ca="1">'Module C Corrected'!DU117-'Module C Initial'!DU117</f>
        <v>-3.6200000000000045</v>
      </c>
      <c r="AD117" s="31">
        <f ca="1">'Module C Corrected'!DV117-'Module C Initial'!DV117</f>
        <v>-2.0400000000000205</v>
      </c>
      <c r="AE117" s="31">
        <f ca="1">'Module C Corrected'!DW117-'Module C Initial'!DW117</f>
        <v>-3.2699999999999818</v>
      </c>
      <c r="AF117" s="31">
        <f ca="1">'Module C Corrected'!DX117-'Module C Initial'!DX117</f>
        <v>-2.1700000000000159</v>
      </c>
      <c r="AG117" s="31">
        <f ca="1">'Module C Corrected'!DY117-'Module C Initial'!DY117</f>
        <v>-0.39000000000000057</v>
      </c>
      <c r="AH117" s="31">
        <f ca="1">'Module C Corrected'!DZ117-'Module C Initial'!DZ117</f>
        <v>-2</v>
      </c>
      <c r="AI117" s="31">
        <f ca="1">'Module C Corrected'!EA117-'Module C Initial'!EA117</f>
        <v>-1.2099999999999937</v>
      </c>
      <c r="AJ117" s="31">
        <f ca="1">'Module C Corrected'!EB117-'Module C Initial'!EB117</f>
        <v>-1.3100000000000023</v>
      </c>
      <c r="AK117" s="31">
        <f ca="1">'Module C Corrected'!EC117-'Module C Initial'!EC117</f>
        <v>-1.269999999999996</v>
      </c>
      <c r="AL117" s="31">
        <f ca="1">'Module C Corrected'!ED117-'Module C Initial'!ED117</f>
        <v>-2.2600000000000193</v>
      </c>
      <c r="AM117" s="31">
        <f ca="1">'Module C Corrected'!EE117-'Module C Initial'!EE117</f>
        <v>-2.4099999999999966</v>
      </c>
      <c r="AN117" s="31">
        <f ca="1">'Module C Corrected'!EF117-'Module C Initial'!EF117</f>
        <v>-2.7700000000000102</v>
      </c>
      <c r="AO117" s="32">
        <f t="shared" ca="1" si="32"/>
        <v>-27.569999999999951</v>
      </c>
      <c r="AP117" s="32">
        <f t="shared" ca="1" si="32"/>
        <v>-15.720000000000219</v>
      </c>
      <c r="AQ117" s="32">
        <f t="shared" ca="1" si="32"/>
        <v>-25.440000000000097</v>
      </c>
      <c r="AR117" s="32">
        <f t="shared" ca="1" si="32"/>
        <v>-17.130000000000017</v>
      </c>
      <c r="AS117" s="32">
        <f t="shared" ca="1" si="32"/>
        <v>-3.0899999999999945</v>
      </c>
      <c r="AT117" s="32">
        <f t="shared" ca="1" si="32"/>
        <v>-16.08999999999962</v>
      </c>
      <c r="AU117" s="32">
        <f t="shared" ca="1" si="59"/>
        <v>-9.9299999999999429</v>
      </c>
      <c r="AV117" s="32">
        <f t="shared" ca="1" si="59"/>
        <v>-10.860000000000149</v>
      </c>
      <c r="AW117" s="32">
        <f t="shared" ca="1" si="59"/>
        <v>-10.609999999999872</v>
      </c>
      <c r="AX117" s="32">
        <f t="shared" ca="1" si="59"/>
        <v>-19.090000000000217</v>
      </c>
      <c r="AY117" s="32">
        <f t="shared" ca="1" si="59"/>
        <v>-20.609999999999687</v>
      </c>
      <c r="AZ117" s="32">
        <f t="shared" ca="1" si="59"/>
        <v>-23.950000000000088</v>
      </c>
      <c r="BA117" s="31">
        <f t="shared" ca="1" si="57"/>
        <v>-0.46</v>
      </c>
      <c r="BB117" s="31">
        <f t="shared" ca="1" si="35"/>
        <v>-0.26</v>
      </c>
      <c r="BC117" s="31">
        <f t="shared" ca="1" si="36"/>
        <v>-0.42</v>
      </c>
      <c r="BD117" s="31">
        <f t="shared" ca="1" si="37"/>
        <v>-0.28000000000000003</v>
      </c>
      <c r="BE117" s="31">
        <f t="shared" ca="1" si="38"/>
        <v>-0.05</v>
      </c>
      <c r="BF117" s="31">
        <f t="shared" ca="1" si="39"/>
        <v>-0.27</v>
      </c>
      <c r="BG117" s="31">
        <f t="shared" ca="1" si="40"/>
        <v>-0.17</v>
      </c>
      <c r="BH117" s="31">
        <f t="shared" ca="1" si="41"/>
        <v>-0.18</v>
      </c>
      <c r="BI117" s="31">
        <f t="shared" ca="1" si="42"/>
        <v>-0.18</v>
      </c>
      <c r="BJ117" s="31">
        <f t="shared" ca="1" si="43"/>
        <v>-0.32</v>
      </c>
      <c r="BK117" s="31">
        <f t="shared" ca="1" si="44"/>
        <v>-0.35</v>
      </c>
      <c r="BL117" s="31">
        <f t="shared" ca="1" si="45"/>
        <v>-0.4</v>
      </c>
      <c r="BM117" s="32">
        <f t="shared" ca="1" si="58"/>
        <v>-28.029999999999951</v>
      </c>
      <c r="BN117" s="32">
        <f t="shared" ca="1" si="46"/>
        <v>-15.980000000000219</v>
      </c>
      <c r="BO117" s="32">
        <f t="shared" ca="1" si="47"/>
        <v>-25.860000000000099</v>
      </c>
      <c r="BP117" s="32">
        <f t="shared" ca="1" si="48"/>
        <v>-17.410000000000018</v>
      </c>
      <c r="BQ117" s="32">
        <f t="shared" ca="1" si="49"/>
        <v>-3.1399999999999944</v>
      </c>
      <c r="BR117" s="32">
        <f t="shared" ca="1" si="50"/>
        <v>-16.359999999999619</v>
      </c>
      <c r="BS117" s="32">
        <f t="shared" ca="1" si="51"/>
        <v>-10.099999999999943</v>
      </c>
      <c r="BT117" s="32">
        <f t="shared" ca="1" si="52"/>
        <v>-11.040000000000148</v>
      </c>
      <c r="BU117" s="32">
        <f t="shared" ca="1" si="53"/>
        <v>-10.789999999999871</v>
      </c>
      <c r="BV117" s="32">
        <f t="shared" ca="1" si="54"/>
        <v>-19.410000000000217</v>
      </c>
      <c r="BW117" s="32">
        <f t="shared" ca="1" si="55"/>
        <v>-20.959999999999688</v>
      </c>
      <c r="BX117" s="32">
        <f t="shared" ca="1" si="56"/>
        <v>-24.350000000000087</v>
      </c>
    </row>
    <row r="118" spans="1:76" x14ac:dyDescent="0.25">
      <c r="A118" t="s">
        <v>467</v>
      </c>
      <c r="B118" s="1" t="s">
        <v>131</v>
      </c>
      <c r="C118" t="str">
        <f t="shared" ca="1" si="33"/>
        <v>POC</v>
      </c>
      <c r="D118" t="str">
        <f t="shared" ca="1" si="34"/>
        <v>Pocaterra Hydro Facility</v>
      </c>
      <c r="E118" s="31">
        <f ca="1">'Module C Corrected'!CW118-'Module C Initial'!CW118</f>
        <v>0</v>
      </c>
      <c r="F118" s="31">
        <f ca="1">'Module C Corrected'!CX118-'Module C Initial'!CX118</f>
        <v>36.680000000000064</v>
      </c>
      <c r="G118" s="31">
        <f ca="1">'Module C Corrected'!CY118-'Module C Initial'!CY118</f>
        <v>0</v>
      </c>
      <c r="H118" s="31">
        <f ca="1">'Module C Corrected'!CZ118-'Module C Initial'!CZ118</f>
        <v>7.5</v>
      </c>
      <c r="I118" s="31">
        <f ca="1">'Module C Corrected'!DA118-'Module C Initial'!DA118</f>
        <v>170.32000000000062</v>
      </c>
      <c r="J118" s="31">
        <f ca="1">'Module C Corrected'!DB118-'Module C Initial'!DB118</f>
        <v>234.29999999999927</v>
      </c>
      <c r="K118" s="31">
        <f ca="1">'Module C Corrected'!DC118-'Module C Initial'!DC118</f>
        <v>26.829999999999927</v>
      </c>
      <c r="L118" s="31">
        <f ca="1">'Module C Corrected'!DD118-'Module C Initial'!DD118</f>
        <v>40.659999999999854</v>
      </c>
      <c r="M118" s="31">
        <f ca="1">'Module C Corrected'!DE118-'Module C Initial'!DE118</f>
        <v>6.3299999999999841</v>
      </c>
      <c r="N118" s="31">
        <f ca="1">'Module C Corrected'!DF118-'Module C Initial'!DF118</f>
        <v>10.819999999999936</v>
      </c>
      <c r="O118" s="31">
        <f ca="1">'Module C Corrected'!DG118-'Module C Initial'!DG118</f>
        <v>27.729999999999791</v>
      </c>
      <c r="P118" s="31">
        <f ca="1">'Module C Corrected'!DH118-'Module C Initial'!DH118</f>
        <v>39.839999999999918</v>
      </c>
      <c r="Q118" s="32">
        <f ca="1">'Module C Corrected'!DI118-'Module C Initial'!DI118</f>
        <v>0</v>
      </c>
      <c r="R118" s="32">
        <f ca="1">'Module C Corrected'!DJ118-'Module C Initial'!DJ118</f>
        <v>1.8400000000000034</v>
      </c>
      <c r="S118" s="32">
        <f ca="1">'Module C Corrected'!DK118-'Module C Initial'!DK118</f>
        <v>0</v>
      </c>
      <c r="T118" s="32">
        <f ca="1">'Module C Corrected'!DL118-'Module C Initial'!DL118</f>
        <v>0.36999999999999744</v>
      </c>
      <c r="U118" s="32">
        <f ca="1">'Module C Corrected'!DM118-'Module C Initial'!DM118</f>
        <v>8.5200000000000387</v>
      </c>
      <c r="V118" s="32">
        <f ca="1">'Module C Corrected'!DN118-'Module C Initial'!DN118</f>
        <v>11.710000000000036</v>
      </c>
      <c r="W118" s="32">
        <f ca="1">'Module C Corrected'!DO118-'Module C Initial'!DO118</f>
        <v>1.3399999999999963</v>
      </c>
      <c r="X118" s="32">
        <f ca="1">'Module C Corrected'!DP118-'Module C Initial'!DP118</f>
        <v>2.0300000000000011</v>
      </c>
      <c r="Y118" s="32">
        <f ca="1">'Module C Corrected'!DQ118-'Module C Initial'!DQ118</f>
        <v>0.32000000000000028</v>
      </c>
      <c r="Z118" s="32">
        <f ca="1">'Module C Corrected'!DR118-'Module C Initial'!DR118</f>
        <v>0.53999999999999915</v>
      </c>
      <c r="AA118" s="32">
        <f ca="1">'Module C Corrected'!DS118-'Module C Initial'!DS118</f>
        <v>1.3800000000000026</v>
      </c>
      <c r="AB118" s="32">
        <f ca="1">'Module C Corrected'!DT118-'Module C Initial'!DT118</f>
        <v>1.9899999999999949</v>
      </c>
      <c r="AC118" s="31">
        <f ca="1">'Module C Corrected'!DU118-'Module C Initial'!DU118</f>
        <v>0</v>
      </c>
      <c r="AD118" s="31">
        <f ca="1">'Module C Corrected'!DV118-'Module C Initial'!DV118</f>
        <v>5.7600000000000193</v>
      </c>
      <c r="AE118" s="31">
        <f ca="1">'Module C Corrected'!DW118-'Module C Initial'!DW118</f>
        <v>0</v>
      </c>
      <c r="AF118" s="31">
        <f ca="1">'Module C Corrected'!DX118-'Module C Initial'!DX118</f>
        <v>1.1500000000000057</v>
      </c>
      <c r="AG118" s="31">
        <f ca="1">'Module C Corrected'!DY118-'Module C Initial'!DY118</f>
        <v>25.670000000000073</v>
      </c>
      <c r="AH118" s="31">
        <f ca="1">'Module C Corrected'!DZ118-'Module C Initial'!DZ118</f>
        <v>34.809999999999945</v>
      </c>
      <c r="AI118" s="31">
        <f ca="1">'Module C Corrected'!EA118-'Module C Initial'!EA118</f>
        <v>3.9299999999999784</v>
      </c>
      <c r="AJ118" s="31">
        <f ca="1">'Module C Corrected'!EB118-'Module C Initial'!EB118</f>
        <v>5.8799999999999955</v>
      </c>
      <c r="AK118" s="31">
        <f ca="1">'Module C Corrected'!EC118-'Module C Initial'!EC118</f>
        <v>0.89999999999999858</v>
      </c>
      <c r="AL118" s="31">
        <f ca="1">'Module C Corrected'!ED118-'Module C Initial'!ED118</f>
        <v>1.519999999999996</v>
      </c>
      <c r="AM118" s="31">
        <f ca="1">'Module C Corrected'!EE118-'Module C Initial'!EE118</f>
        <v>3.8499999999999943</v>
      </c>
      <c r="AN118" s="31">
        <f ca="1">'Module C Corrected'!EF118-'Module C Initial'!EF118</f>
        <v>5.460000000000008</v>
      </c>
      <c r="AO118" s="32">
        <f t="shared" ca="1" si="32"/>
        <v>0</v>
      </c>
      <c r="AP118" s="32">
        <f t="shared" ca="1" si="32"/>
        <v>44.280000000000086</v>
      </c>
      <c r="AQ118" s="32">
        <f t="shared" ca="1" si="32"/>
        <v>0</v>
      </c>
      <c r="AR118" s="32">
        <f t="shared" ca="1" si="32"/>
        <v>9.0200000000000031</v>
      </c>
      <c r="AS118" s="32">
        <f t="shared" ca="1" si="32"/>
        <v>204.51000000000073</v>
      </c>
      <c r="AT118" s="32">
        <f t="shared" ca="1" si="32"/>
        <v>280.81999999999925</v>
      </c>
      <c r="AU118" s="32">
        <f t="shared" ca="1" si="59"/>
        <v>32.099999999999902</v>
      </c>
      <c r="AV118" s="32">
        <f t="shared" ca="1" si="59"/>
        <v>48.569999999999851</v>
      </c>
      <c r="AW118" s="32">
        <f t="shared" ca="1" si="59"/>
        <v>7.5499999999999829</v>
      </c>
      <c r="AX118" s="32">
        <f t="shared" ca="1" si="59"/>
        <v>12.879999999999932</v>
      </c>
      <c r="AY118" s="32">
        <f t="shared" ca="1" si="59"/>
        <v>32.959999999999788</v>
      </c>
      <c r="AZ118" s="32">
        <f t="shared" ca="1" si="59"/>
        <v>47.289999999999921</v>
      </c>
      <c r="BA118" s="31">
        <f t="shared" ca="1" si="57"/>
        <v>0</v>
      </c>
      <c r="BB118" s="31">
        <f t="shared" ca="1" si="35"/>
        <v>0.73</v>
      </c>
      <c r="BC118" s="31">
        <f t="shared" ca="1" si="36"/>
        <v>0</v>
      </c>
      <c r="BD118" s="31">
        <f t="shared" ca="1" si="37"/>
        <v>0.15</v>
      </c>
      <c r="BE118" s="31">
        <f t="shared" ca="1" si="38"/>
        <v>3.41</v>
      </c>
      <c r="BF118" s="31">
        <f t="shared" ca="1" si="39"/>
        <v>4.68</v>
      </c>
      <c r="BG118" s="31">
        <f t="shared" ca="1" si="40"/>
        <v>0.54</v>
      </c>
      <c r="BH118" s="31">
        <f t="shared" ca="1" si="41"/>
        <v>0.81</v>
      </c>
      <c r="BI118" s="31">
        <f t="shared" ca="1" si="42"/>
        <v>0.13</v>
      </c>
      <c r="BJ118" s="31">
        <f t="shared" ca="1" si="43"/>
        <v>0.22</v>
      </c>
      <c r="BK118" s="31">
        <f t="shared" ca="1" si="44"/>
        <v>0.55000000000000004</v>
      </c>
      <c r="BL118" s="31">
        <f t="shared" ca="1" si="45"/>
        <v>0.8</v>
      </c>
      <c r="BM118" s="32">
        <f t="shared" ca="1" si="58"/>
        <v>0</v>
      </c>
      <c r="BN118" s="32">
        <f t="shared" ca="1" si="46"/>
        <v>45.010000000000083</v>
      </c>
      <c r="BO118" s="32">
        <f t="shared" ca="1" si="47"/>
        <v>0</v>
      </c>
      <c r="BP118" s="32">
        <f t="shared" ca="1" si="48"/>
        <v>9.1700000000000035</v>
      </c>
      <c r="BQ118" s="32">
        <f t="shared" ca="1" si="49"/>
        <v>207.92000000000073</v>
      </c>
      <c r="BR118" s="32">
        <f t="shared" ca="1" si="50"/>
        <v>285.49999999999926</v>
      </c>
      <c r="BS118" s="32">
        <f t="shared" ca="1" si="51"/>
        <v>32.639999999999901</v>
      </c>
      <c r="BT118" s="32">
        <f t="shared" ca="1" si="52"/>
        <v>49.379999999999853</v>
      </c>
      <c r="BU118" s="32">
        <f t="shared" ca="1" si="53"/>
        <v>7.6799999999999828</v>
      </c>
      <c r="BV118" s="32">
        <f t="shared" ca="1" si="54"/>
        <v>13.099999999999932</v>
      </c>
      <c r="BW118" s="32">
        <f t="shared" ca="1" si="55"/>
        <v>33.509999999999785</v>
      </c>
      <c r="BX118" s="32">
        <f t="shared" ca="1" si="56"/>
        <v>48.089999999999918</v>
      </c>
    </row>
    <row r="119" spans="1:76" x14ac:dyDescent="0.25">
      <c r="A119" t="s">
        <v>514</v>
      </c>
      <c r="B119" s="1" t="s">
        <v>11</v>
      </c>
      <c r="C119" t="str">
        <f t="shared" ca="1" si="33"/>
        <v>PR1</v>
      </c>
      <c r="D119" t="str">
        <f t="shared" ca="1" si="34"/>
        <v>Primrose #1</v>
      </c>
      <c r="E119" s="31">
        <f ca="1">'Module C Corrected'!CW119-'Module C Initial'!CW119</f>
        <v>5.4000000000000057</v>
      </c>
      <c r="F119" s="31">
        <f ca="1">'Module C Corrected'!CX119-'Module C Initial'!CX119</f>
        <v>14.299999999999983</v>
      </c>
      <c r="G119" s="31">
        <f ca="1">'Module C Corrected'!CY119-'Module C Initial'!CY119</f>
        <v>0</v>
      </c>
      <c r="H119" s="31">
        <f ca="1">'Module C Corrected'!CZ119-'Module C Initial'!CZ119</f>
        <v>2.240000000000002</v>
      </c>
      <c r="I119" s="31">
        <f ca="1">'Module C Corrected'!DA119-'Module C Initial'!DA119</f>
        <v>132.97000000000003</v>
      </c>
      <c r="J119" s="31">
        <f ca="1">'Module C Corrected'!DB119-'Module C Initial'!DB119</f>
        <v>150.36999999999989</v>
      </c>
      <c r="K119" s="31">
        <f ca="1">'Module C Corrected'!DC119-'Module C Initial'!DC119</f>
        <v>0.72000000000000064</v>
      </c>
      <c r="L119" s="31">
        <f ca="1">'Module C Corrected'!DD119-'Module C Initial'!DD119</f>
        <v>0</v>
      </c>
      <c r="M119" s="31">
        <f ca="1">'Module C Corrected'!DE119-'Module C Initial'!DE119</f>
        <v>37.730000000000018</v>
      </c>
      <c r="N119" s="31">
        <f ca="1">'Module C Corrected'!DF119-'Module C Initial'!DF119</f>
        <v>22.720000000000027</v>
      </c>
      <c r="O119" s="31">
        <f ca="1">'Module C Corrected'!DG119-'Module C Initial'!DG119</f>
        <v>1.6400000000000006</v>
      </c>
      <c r="P119" s="31">
        <f ca="1">'Module C Corrected'!DH119-'Module C Initial'!DH119</f>
        <v>0</v>
      </c>
      <c r="Q119" s="32">
        <f ca="1">'Module C Corrected'!DI119-'Module C Initial'!DI119</f>
        <v>0.27</v>
      </c>
      <c r="R119" s="32">
        <f ca="1">'Module C Corrected'!DJ119-'Module C Initial'!DJ119</f>
        <v>0.72000000000000064</v>
      </c>
      <c r="S119" s="32">
        <f ca="1">'Module C Corrected'!DK119-'Module C Initial'!DK119</f>
        <v>0</v>
      </c>
      <c r="T119" s="32">
        <f ca="1">'Module C Corrected'!DL119-'Module C Initial'!DL119</f>
        <v>0.10999999999999988</v>
      </c>
      <c r="U119" s="32">
        <f ca="1">'Module C Corrected'!DM119-'Module C Initial'!DM119</f>
        <v>6.6500000000000057</v>
      </c>
      <c r="V119" s="32">
        <f ca="1">'Module C Corrected'!DN119-'Module C Initial'!DN119</f>
        <v>7.519999999999996</v>
      </c>
      <c r="W119" s="32">
        <f ca="1">'Module C Corrected'!DO119-'Module C Initial'!DO119</f>
        <v>4.0000000000000036E-2</v>
      </c>
      <c r="X119" s="32">
        <f ca="1">'Module C Corrected'!DP119-'Module C Initial'!DP119</f>
        <v>0</v>
      </c>
      <c r="Y119" s="32">
        <f ca="1">'Module C Corrected'!DQ119-'Module C Initial'!DQ119</f>
        <v>1.8900000000000006</v>
      </c>
      <c r="Z119" s="32">
        <f ca="1">'Module C Corrected'!DR119-'Module C Initial'!DR119</f>
        <v>1.1400000000000006</v>
      </c>
      <c r="AA119" s="32">
        <f ca="1">'Module C Corrected'!DS119-'Module C Initial'!DS119</f>
        <v>8.0000000000000071E-2</v>
      </c>
      <c r="AB119" s="32">
        <f ca="1">'Module C Corrected'!DT119-'Module C Initial'!DT119</f>
        <v>0</v>
      </c>
      <c r="AC119" s="31">
        <f ca="1">'Module C Corrected'!DU119-'Module C Initial'!DU119</f>
        <v>0.86000000000000121</v>
      </c>
      <c r="AD119" s="31">
        <f ca="1">'Module C Corrected'!DV119-'Module C Initial'!DV119</f>
        <v>2.240000000000002</v>
      </c>
      <c r="AE119" s="31">
        <f ca="1">'Module C Corrected'!DW119-'Module C Initial'!DW119</f>
        <v>0</v>
      </c>
      <c r="AF119" s="31">
        <f ca="1">'Module C Corrected'!DX119-'Module C Initial'!DX119</f>
        <v>0.34000000000000075</v>
      </c>
      <c r="AG119" s="31">
        <f ca="1">'Module C Corrected'!DY119-'Module C Initial'!DY119</f>
        <v>20.039999999999992</v>
      </c>
      <c r="AH119" s="31">
        <f ca="1">'Module C Corrected'!DZ119-'Module C Initial'!DZ119</f>
        <v>22.339999999999975</v>
      </c>
      <c r="AI119" s="31">
        <f ca="1">'Module C Corrected'!EA119-'Module C Initial'!EA119</f>
        <v>0.10000000000000009</v>
      </c>
      <c r="AJ119" s="31">
        <f ca="1">'Module C Corrected'!EB119-'Module C Initial'!EB119</f>
        <v>0</v>
      </c>
      <c r="AK119" s="31">
        <f ca="1">'Module C Corrected'!EC119-'Module C Initial'!EC119</f>
        <v>5.3800000000000097</v>
      </c>
      <c r="AL119" s="31">
        <f ca="1">'Module C Corrected'!ED119-'Module C Initial'!ED119</f>
        <v>3.1999999999999957</v>
      </c>
      <c r="AM119" s="31">
        <f ca="1">'Module C Corrected'!EE119-'Module C Initial'!EE119</f>
        <v>0.22999999999999998</v>
      </c>
      <c r="AN119" s="31">
        <f ca="1">'Module C Corrected'!EF119-'Module C Initial'!EF119</f>
        <v>0</v>
      </c>
      <c r="AO119" s="32">
        <f t="shared" ca="1" si="32"/>
        <v>6.5300000000000065</v>
      </c>
      <c r="AP119" s="32">
        <f t="shared" ca="1" si="32"/>
        <v>17.259999999999984</v>
      </c>
      <c r="AQ119" s="32">
        <f t="shared" ca="1" si="32"/>
        <v>0</v>
      </c>
      <c r="AR119" s="32">
        <f t="shared" ref="AR119:AW167" ca="1" si="60">H119+T119+AF119</f>
        <v>2.6900000000000026</v>
      </c>
      <c r="AS119" s="32">
        <f t="shared" ca="1" si="60"/>
        <v>159.66000000000003</v>
      </c>
      <c r="AT119" s="32">
        <f t="shared" ca="1" si="60"/>
        <v>180.22999999999985</v>
      </c>
      <c r="AU119" s="32">
        <f t="shared" ca="1" si="59"/>
        <v>0.86000000000000076</v>
      </c>
      <c r="AV119" s="32">
        <f t="shared" ca="1" si="59"/>
        <v>0</v>
      </c>
      <c r="AW119" s="32">
        <f t="shared" ca="1" si="59"/>
        <v>45.000000000000028</v>
      </c>
      <c r="AX119" s="32">
        <f t="shared" ca="1" si="59"/>
        <v>27.060000000000024</v>
      </c>
      <c r="AY119" s="32">
        <f t="shared" ca="1" si="59"/>
        <v>1.9500000000000006</v>
      </c>
      <c r="AZ119" s="32">
        <f t="shared" ca="1" si="59"/>
        <v>0</v>
      </c>
      <c r="BA119" s="31">
        <f t="shared" ca="1" si="57"/>
        <v>0.11</v>
      </c>
      <c r="BB119" s="31">
        <f t="shared" ca="1" si="35"/>
        <v>0.28999999999999998</v>
      </c>
      <c r="BC119" s="31">
        <f t="shared" ca="1" si="36"/>
        <v>0</v>
      </c>
      <c r="BD119" s="31">
        <f t="shared" ca="1" si="37"/>
        <v>0.04</v>
      </c>
      <c r="BE119" s="31">
        <f t="shared" ca="1" si="38"/>
        <v>2.66</v>
      </c>
      <c r="BF119" s="31">
        <f t="shared" ca="1" si="39"/>
        <v>3.01</v>
      </c>
      <c r="BG119" s="31">
        <f t="shared" ca="1" si="40"/>
        <v>0.01</v>
      </c>
      <c r="BH119" s="31">
        <f t="shared" ca="1" si="41"/>
        <v>0</v>
      </c>
      <c r="BI119" s="31">
        <f t="shared" ca="1" si="42"/>
        <v>0.75</v>
      </c>
      <c r="BJ119" s="31">
        <f t="shared" ca="1" si="43"/>
        <v>0.45</v>
      </c>
      <c r="BK119" s="31">
        <f t="shared" ca="1" si="44"/>
        <v>0.03</v>
      </c>
      <c r="BL119" s="31">
        <f t="shared" ca="1" si="45"/>
        <v>0</v>
      </c>
      <c r="BM119" s="32">
        <f t="shared" ca="1" si="58"/>
        <v>6.6400000000000068</v>
      </c>
      <c r="BN119" s="32">
        <f t="shared" ca="1" si="46"/>
        <v>17.549999999999983</v>
      </c>
      <c r="BO119" s="32">
        <f t="shared" ca="1" si="47"/>
        <v>0</v>
      </c>
      <c r="BP119" s="32">
        <f t="shared" ca="1" si="48"/>
        <v>2.7300000000000026</v>
      </c>
      <c r="BQ119" s="32">
        <f t="shared" ca="1" si="49"/>
        <v>162.32000000000002</v>
      </c>
      <c r="BR119" s="32">
        <f t="shared" ca="1" si="50"/>
        <v>183.23999999999984</v>
      </c>
      <c r="BS119" s="32">
        <f t="shared" ca="1" si="51"/>
        <v>0.87000000000000077</v>
      </c>
      <c r="BT119" s="32">
        <f t="shared" ca="1" si="52"/>
        <v>0</v>
      </c>
      <c r="BU119" s="32">
        <f t="shared" ca="1" si="53"/>
        <v>45.750000000000028</v>
      </c>
      <c r="BV119" s="32">
        <f t="shared" ca="1" si="54"/>
        <v>27.510000000000023</v>
      </c>
      <c r="BW119" s="32">
        <f t="shared" ca="1" si="55"/>
        <v>1.9800000000000006</v>
      </c>
      <c r="BX119" s="32">
        <f t="shared" ca="1" si="56"/>
        <v>0</v>
      </c>
    </row>
    <row r="120" spans="1:76" x14ac:dyDescent="0.25">
      <c r="A120" t="s">
        <v>490</v>
      </c>
      <c r="B120" s="1" t="s">
        <v>107</v>
      </c>
      <c r="C120" t="str">
        <f t="shared" ca="1" si="33"/>
        <v>BCHEXP</v>
      </c>
      <c r="D120" t="str">
        <f t="shared" ca="1" si="34"/>
        <v>Alberta-BC Intertie - Export</v>
      </c>
      <c r="E120" s="31">
        <f ca="1">'Module C Corrected'!CW120-'Module C Initial'!CW120</f>
        <v>-53.900000000000546</v>
      </c>
      <c r="F120" s="31">
        <f ca="1">'Module C Corrected'!CX120-'Module C Initial'!CX120</f>
        <v>0</v>
      </c>
      <c r="G120" s="31">
        <f ca="1">'Module C Corrected'!CY120-'Module C Initial'!CY120</f>
        <v>-18.160000000000309</v>
      </c>
      <c r="H120" s="31">
        <f ca="1">'Module C Corrected'!CZ120-'Module C Initial'!CZ120</f>
        <v>-0.46000000000000085</v>
      </c>
      <c r="I120" s="31">
        <f ca="1">'Module C Corrected'!DA120-'Module C Initial'!DA120</f>
        <v>-0.10000000000000142</v>
      </c>
      <c r="J120" s="31">
        <f ca="1">'Module C Corrected'!DB120-'Module C Initial'!DB120</f>
        <v>-0.43999999999999773</v>
      </c>
      <c r="K120" s="31">
        <f ca="1">'Module C Corrected'!DC120-'Module C Initial'!DC120</f>
        <v>-32.070000000000164</v>
      </c>
      <c r="L120" s="31">
        <f ca="1">'Module C Corrected'!DD120-'Module C Initial'!DD120</f>
        <v>-32.519999999999982</v>
      </c>
      <c r="M120" s="31">
        <f ca="1">'Module C Corrected'!DE120-'Module C Initial'!DE120</f>
        <v>-81.719999999999345</v>
      </c>
      <c r="N120" s="31">
        <f ca="1">'Module C Corrected'!DF120-'Module C Initial'!DF120</f>
        <v>-129.18000000000029</v>
      </c>
      <c r="O120" s="31">
        <f ca="1">'Module C Corrected'!DG120-'Module C Initial'!DG120</f>
        <v>-59.850000000000364</v>
      </c>
      <c r="P120" s="31">
        <f ca="1">'Module C Corrected'!DH120-'Module C Initial'!DH120</f>
        <v>-20.630000000000109</v>
      </c>
      <c r="Q120" s="32">
        <f ca="1">'Module C Corrected'!DI120-'Module C Initial'!DI120</f>
        <v>-2.7000000000000028</v>
      </c>
      <c r="R120" s="32">
        <f ca="1">'Module C Corrected'!DJ120-'Module C Initial'!DJ120</f>
        <v>0</v>
      </c>
      <c r="S120" s="32">
        <f ca="1">'Module C Corrected'!DK120-'Module C Initial'!DK120</f>
        <v>-0.90999999999999659</v>
      </c>
      <c r="T120" s="32">
        <f ca="1">'Module C Corrected'!DL120-'Module C Initial'!DL120</f>
        <v>-3.0000000000000027E-2</v>
      </c>
      <c r="U120" s="32">
        <f ca="1">'Module C Corrected'!DM120-'Module C Initial'!DM120</f>
        <v>-1.0000000000000009E-2</v>
      </c>
      <c r="V120" s="32">
        <f ca="1">'Module C Corrected'!DN120-'Module C Initial'!DN120</f>
        <v>-2.0000000000000018E-2</v>
      </c>
      <c r="W120" s="32">
        <f ca="1">'Module C Corrected'!DO120-'Module C Initial'!DO120</f>
        <v>-1.6000000000000014</v>
      </c>
      <c r="X120" s="32">
        <f ca="1">'Module C Corrected'!DP120-'Module C Initial'!DP120</f>
        <v>-1.6200000000000045</v>
      </c>
      <c r="Y120" s="32">
        <f ca="1">'Module C Corrected'!DQ120-'Module C Initial'!DQ120</f>
        <v>-4.0799999999999983</v>
      </c>
      <c r="Z120" s="32">
        <f ca="1">'Module C Corrected'!DR120-'Module C Initial'!DR120</f>
        <v>-6.4599999999999795</v>
      </c>
      <c r="AA120" s="32">
        <f ca="1">'Module C Corrected'!DS120-'Module C Initial'!DS120</f>
        <v>-2.9900000000000091</v>
      </c>
      <c r="AB120" s="32">
        <f ca="1">'Module C Corrected'!DT120-'Module C Initial'!DT120</f>
        <v>-1.0300000000000011</v>
      </c>
      <c r="AC120" s="31">
        <f ca="1">'Module C Corrected'!DU120-'Module C Initial'!DU120</f>
        <v>-8.5600000000000023</v>
      </c>
      <c r="AD120" s="31">
        <f ca="1">'Module C Corrected'!DV120-'Module C Initial'!DV120</f>
        <v>0</v>
      </c>
      <c r="AE120" s="31">
        <f ca="1">'Module C Corrected'!DW120-'Module C Initial'!DW120</f>
        <v>-2.8100000000000023</v>
      </c>
      <c r="AF120" s="31">
        <f ca="1">'Module C Corrected'!DX120-'Module C Initial'!DX120</f>
        <v>-7.0000000000000284E-2</v>
      </c>
      <c r="AG120" s="31">
        <f ca="1">'Module C Corrected'!DY120-'Module C Initial'!DY120</f>
        <v>-2.0000000000000018E-2</v>
      </c>
      <c r="AH120" s="31">
        <f ca="1">'Module C Corrected'!DZ120-'Module C Initial'!DZ120</f>
        <v>-7.0000000000000284E-2</v>
      </c>
      <c r="AI120" s="31">
        <f ca="1">'Module C Corrected'!EA120-'Module C Initial'!EA120</f>
        <v>-4.7000000000000028</v>
      </c>
      <c r="AJ120" s="31">
        <f ca="1">'Module C Corrected'!EB120-'Module C Initial'!EB120</f>
        <v>-4.7099999999999937</v>
      </c>
      <c r="AK120" s="31">
        <f ca="1">'Module C Corrected'!EC120-'Module C Initial'!EC120</f>
        <v>-11.660000000000025</v>
      </c>
      <c r="AL120" s="31">
        <f ca="1">'Module C Corrected'!ED120-'Module C Initial'!ED120</f>
        <v>-18.200000000000045</v>
      </c>
      <c r="AM120" s="31">
        <f ca="1">'Module C Corrected'!EE120-'Module C Initial'!EE120</f>
        <v>-8.32000000000005</v>
      </c>
      <c r="AN120" s="31">
        <f ca="1">'Module C Corrected'!EF120-'Module C Initial'!EF120</f>
        <v>-2.8300000000000125</v>
      </c>
      <c r="AO120" s="32">
        <f t="shared" ref="AO120:AQ167" ca="1" si="61">E120+Q120+AC120</f>
        <v>-65.160000000000551</v>
      </c>
      <c r="AP120" s="32">
        <f t="shared" ca="1" si="61"/>
        <v>0</v>
      </c>
      <c r="AQ120" s="32">
        <f t="shared" ca="1" si="61"/>
        <v>-21.880000000000308</v>
      </c>
      <c r="AR120" s="32">
        <f t="shared" ca="1" si="60"/>
        <v>-0.56000000000000116</v>
      </c>
      <c r="AS120" s="32">
        <f t="shared" ca="1" si="60"/>
        <v>-0.13000000000000145</v>
      </c>
      <c r="AT120" s="32">
        <f t="shared" ca="1" si="60"/>
        <v>-0.52999999999999803</v>
      </c>
      <c r="AU120" s="32">
        <f t="shared" ca="1" si="59"/>
        <v>-38.370000000000168</v>
      </c>
      <c r="AV120" s="32">
        <f t="shared" ca="1" si="59"/>
        <v>-38.84999999999998</v>
      </c>
      <c r="AW120" s="32">
        <f t="shared" ca="1" si="59"/>
        <v>-97.459999999999368</v>
      </c>
      <c r="AX120" s="32">
        <f t="shared" ca="1" si="59"/>
        <v>-153.84000000000032</v>
      </c>
      <c r="AY120" s="32">
        <f t="shared" ca="1" si="59"/>
        <v>-71.160000000000423</v>
      </c>
      <c r="AZ120" s="32">
        <f t="shared" ca="1" si="59"/>
        <v>-24.490000000000123</v>
      </c>
      <c r="BA120" s="31">
        <f t="shared" ca="1" si="57"/>
        <v>-1.08</v>
      </c>
      <c r="BB120" s="31">
        <f t="shared" ca="1" si="35"/>
        <v>0</v>
      </c>
      <c r="BC120" s="31">
        <f t="shared" ca="1" si="36"/>
        <v>-0.36</v>
      </c>
      <c r="BD120" s="31">
        <f t="shared" ca="1" si="37"/>
        <v>-0.01</v>
      </c>
      <c r="BE120" s="31">
        <f t="shared" ca="1" si="38"/>
        <v>0</v>
      </c>
      <c r="BF120" s="31">
        <f t="shared" ca="1" si="39"/>
        <v>-0.01</v>
      </c>
      <c r="BG120" s="31">
        <f t="shared" ca="1" si="40"/>
        <v>-0.64</v>
      </c>
      <c r="BH120" s="31">
        <f t="shared" ca="1" si="41"/>
        <v>-0.65</v>
      </c>
      <c r="BI120" s="31">
        <f t="shared" ca="1" si="42"/>
        <v>-1.63</v>
      </c>
      <c r="BJ120" s="31">
        <f t="shared" ca="1" si="43"/>
        <v>-2.58</v>
      </c>
      <c r="BK120" s="31">
        <f t="shared" ca="1" si="44"/>
        <v>-1.2</v>
      </c>
      <c r="BL120" s="31">
        <f t="shared" ca="1" si="45"/>
        <v>-0.41</v>
      </c>
      <c r="BM120" s="32">
        <f t="shared" ca="1" si="58"/>
        <v>-66.240000000000549</v>
      </c>
      <c r="BN120" s="32">
        <f t="shared" ca="1" si="46"/>
        <v>0</v>
      </c>
      <c r="BO120" s="32">
        <f t="shared" ca="1" si="47"/>
        <v>-22.240000000000308</v>
      </c>
      <c r="BP120" s="32">
        <f t="shared" ca="1" si="48"/>
        <v>-0.57000000000000117</v>
      </c>
      <c r="BQ120" s="32">
        <f t="shared" ca="1" si="49"/>
        <v>-0.13000000000000145</v>
      </c>
      <c r="BR120" s="32">
        <f t="shared" ca="1" si="50"/>
        <v>-0.53999999999999804</v>
      </c>
      <c r="BS120" s="32">
        <f t="shared" ca="1" si="51"/>
        <v>-39.010000000000169</v>
      </c>
      <c r="BT120" s="32">
        <f t="shared" ca="1" si="52"/>
        <v>-39.499999999999979</v>
      </c>
      <c r="BU120" s="32">
        <f t="shared" ca="1" si="53"/>
        <v>-99.089999999999364</v>
      </c>
      <c r="BV120" s="32">
        <f t="shared" ca="1" si="54"/>
        <v>-156.42000000000033</v>
      </c>
      <c r="BW120" s="32">
        <f t="shared" ca="1" si="55"/>
        <v>-72.360000000000426</v>
      </c>
      <c r="BX120" s="32">
        <f t="shared" ca="1" si="56"/>
        <v>-24.900000000000123</v>
      </c>
    </row>
    <row r="121" spans="1:76" x14ac:dyDescent="0.25">
      <c r="A121" t="s">
        <v>490</v>
      </c>
      <c r="B121" s="1" t="s">
        <v>366</v>
      </c>
      <c r="C121" t="str">
        <f t="shared" ca="1" si="33"/>
        <v>SPCEXP</v>
      </c>
      <c r="D121" t="str">
        <f t="shared" ca="1" si="34"/>
        <v>Alberta-Saskatchewan Intertie - Export</v>
      </c>
      <c r="E121" s="31">
        <f ca="1">'Module C Corrected'!CW121-'Module C Initial'!CW121</f>
        <v>0</v>
      </c>
      <c r="F121" s="31">
        <f ca="1">'Module C Corrected'!CX121-'Module C Initial'!CX121</f>
        <v>0</v>
      </c>
      <c r="G121" s="31">
        <f ca="1">'Module C Corrected'!CY121-'Module C Initial'!CY121</f>
        <v>0</v>
      </c>
      <c r="H121" s="31">
        <f ca="1">'Module C Corrected'!CZ121-'Module C Initial'!CZ121</f>
        <v>0</v>
      </c>
      <c r="I121" s="31">
        <f ca="1">'Module C Corrected'!DA121-'Module C Initial'!DA121</f>
        <v>0</v>
      </c>
      <c r="J121" s="31">
        <f ca="1">'Module C Corrected'!DB121-'Module C Initial'!DB121</f>
        <v>0</v>
      </c>
      <c r="K121" s="31">
        <f ca="1">'Module C Corrected'!DC121-'Module C Initial'!DC121</f>
        <v>0</v>
      </c>
      <c r="L121" s="31">
        <f ca="1">'Module C Corrected'!DD121-'Module C Initial'!DD121</f>
        <v>0</v>
      </c>
      <c r="M121" s="31">
        <f ca="1">'Module C Corrected'!DE121-'Module C Initial'!DE121</f>
        <v>0</v>
      </c>
      <c r="N121" s="31">
        <f ca="1">'Module C Corrected'!DF121-'Module C Initial'!DF121</f>
        <v>0</v>
      </c>
      <c r="O121" s="31">
        <f ca="1">'Module C Corrected'!DG121-'Module C Initial'!DG121</f>
        <v>0</v>
      </c>
      <c r="P121" s="31">
        <f ca="1">'Module C Corrected'!DH121-'Module C Initial'!DH121</f>
        <v>0</v>
      </c>
      <c r="Q121" s="32">
        <f ca="1">'Module C Corrected'!DI121-'Module C Initial'!DI121</f>
        <v>0</v>
      </c>
      <c r="R121" s="32">
        <f ca="1">'Module C Corrected'!DJ121-'Module C Initial'!DJ121</f>
        <v>0</v>
      </c>
      <c r="S121" s="32">
        <f ca="1">'Module C Corrected'!DK121-'Module C Initial'!DK121</f>
        <v>0</v>
      </c>
      <c r="T121" s="32">
        <f ca="1">'Module C Corrected'!DL121-'Module C Initial'!DL121</f>
        <v>0</v>
      </c>
      <c r="U121" s="32">
        <f ca="1">'Module C Corrected'!DM121-'Module C Initial'!DM121</f>
        <v>0</v>
      </c>
      <c r="V121" s="32">
        <f ca="1">'Module C Corrected'!DN121-'Module C Initial'!DN121</f>
        <v>0</v>
      </c>
      <c r="W121" s="32">
        <f ca="1">'Module C Corrected'!DO121-'Module C Initial'!DO121</f>
        <v>0</v>
      </c>
      <c r="X121" s="32">
        <f ca="1">'Module C Corrected'!DP121-'Module C Initial'!DP121</f>
        <v>0</v>
      </c>
      <c r="Y121" s="32">
        <f ca="1">'Module C Corrected'!DQ121-'Module C Initial'!DQ121</f>
        <v>0</v>
      </c>
      <c r="Z121" s="32">
        <f ca="1">'Module C Corrected'!DR121-'Module C Initial'!DR121</f>
        <v>0</v>
      </c>
      <c r="AA121" s="32">
        <f ca="1">'Module C Corrected'!DS121-'Module C Initial'!DS121</f>
        <v>0</v>
      </c>
      <c r="AB121" s="32">
        <f ca="1">'Module C Corrected'!DT121-'Module C Initial'!DT121</f>
        <v>0</v>
      </c>
      <c r="AC121" s="31">
        <f ca="1">'Module C Corrected'!DU121-'Module C Initial'!DU121</f>
        <v>0</v>
      </c>
      <c r="AD121" s="31">
        <f ca="1">'Module C Corrected'!DV121-'Module C Initial'!DV121</f>
        <v>0</v>
      </c>
      <c r="AE121" s="31">
        <f ca="1">'Module C Corrected'!DW121-'Module C Initial'!DW121</f>
        <v>0</v>
      </c>
      <c r="AF121" s="31">
        <f ca="1">'Module C Corrected'!DX121-'Module C Initial'!DX121</f>
        <v>0</v>
      </c>
      <c r="AG121" s="31">
        <f ca="1">'Module C Corrected'!DY121-'Module C Initial'!DY121</f>
        <v>0</v>
      </c>
      <c r="AH121" s="31">
        <f ca="1">'Module C Corrected'!DZ121-'Module C Initial'!DZ121</f>
        <v>0</v>
      </c>
      <c r="AI121" s="31">
        <f ca="1">'Module C Corrected'!EA121-'Module C Initial'!EA121</f>
        <v>0</v>
      </c>
      <c r="AJ121" s="31">
        <f ca="1">'Module C Corrected'!EB121-'Module C Initial'!EB121</f>
        <v>0</v>
      </c>
      <c r="AK121" s="31">
        <f ca="1">'Module C Corrected'!EC121-'Module C Initial'!EC121</f>
        <v>0</v>
      </c>
      <c r="AL121" s="31">
        <f ca="1">'Module C Corrected'!ED121-'Module C Initial'!ED121</f>
        <v>0</v>
      </c>
      <c r="AM121" s="31">
        <f ca="1">'Module C Corrected'!EE121-'Module C Initial'!EE121</f>
        <v>0</v>
      </c>
      <c r="AN121" s="31">
        <f ca="1">'Module C Corrected'!EF121-'Module C Initial'!EF121</f>
        <v>0</v>
      </c>
      <c r="AO121" s="32">
        <f t="shared" ca="1" si="61"/>
        <v>0</v>
      </c>
      <c r="AP121" s="32">
        <f t="shared" ca="1" si="61"/>
        <v>0</v>
      </c>
      <c r="AQ121" s="32">
        <f t="shared" ca="1" si="61"/>
        <v>0</v>
      </c>
      <c r="AR121" s="32">
        <f t="shared" ca="1" si="60"/>
        <v>0</v>
      </c>
      <c r="AS121" s="32">
        <f t="shared" ca="1" si="60"/>
        <v>0</v>
      </c>
      <c r="AT121" s="32">
        <f t="shared" ca="1" si="60"/>
        <v>0</v>
      </c>
      <c r="AU121" s="32">
        <f t="shared" ca="1" si="59"/>
        <v>0</v>
      </c>
      <c r="AV121" s="32">
        <f t="shared" ca="1" si="59"/>
        <v>0</v>
      </c>
      <c r="AW121" s="32">
        <f t="shared" ca="1" si="59"/>
        <v>0</v>
      </c>
      <c r="AX121" s="32">
        <f t="shared" ca="1" si="59"/>
        <v>0</v>
      </c>
      <c r="AY121" s="32">
        <f t="shared" ca="1" si="59"/>
        <v>0</v>
      </c>
      <c r="AZ121" s="32">
        <f t="shared" ca="1" si="59"/>
        <v>0</v>
      </c>
      <c r="BA121" s="31">
        <f t="shared" ca="1" si="57"/>
        <v>0</v>
      </c>
      <c r="BB121" s="31">
        <f t="shared" ca="1" si="35"/>
        <v>0</v>
      </c>
      <c r="BC121" s="31">
        <f t="shared" ca="1" si="36"/>
        <v>0</v>
      </c>
      <c r="BD121" s="31">
        <f t="shared" ca="1" si="37"/>
        <v>0</v>
      </c>
      <c r="BE121" s="31">
        <f t="shared" ca="1" si="38"/>
        <v>0</v>
      </c>
      <c r="BF121" s="31">
        <f t="shared" ca="1" si="39"/>
        <v>0</v>
      </c>
      <c r="BG121" s="31">
        <f t="shared" ca="1" si="40"/>
        <v>0</v>
      </c>
      <c r="BH121" s="31">
        <f t="shared" ca="1" si="41"/>
        <v>0</v>
      </c>
      <c r="BI121" s="31">
        <f t="shared" ca="1" si="42"/>
        <v>0</v>
      </c>
      <c r="BJ121" s="31">
        <f t="shared" ca="1" si="43"/>
        <v>0</v>
      </c>
      <c r="BK121" s="31">
        <f t="shared" ca="1" si="44"/>
        <v>0</v>
      </c>
      <c r="BL121" s="31">
        <f t="shared" ca="1" si="45"/>
        <v>0</v>
      </c>
      <c r="BM121" s="32">
        <f t="shared" ca="1" si="58"/>
        <v>0</v>
      </c>
      <c r="BN121" s="32">
        <f t="shared" ca="1" si="46"/>
        <v>0</v>
      </c>
      <c r="BO121" s="32">
        <f t="shared" ca="1" si="47"/>
        <v>0</v>
      </c>
      <c r="BP121" s="32">
        <f t="shared" ca="1" si="48"/>
        <v>0</v>
      </c>
      <c r="BQ121" s="32">
        <f t="shared" ca="1" si="49"/>
        <v>0</v>
      </c>
      <c r="BR121" s="32">
        <f t="shared" ca="1" si="50"/>
        <v>0</v>
      </c>
      <c r="BS121" s="32">
        <f t="shared" ca="1" si="51"/>
        <v>0</v>
      </c>
      <c r="BT121" s="32">
        <f t="shared" ca="1" si="52"/>
        <v>0</v>
      </c>
      <c r="BU121" s="32">
        <f t="shared" ca="1" si="53"/>
        <v>0</v>
      </c>
      <c r="BV121" s="32">
        <f t="shared" ca="1" si="54"/>
        <v>0</v>
      </c>
      <c r="BW121" s="32">
        <f t="shared" ca="1" si="55"/>
        <v>0</v>
      </c>
      <c r="BX121" s="32">
        <f t="shared" ca="1" si="56"/>
        <v>0</v>
      </c>
    </row>
    <row r="122" spans="1:76" x14ac:dyDescent="0.25">
      <c r="A122" t="s">
        <v>490</v>
      </c>
      <c r="B122" s="1" t="s">
        <v>108</v>
      </c>
      <c r="C122" t="str">
        <f t="shared" ca="1" si="33"/>
        <v>BCHIMP</v>
      </c>
      <c r="D122" t="str">
        <f t="shared" ca="1" si="34"/>
        <v>Alberta-BC Intertie - Import</v>
      </c>
      <c r="E122" s="31">
        <f ca="1">'Module C Corrected'!CW122-'Module C Initial'!CW122</f>
        <v>-2428.4100000000035</v>
      </c>
      <c r="F122" s="31">
        <f ca="1">'Module C Corrected'!CX122-'Module C Initial'!CX122</f>
        <v>-2475.0800000000017</v>
      </c>
      <c r="G122" s="31">
        <f ca="1">'Module C Corrected'!CY122-'Module C Initial'!CY122</f>
        <v>-642.90999999999985</v>
      </c>
      <c r="H122" s="31">
        <f ca="1">'Module C Corrected'!CZ122-'Module C Initial'!CZ122</f>
        <v>-377.45000000000073</v>
      </c>
      <c r="I122" s="31">
        <f ca="1">'Module C Corrected'!DA122-'Module C Initial'!DA122</f>
        <v>-4479.9599999999919</v>
      </c>
      <c r="J122" s="31">
        <f ca="1">'Module C Corrected'!DB122-'Module C Initial'!DB122</f>
        <v>-11446.859999999986</v>
      </c>
      <c r="K122" s="31">
        <f ca="1">'Module C Corrected'!DC122-'Module C Initial'!DC122</f>
        <v>-504.26000000000204</v>
      </c>
      <c r="L122" s="31">
        <f ca="1">'Module C Corrected'!DD122-'Module C Initial'!DD122</f>
        <v>-1768.1399999999994</v>
      </c>
      <c r="M122" s="31">
        <f ca="1">'Module C Corrected'!DE122-'Module C Initial'!DE122</f>
        <v>-125</v>
      </c>
      <c r="N122" s="31">
        <f ca="1">'Module C Corrected'!DF122-'Module C Initial'!DF122</f>
        <v>-102.46000000000004</v>
      </c>
      <c r="O122" s="31">
        <f ca="1">'Module C Corrected'!DG122-'Module C Initial'!DG122</f>
        <v>-227.39999999999964</v>
      </c>
      <c r="P122" s="31">
        <f ca="1">'Module C Corrected'!DH122-'Module C Initial'!DH122</f>
        <v>-436.54999999999927</v>
      </c>
      <c r="Q122" s="32">
        <f ca="1">'Module C Corrected'!DI122-'Module C Initial'!DI122</f>
        <v>-121.42000000000007</v>
      </c>
      <c r="R122" s="32">
        <f ca="1">'Module C Corrected'!DJ122-'Module C Initial'!DJ122</f>
        <v>-123.75</v>
      </c>
      <c r="S122" s="32">
        <f ca="1">'Module C Corrected'!DK122-'Module C Initial'!DK122</f>
        <v>-32.1400000000001</v>
      </c>
      <c r="T122" s="32">
        <f ca="1">'Module C Corrected'!DL122-'Module C Initial'!DL122</f>
        <v>-18.870000000000005</v>
      </c>
      <c r="U122" s="32">
        <f ca="1">'Module C Corrected'!DM122-'Module C Initial'!DM122</f>
        <v>-224</v>
      </c>
      <c r="V122" s="32">
        <f ca="1">'Module C Corrected'!DN122-'Module C Initial'!DN122</f>
        <v>-572.34000000000015</v>
      </c>
      <c r="W122" s="32">
        <f ca="1">'Module C Corrected'!DO122-'Module C Initial'!DO122</f>
        <v>-25.220000000000027</v>
      </c>
      <c r="X122" s="32">
        <f ca="1">'Module C Corrected'!DP122-'Module C Initial'!DP122</f>
        <v>-88.409999999999854</v>
      </c>
      <c r="Y122" s="32">
        <f ca="1">'Module C Corrected'!DQ122-'Module C Initial'!DQ122</f>
        <v>-6.25</v>
      </c>
      <c r="Z122" s="32">
        <f ca="1">'Module C Corrected'!DR122-'Module C Initial'!DR122</f>
        <v>-5.1200000000000045</v>
      </c>
      <c r="AA122" s="32">
        <f ca="1">'Module C Corrected'!DS122-'Module C Initial'!DS122</f>
        <v>-11.370000000000005</v>
      </c>
      <c r="AB122" s="32">
        <f ca="1">'Module C Corrected'!DT122-'Module C Initial'!DT122</f>
        <v>-21.830000000000041</v>
      </c>
      <c r="AC122" s="31">
        <f ca="1">'Module C Corrected'!DU122-'Module C Initial'!DU122</f>
        <v>-385.90999999999985</v>
      </c>
      <c r="AD122" s="31">
        <f ca="1">'Module C Corrected'!DV122-'Module C Initial'!DV122</f>
        <v>-388.07000000000153</v>
      </c>
      <c r="AE122" s="31">
        <f ca="1">'Module C Corrected'!DW122-'Module C Initial'!DW122</f>
        <v>-99.569999999999709</v>
      </c>
      <c r="AF122" s="31">
        <f ca="1">'Module C Corrected'!DX122-'Module C Initial'!DX122</f>
        <v>-57.650000000000091</v>
      </c>
      <c r="AG122" s="31">
        <f ca="1">'Module C Corrected'!DY122-'Module C Initial'!DY122</f>
        <v>-675.11000000000058</v>
      </c>
      <c r="AH122" s="31">
        <f ca="1">'Module C Corrected'!DZ122-'Module C Initial'!DZ122</f>
        <v>-1700.679999999993</v>
      </c>
      <c r="AI122" s="31">
        <f ca="1">'Module C Corrected'!EA122-'Module C Initial'!EA122</f>
        <v>-73.889999999999873</v>
      </c>
      <c r="AJ122" s="31">
        <f ca="1">'Module C Corrected'!EB122-'Module C Initial'!EB122</f>
        <v>-255.69000000000051</v>
      </c>
      <c r="AK122" s="31">
        <f ca="1">'Module C Corrected'!EC122-'Module C Initial'!EC122</f>
        <v>-17.840000000000032</v>
      </c>
      <c r="AL122" s="31">
        <f ca="1">'Module C Corrected'!ED122-'Module C Initial'!ED122</f>
        <v>-14.430000000000007</v>
      </c>
      <c r="AM122" s="31">
        <f ca="1">'Module C Corrected'!EE122-'Module C Initial'!EE122</f>
        <v>-31.600000000000136</v>
      </c>
      <c r="AN122" s="31">
        <f ca="1">'Module C Corrected'!EF122-'Module C Initial'!EF122</f>
        <v>-59.839999999999918</v>
      </c>
      <c r="AO122" s="32">
        <f t="shared" ca="1" si="61"/>
        <v>-2935.7400000000034</v>
      </c>
      <c r="AP122" s="32">
        <f t="shared" ca="1" si="61"/>
        <v>-2986.9000000000033</v>
      </c>
      <c r="AQ122" s="32">
        <f t="shared" ca="1" si="61"/>
        <v>-774.61999999999966</v>
      </c>
      <c r="AR122" s="32">
        <f t="shared" ca="1" si="60"/>
        <v>-453.97000000000082</v>
      </c>
      <c r="AS122" s="32">
        <f t="shared" ca="1" si="60"/>
        <v>-5379.0699999999924</v>
      </c>
      <c r="AT122" s="32">
        <f t="shared" ca="1" si="60"/>
        <v>-13719.879999999979</v>
      </c>
      <c r="AU122" s="32">
        <f t="shared" ca="1" si="59"/>
        <v>-603.37000000000194</v>
      </c>
      <c r="AV122" s="32">
        <f t="shared" ca="1" si="59"/>
        <v>-2112.2399999999998</v>
      </c>
      <c r="AW122" s="32">
        <f t="shared" ca="1" si="59"/>
        <v>-149.09000000000003</v>
      </c>
      <c r="AX122" s="32">
        <f t="shared" ca="1" si="59"/>
        <v>-122.01000000000005</v>
      </c>
      <c r="AY122" s="32">
        <f t="shared" ca="1" si="59"/>
        <v>-270.36999999999978</v>
      </c>
      <c r="AZ122" s="32">
        <f t="shared" ca="1" si="59"/>
        <v>-518.21999999999923</v>
      </c>
      <c r="BA122" s="31">
        <f t="shared" ca="1" si="57"/>
        <v>-48.56</v>
      </c>
      <c r="BB122" s="31">
        <f t="shared" ca="1" si="35"/>
        <v>-49.49</v>
      </c>
      <c r="BC122" s="31">
        <f t="shared" ca="1" si="36"/>
        <v>-12.86</v>
      </c>
      <c r="BD122" s="31">
        <f t="shared" ca="1" si="37"/>
        <v>-7.55</v>
      </c>
      <c r="BE122" s="31">
        <f t="shared" ca="1" si="38"/>
        <v>-89.58</v>
      </c>
      <c r="BF122" s="31">
        <f t="shared" ca="1" si="39"/>
        <v>-228.88</v>
      </c>
      <c r="BG122" s="31">
        <f t="shared" ca="1" si="40"/>
        <v>-10.08</v>
      </c>
      <c r="BH122" s="31">
        <f t="shared" ca="1" si="41"/>
        <v>-35.35</v>
      </c>
      <c r="BI122" s="31">
        <f t="shared" ca="1" si="42"/>
        <v>-2.5</v>
      </c>
      <c r="BJ122" s="31">
        <f t="shared" ca="1" si="43"/>
        <v>-2.0499999999999998</v>
      </c>
      <c r="BK122" s="31">
        <f t="shared" ca="1" si="44"/>
        <v>-4.55</v>
      </c>
      <c r="BL122" s="31">
        <f t="shared" ca="1" si="45"/>
        <v>-8.73</v>
      </c>
      <c r="BM122" s="32">
        <f t="shared" ca="1" si="58"/>
        <v>-2984.3000000000034</v>
      </c>
      <c r="BN122" s="32">
        <f t="shared" ca="1" si="46"/>
        <v>-3036.3900000000031</v>
      </c>
      <c r="BO122" s="32">
        <f t="shared" ca="1" si="47"/>
        <v>-787.47999999999968</v>
      </c>
      <c r="BP122" s="32">
        <f t="shared" ca="1" si="48"/>
        <v>-461.52000000000083</v>
      </c>
      <c r="BQ122" s="32">
        <f t="shared" ca="1" si="49"/>
        <v>-5468.6499999999924</v>
      </c>
      <c r="BR122" s="32">
        <f t="shared" ca="1" si="50"/>
        <v>-13948.759999999978</v>
      </c>
      <c r="BS122" s="32">
        <f t="shared" ca="1" si="51"/>
        <v>-613.45000000000198</v>
      </c>
      <c r="BT122" s="32">
        <f t="shared" ca="1" si="52"/>
        <v>-2147.5899999999997</v>
      </c>
      <c r="BU122" s="32">
        <f t="shared" ca="1" si="53"/>
        <v>-151.59000000000003</v>
      </c>
      <c r="BV122" s="32">
        <f t="shared" ca="1" si="54"/>
        <v>-124.06000000000004</v>
      </c>
      <c r="BW122" s="32">
        <f t="shared" ca="1" si="55"/>
        <v>-274.91999999999979</v>
      </c>
      <c r="BX122" s="32">
        <f t="shared" ca="1" si="56"/>
        <v>-526.94999999999925</v>
      </c>
    </row>
    <row r="123" spans="1:76" x14ac:dyDescent="0.25">
      <c r="A123" t="s">
        <v>490</v>
      </c>
      <c r="B123" s="1" t="s">
        <v>420</v>
      </c>
      <c r="C123" t="str">
        <f t="shared" ca="1" si="33"/>
        <v>120SIMP</v>
      </c>
      <c r="D123" t="str">
        <f t="shared" ca="1" si="34"/>
        <v>Alberta-Montana Intertie - Import</v>
      </c>
      <c r="E123" s="31">
        <f ca="1">'Module C Corrected'!CW123-'Module C Initial'!CW123</f>
        <v>0</v>
      </c>
      <c r="F123" s="31">
        <f ca="1">'Module C Corrected'!CX123-'Module C Initial'!CX123</f>
        <v>0</v>
      </c>
      <c r="G123" s="31">
        <f ca="1">'Module C Corrected'!CY123-'Module C Initial'!CY123</f>
        <v>0</v>
      </c>
      <c r="H123" s="31">
        <f ca="1">'Module C Corrected'!CZ123-'Module C Initial'!CZ123</f>
        <v>0</v>
      </c>
      <c r="I123" s="31">
        <f ca="1">'Module C Corrected'!DA123-'Module C Initial'!DA123</f>
        <v>0</v>
      </c>
      <c r="J123" s="31">
        <f ca="1">'Module C Corrected'!DB123-'Module C Initial'!DB123</f>
        <v>-0.5600000000000005</v>
      </c>
      <c r="K123" s="31">
        <f ca="1">'Module C Corrected'!DC123-'Module C Initial'!DC123</f>
        <v>0</v>
      </c>
      <c r="L123" s="31">
        <f ca="1">'Module C Corrected'!DD123-'Module C Initial'!DD123</f>
        <v>0</v>
      </c>
      <c r="M123" s="31">
        <f ca="1">'Module C Corrected'!DE123-'Module C Initial'!DE123</f>
        <v>0</v>
      </c>
      <c r="N123" s="31">
        <f ca="1">'Module C Corrected'!DF123-'Module C Initial'!DF123</f>
        <v>0</v>
      </c>
      <c r="O123" s="31">
        <f ca="1">'Module C Corrected'!DG123-'Module C Initial'!DG123</f>
        <v>0</v>
      </c>
      <c r="P123" s="31">
        <f ca="1">'Module C Corrected'!DH123-'Module C Initial'!DH123</f>
        <v>-18.090000000000032</v>
      </c>
      <c r="Q123" s="32">
        <f ca="1">'Module C Corrected'!DI123-'Module C Initial'!DI123</f>
        <v>0</v>
      </c>
      <c r="R123" s="32">
        <f ca="1">'Module C Corrected'!DJ123-'Module C Initial'!DJ123</f>
        <v>0</v>
      </c>
      <c r="S123" s="32">
        <f ca="1">'Module C Corrected'!DK123-'Module C Initial'!DK123</f>
        <v>0</v>
      </c>
      <c r="T123" s="32">
        <f ca="1">'Module C Corrected'!DL123-'Module C Initial'!DL123</f>
        <v>0</v>
      </c>
      <c r="U123" s="32">
        <f ca="1">'Module C Corrected'!DM123-'Module C Initial'!DM123</f>
        <v>0</v>
      </c>
      <c r="V123" s="32">
        <f ca="1">'Module C Corrected'!DN123-'Module C Initial'!DN123</f>
        <v>-0.03</v>
      </c>
      <c r="W123" s="32">
        <f ca="1">'Module C Corrected'!DO123-'Module C Initial'!DO123</f>
        <v>0</v>
      </c>
      <c r="X123" s="32">
        <f ca="1">'Module C Corrected'!DP123-'Module C Initial'!DP123</f>
        <v>0</v>
      </c>
      <c r="Y123" s="32">
        <f ca="1">'Module C Corrected'!DQ123-'Module C Initial'!DQ123</f>
        <v>0</v>
      </c>
      <c r="Z123" s="32">
        <f ca="1">'Module C Corrected'!DR123-'Module C Initial'!DR123</f>
        <v>0</v>
      </c>
      <c r="AA123" s="32">
        <f ca="1">'Module C Corrected'!DS123-'Module C Initial'!DS123</f>
        <v>0</v>
      </c>
      <c r="AB123" s="32">
        <f ca="1">'Module C Corrected'!DT123-'Module C Initial'!DT123</f>
        <v>-0.91000000000000014</v>
      </c>
      <c r="AC123" s="31">
        <f ca="1">'Module C Corrected'!DU123-'Module C Initial'!DU123</f>
        <v>0</v>
      </c>
      <c r="AD123" s="31">
        <f ca="1">'Module C Corrected'!DV123-'Module C Initial'!DV123</f>
        <v>0</v>
      </c>
      <c r="AE123" s="31">
        <f ca="1">'Module C Corrected'!DW123-'Module C Initial'!DW123</f>
        <v>0</v>
      </c>
      <c r="AF123" s="31">
        <f ca="1">'Module C Corrected'!DX123-'Module C Initial'!DX123</f>
        <v>0</v>
      </c>
      <c r="AG123" s="31">
        <f ca="1">'Module C Corrected'!DY123-'Module C Initial'!DY123</f>
        <v>0</v>
      </c>
      <c r="AH123" s="31">
        <f ca="1">'Module C Corrected'!DZ123-'Module C Initial'!DZ123</f>
        <v>-7.9999999999999988E-2</v>
      </c>
      <c r="AI123" s="31">
        <f ca="1">'Module C Corrected'!EA123-'Module C Initial'!EA123</f>
        <v>0</v>
      </c>
      <c r="AJ123" s="31">
        <f ca="1">'Module C Corrected'!EB123-'Module C Initial'!EB123</f>
        <v>0</v>
      </c>
      <c r="AK123" s="31">
        <f ca="1">'Module C Corrected'!EC123-'Module C Initial'!EC123</f>
        <v>0</v>
      </c>
      <c r="AL123" s="31">
        <f ca="1">'Module C Corrected'!ED123-'Module C Initial'!ED123</f>
        <v>0</v>
      </c>
      <c r="AM123" s="31">
        <f ca="1">'Module C Corrected'!EE123-'Module C Initial'!EE123</f>
        <v>0</v>
      </c>
      <c r="AN123" s="31">
        <f ca="1">'Module C Corrected'!EF123-'Module C Initial'!EF123</f>
        <v>-2.4800000000000004</v>
      </c>
      <c r="AO123" s="32">
        <f t="shared" ca="1" si="61"/>
        <v>0</v>
      </c>
      <c r="AP123" s="32">
        <f t="shared" ca="1" si="61"/>
        <v>0</v>
      </c>
      <c r="AQ123" s="32">
        <f t="shared" ca="1" si="61"/>
        <v>0</v>
      </c>
      <c r="AR123" s="32">
        <f t="shared" ca="1" si="60"/>
        <v>0</v>
      </c>
      <c r="AS123" s="32">
        <f t="shared" ca="1" si="60"/>
        <v>0</v>
      </c>
      <c r="AT123" s="32">
        <f t="shared" ca="1" si="60"/>
        <v>-0.67000000000000048</v>
      </c>
      <c r="AU123" s="32">
        <f t="shared" ca="1" si="59"/>
        <v>0</v>
      </c>
      <c r="AV123" s="32">
        <f t="shared" ca="1" si="59"/>
        <v>0</v>
      </c>
      <c r="AW123" s="32">
        <f t="shared" ca="1" si="59"/>
        <v>0</v>
      </c>
      <c r="AX123" s="32">
        <f t="shared" ca="1" si="59"/>
        <v>0</v>
      </c>
      <c r="AY123" s="32">
        <f t="shared" ca="1" si="59"/>
        <v>0</v>
      </c>
      <c r="AZ123" s="32">
        <f t="shared" ca="1" si="59"/>
        <v>-21.480000000000032</v>
      </c>
      <c r="BA123" s="31">
        <f t="shared" ca="1" si="57"/>
        <v>0</v>
      </c>
      <c r="BB123" s="31">
        <f t="shared" ca="1" si="35"/>
        <v>0</v>
      </c>
      <c r="BC123" s="31">
        <f t="shared" ca="1" si="36"/>
        <v>0</v>
      </c>
      <c r="BD123" s="31">
        <f t="shared" ca="1" si="37"/>
        <v>0</v>
      </c>
      <c r="BE123" s="31">
        <f t="shared" ca="1" si="38"/>
        <v>0</v>
      </c>
      <c r="BF123" s="31">
        <f t="shared" ca="1" si="39"/>
        <v>-0.01</v>
      </c>
      <c r="BG123" s="31">
        <f t="shared" ca="1" si="40"/>
        <v>0</v>
      </c>
      <c r="BH123" s="31">
        <f t="shared" ca="1" si="41"/>
        <v>0</v>
      </c>
      <c r="BI123" s="31">
        <f t="shared" ca="1" si="42"/>
        <v>0</v>
      </c>
      <c r="BJ123" s="31">
        <f t="shared" ca="1" si="43"/>
        <v>0</v>
      </c>
      <c r="BK123" s="31">
        <f t="shared" ca="1" si="44"/>
        <v>0</v>
      </c>
      <c r="BL123" s="31">
        <f t="shared" ca="1" si="45"/>
        <v>-0.36</v>
      </c>
      <c r="BM123" s="32">
        <f t="shared" ca="1" si="58"/>
        <v>0</v>
      </c>
      <c r="BN123" s="32">
        <f t="shared" ca="1" si="46"/>
        <v>0</v>
      </c>
      <c r="BO123" s="32">
        <f t="shared" ca="1" si="47"/>
        <v>0</v>
      </c>
      <c r="BP123" s="32">
        <f t="shared" ca="1" si="48"/>
        <v>0</v>
      </c>
      <c r="BQ123" s="32">
        <f t="shared" ca="1" si="49"/>
        <v>0</v>
      </c>
      <c r="BR123" s="32">
        <f t="shared" ca="1" si="50"/>
        <v>-0.68000000000000049</v>
      </c>
      <c r="BS123" s="32">
        <f t="shared" ca="1" si="51"/>
        <v>0</v>
      </c>
      <c r="BT123" s="32">
        <f t="shared" ca="1" si="52"/>
        <v>0</v>
      </c>
      <c r="BU123" s="32">
        <f t="shared" ca="1" si="53"/>
        <v>0</v>
      </c>
      <c r="BV123" s="32">
        <f t="shared" ca="1" si="54"/>
        <v>0</v>
      </c>
      <c r="BW123" s="32">
        <f t="shared" ca="1" si="55"/>
        <v>0</v>
      </c>
      <c r="BX123" s="32">
        <f t="shared" ca="1" si="56"/>
        <v>-21.840000000000032</v>
      </c>
    </row>
    <row r="124" spans="1:76" x14ac:dyDescent="0.25">
      <c r="A124" t="s">
        <v>490</v>
      </c>
      <c r="B124" s="1" t="s">
        <v>421</v>
      </c>
      <c r="C124" t="str">
        <f t="shared" ca="1" si="33"/>
        <v>SPCIMP</v>
      </c>
      <c r="D124" t="str">
        <f t="shared" ca="1" si="34"/>
        <v>Alberta-Saskatchewan Intertie - Import</v>
      </c>
      <c r="E124" s="31">
        <f ca="1">'Module C Corrected'!CW124-'Module C Initial'!CW124</f>
        <v>0</v>
      </c>
      <c r="F124" s="31">
        <f ca="1">'Module C Corrected'!CX124-'Module C Initial'!CX124</f>
        <v>0</v>
      </c>
      <c r="G124" s="31">
        <f ca="1">'Module C Corrected'!CY124-'Module C Initial'!CY124</f>
        <v>0</v>
      </c>
      <c r="H124" s="31">
        <f ca="1">'Module C Corrected'!CZ124-'Module C Initial'!CZ124</f>
        <v>0</v>
      </c>
      <c r="I124" s="31">
        <f ca="1">'Module C Corrected'!DA124-'Module C Initial'!DA124</f>
        <v>0</v>
      </c>
      <c r="J124" s="31">
        <f ca="1">'Module C Corrected'!DB124-'Module C Initial'!DB124</f>
        <v>-2.0700000000000003</v>
      </c>
      <c r="K124" s="31">
        <f ca="1">'Module C Corrected'!DC124-'Module C Initial'!DC124</f>
        <v>-23.870000000000005</v>
      </c>
      <c r="L124" s="31">
        <f ca="1">'Module C Corrected'!DD124-'Module C Initial'!DD124</f>
        <v>0</v>
      </c>
      <c r="M124" s="31">
        <f ca="1">'Module C Corrected'!DE124-'Module C Initial'!DE124</f>
        <v>0</v>
      </c>
      <c r="N124" s="31">
        <f ca="1">'Module C Corrected'!DF124-'Module C Initial'!DF124</f>
        <v>0</v>
      </c>
      <c r="O124" s="31">
        <f ca="1">'Module C Corrected'!DG124-'Module C Initial'!DG124</f>
        <v>0</v>
      </c>
      <c r="P124" s="31">
        <f ca="1">'Module C Corrected'!DH124-'Module C Initial'!DH124</f>
        <v>0</v>
      </c>
      <c r="Q124" s="32">
        <f ca="1">'Module C Corrected'!DI124-'Module C Initial'!DI124</f>
        <v>0</v>
      </c>
      <c r="R124" s="32">
        <f ca="1">'Module C Corrected'!DJ124-'Module C Initial'!DJ124</f>
        <v>0</v>
      </c>
      <c r="S124" s="32">
        <f ca="1">'Module C Corrected'!DK124-'Module C Initial'!DK124</f>
        <v>0</v>
      </c>
      <c r="T124" s="32">
        <f ca="1">'Module C Corrected'!DL124-'Module C Initial'!DL124</f>
        <v>0</v>
      </c>
      <c r="U124" s="32">
        <f ca="1">'Module C Corrected'!DM124-'Module C Initial'!DM124</f>
        <v>0</v>
      </c>
      <c r="V124" s="32">
        <f ca="1">'Module C Corrected'!DN124-'Module C Initial'!DN124</f>
        <v>-0.10000000000000009</v>
      </c>
      <c r="W124" s="32">
        <f ca="1">'Module C Corrected'!DO124-'Module C Initial'!DO124</f>
        <v>-1.1899999999999977</v>
      </c>
      <c r="X124" s="32">
        <f ca="1">'Module C Corrected'!DP124-'Module C Initial'!DP124</f>
        <v>0</v>
      </c>
      <c r="Y124" s="32">
        <f ca="1">'Module C Corrected'!DQ124-'Module C Initial'!DQ124</f>
        <v>0</v>
      </c>
      <c r="Z124" s="32">
        <f ca="1">'Module C Corrected'!DR124-'Module C Initial'!DR124</f>
        <v>0</v>
      </c>
      <c r="AA124" s="32">
        <f ca="1">'Module C Corrected'!DS124-'Module C Initial'!DS124</f>
        <v>0</v>
      </c>
      <c r="AB124" s="32">
        <f ca="1">'Module C Corrected'!DT124-'Module C Initial'!DT124</f>
        <v>0</v>
      </c>
      <c r="AC124" s="31">
        <f ca="1">'Module C Corrected'!DU124-'Module C Initial'!DU124</f>
        <v>0</v>
      </c>
      <c r="AD124" s="31">
        <f ca="1">'Module C Corrected'!DV124-'Module C Initial'!DV124</f>
        <v>0</v>
      </c>
      <c r="AE124" s="31">
        <f ca="1">'Module C Corrected'!DW124-'Module C Initial'!DW124</f>
        <v>0</v>
      </c>
      <c r="AF124" s="31">
        <f ca="1">'Module C Corrected'!DX124-'Module C Initial'!DX124</f>
        <v>0</v>
      </c>
      <c r="AG124" s="31">
        <f ca="1">'Module C Corrected'!DY124-'Module C Initial'!DY124</f>
        <v>0</v>
      </c>
      <c r="AH124" s="31">
        <f ca="1">'Module C Corrected'!DZ124-'Module C Initial'!DZ124</f>
        <v>-0.3100000000000005</v>
      </c>
      <c r="AI124" s="31">
        <f ca="1">'Module C Corrected'!EA124-'Module C Initial'!EA124</f>
        <v>-3.5</v>
      </c>
      <c r="AJ124" s="31">
        <f ca="1">'Module C Corrected'!EB124-'Module C Initial'!EB124</f>
        <v>0</v>
      </c>
      <c r="AK124" s="31">
        <f ca="1">'Module C Corrected'!EC124-'Module C Initial'!EC124</f>
        <v>0</v>
      </c>
      <c r="AL124" s="31">
        <f ca="1">'Module C Corrected'!ED124-'Module C Initial'!ED124</f>
        <v>0</v>
      </c>
      <c r="AM124" s="31">
        <f ca="1">'Module C Corrected'!EE124-'Module C Initial'!EE124</f>
        <v>0</v>
      </c>
      <c r="AN124" s="31">
        <f ca="1">'Module C Corrected'!EF124-'Module C Initial'!EF124</f>
        <v>0</v>
      </c>
      <c r="AO124" s="32">
        <f t="shared" ca="1" si="61"/>
        <v>0</v>
      </c>
      <c r="AP124" s="32">
        <f t="shared" ca="1" si="61"/>
        <v>0</v>
      </c>
      <c r="AQ124" s="32">
        <f t="shared" ca="1" si="61"/>
        <v>0</v>
      </c>
      <c r="AR124" s="32">
        <f t="shared" ca="1" si="60"/>
        <v>0</v>
      </c>
      <c r="AS124" s="32">
        <f t="shared" ca="1" si="60"/>
        <v>0</v>
      </c>
      <c r="AT124" s="32">
        <f t="shared" ca="1" si="60"/>
        <v>-2.4800000000000009</v>
      </c>
      <c r="AU124" s="32">
        <f t="shared" ca="1" si="59"/>
        <v>-28.560000000000002</v>
      </c>
      <c r="AV124" s="32">
        <f t="shared" ca="1" si="59"/>
        <v>0</v>
      </c>
      <c r="AW124" s="32">
        <f t="shared" ca="1" si="59"/>
        <v>0</v>
      </c>
      <c r="AX124" s="32">
        <f t="shared" ca="1" si="59"/>
        <v>0</v>
      </c>
      <c r="AY124" s="32">
        <f t="shared" ca="1" si="59"/>
        <v>0</v>
      </c>
      <c r="AZ124" s="32">
        <f t="shared" ca="1" si="59"/>
        <v>0</v>
      </c>
      <c r="BA124" s="31">
        <f t="shared" ca="1" si="57"/>
        <v>0</v>
      </c>
      <c r="BB124" s="31">
        <f t="shared" ca="1" si="35"/>
        <v>0</v>
      </c>
      <c r="BC124" s="31">
        <f t="shared" ca="1" si="36"/>
        <v>0</v>
      </c>
      <c r="BD124" s="31">
        <f t="shared" ca="1" si="37"/>
        <v>0</v>
      </c>
      <c r="BE124" s="31">
        <f t="shared" ca="1" si="38"/>
        <v>0</v>
      </c>
      <c r="BF124" s="31">
        <f t="shared" ca="1" si="39"/>
        <v>-0.04</v>
      </c>
      <c r="BG124" s="31">
        <f t="shared" ca="1" si="40"/>
        <v>-0.48</v>
      </c>
      <c r="BH124" s="31">
        <f t="shared" ca="1" si="41"/>
        <v>0</v>
      </c>
      <c r="BI124" s="31">
        <f t="shared" ca="1" si="42"/>
        <v>0</v>
      </c>
      <c r="BJ124" s="31">
        <f t="shared" ca="1" si="43"/>
        <v>0</v>
      </c>
      <c r="BK124" s="31">
        <f t="shared" ca="1" si="44"/>
        <v>0</v>
      </c>
      <c r="BL124" s="31">
        <f t="shared" ca="1" si="45"/>
        <v>0</v>
      </c>
      <c r="BM124" s="32">
        <f t="shared" ca="1" si="58"/>
        <v>0</v>
      </c>
      <c r="BN124" s="32">
        <f t="shared" ca="1" si="46"/>
        <v>0</v>
      </c>
      <c r="BO124" s="32">
        <f t="shared" ca="1" si="47"/>
        <v>0</v>
      </c>
      <c r="BP124" s="32">
        <f t="shared" ca="1" si="48"/>
        <v>0</v>
      </c>
      <c r="BQ124" s="32">
        <f t="shared" ca="1" si="49"/>
        <v>0</v>
      </c>
      <c r="BR124" s="32">
        <f t="shared" ca="1" si="50"/>
        <v>-2.5200000000000009</v>
      </c>
      <c r="BS124" s="32">
        <f t="shared" ca="1" si="51"/>
        <v>-29.040000000000003</v>
      </c>
      <c r="BT124" s="32">
        <f t="shared" ca="1" si="52"/>
        <v>0</v>
      </c>
      <c r="BU124" s="32">
        <f t="shared" ca="1" si="53"/>
        <v>0</v>
      </c>
      <c r="BV124" s="32">
        <f t="shared" ca="1" si="54"/>
        <v>0</v>
      </c>
      <c r="BW124" s="32">
        <f t="shared" ca="1" si="55"/>
        <v>0</v>
      </c>
      <c r="BX124" s="32">
        <f t="shared" ca="1" si="56"/>
        <v>0</v>
      </c>
    </row>
    <row r="125" spans="1:76" x14ac:dyDescent="0.25">
      <c r="A125" t="s">
        <v>512</v>
      </c>
      <c r="B125" s="1" t="s">
        <v>295</v>
      </c>
      <c r="C125" t="str">
        <f t="shared" ca="1" si="33"/>
        <v>RB1</v>
      </c>
      <c r="D125" t="str">
        <f t="shared" ca="1" si="34"/>
        <v>Rainbow #1</v>
      </c>
      <c r="E125" s="31">
        <f ca="1">'Module C Corrected'!CW125-'Module C Initial'!CW125</f>
        <v>0</v>
      </c>
      <c r="F125" s="31">
        <f ca="1">'Module C Corrected'!CX125-'Module C Initial'!CX125</f>
        <v>0</v>
      </c>
      <c r="G125" s="31">
        <f ca="1">'Module C Corrected'!CY125-'Module C Initial'!CY125</f>
        <v>0</v>
      </c>
      <c r="H125" s="31">
        <f ca="1">'Module C Corrected'!CZ125-'Module C Initial'!CZ125</f>
        <v>0</v>
      </c>
      <c r="I125" s="31">
        <f ca="1">'Module C Corrected'!DA125-'Module C Initial'!DA125</f>
        <v>0</v>
      </c>
      <c r="J125" s="31">
        <f ca="1">'Module C Corrected'!DB125-'Module C Initial'!DB125</f>
        <v>0</v>
      </c>
      <c r="K125" s="31">
        <f ca="1">'Module C Corrected'!DC125-'Module C Initial'!DC125</f>
        <v>0</v>
      </c>
      <c r="L125" s="31">
        <f ca="1">'Module C Corrected'!DD125-'Module C Initial'!DD125</f>
        <v>0</v>
      </c>
      <c r="M125" s="31">
        <f ca="1">'Module C Corrected'!DE125-'Module C Initial'!DE125</f>
        <v>0</v>
      </c>
      <c r="N125" s="31">
        <f ca="1">'Module C Corrected'!DF125-'Module C Initial'!DF125</f>
        <v>0</v>
      </c>
      <c r="O125" s="31">
        <f ca="1">'Module C Corrected'!DG125-'Module C Initial'!DG125</f>
        <v>0</v>
      </c>
      <c r="P125" s="31">
        <f ca="1">'Module C Corrected'!DH125-'Module C Initial'!DH125</f>
        <v>0</v>
      </c>
      <c r="Q125" s="32">
        <f ca="1">'Module C Corrected'!DI125-'Module C Initial'!DI125</f>
        <v>0</v>
      </c>
      <c r="R125" s="32">
        <f ca="1">'Module C Corrected'!DJ125-'Module C Initial'!DJ125</f>
        <v>0</v>
      </c>
      <c r="S125" s="32">
        <f ca="1">'Module C Corrected'!DK125-'Module C Initial'!DK125</f>
        <v>0</v>
      </c>
      <c r="T125" s="32">
        <f ca="1">'Module C Corrected'!DL125-'Module C Initial'!DL125</f>
        <v>0</v>
      </c>
      <c r="U125" s="32">
        <f ca="1">'Module C Corrected'!DM125-'Module C Initial'!DM125</f>
        <v>0</v>
      </c>
      <c r="V125" s="32">
        <f ca="1">'Module C Corrected'!DN125-'Module C Initial'!DN125</f>
        <v>0</v>
      </c>
      <c r="W125" s="32">
        <f ca="1">'Module C Corrected'!DO125-'Module C Initial'!DO125</f>
        <v>0</v>
      </c>
      <c r="X125" s="32">
        <f ca="1">'Module C Corrected'!DP125-'Module C Initial'!DP125</f>
        <v>0</v>
      </c>
      <c r="Y125" s="32">
        <f ca="1">'Module C Corrected'!DQ125-'Module C Initial'!DQ125</f>
        <v>0</v>
      </c>
      <c r="Z125" s="32">
        <f ca="1">'Module C Corrected'!DR125-'Module C Initial'!DR125</f>
        <v>0</v>
      </c>
      <c r="AA125" s="32">
        <f ca="1">'Module C Corrected'!DS125-'Module C Initial'!DS125</f>
        <v>0</v>
      </c>
      <c r="AB125" s="32">
        <f ca="1">'Module C Corrected'!DT125-'Module C Initial'!DT125</f>
        <v>0</v>
      </c>
      <c r="AC125" s="31">
        <f ca="1">'Module C Corrected'!DU125-'Module C Initial'!DU125</f>
        <v>0</v>
      </c>
      <c r="AD125" s="31">
        <f ca="1">'Module C Corrected'!DV125-'Module C Initial'!DV125</f>
        <v>0</v>
      </c>
      <c r="AE125" s="31">
        <f ca="1">'Module C Corrected'!DW125-'Module C Initial'!DW125</f>
        <v>0</v>
      </c>
      <c r="AF125" s="31">
        <f ca="1">'Module C Corrected'!DX125-'Module C Initial'!DX125</f>
        <v>0</v>
      </c>
      <c r="AG125" s="31">
        <f ca="1">'Module C Corrected'!DY125-'Module C Initial'!DY125</f>
        <v>0</v>
      </c>
      <c r="AH125" s="31">
        <f ca="1">'Module C Corrected'!DZ125-'Module C Initial'!DZ125</f>
        <v>0</v>
      </c>
      <c r="AI125" s="31">
        <f ca="1">'Module C Corrected'!EA125-'Module C Initial'!EA125</f>
        <v>0</v>
      </c>
      <c r="AJ125" s="31">
        <f ca="1">'Module C Corrected'!EB125-'Module C Initial'!EB125</f>
        <v>0</v>
      </c>
      <c r="AK125" s="31">
        <f ca="1">'Module C Corrected'!EC125-'Module C Initial'!EC125</f>
        <v>0</v>
      </c>
      <c r="AL125" s="31">
        <f ca="1">'Module C Corrected'!ED125-'Module C Initial'!ED125</f>
        <v>0</v>
      </c>
      <c r="AM125" s="31">
        <f ca="1">'Module C Corrected'!EE125-'Module C Initial'!EE125</f>
        <v>0</v>
      </c>
      <c r="AN125" s="31">
        <f ca="1">'Module C Corrected'!EF125-'Module C Initial'!EF125</f>
        <v>0</v>
      </c>
      <c r="AO125" s="32">
        <f t="shared" ca="1" si="61"/>
        <v>0</v>
      </c>
      <c r="AP125" s="32">
        <f t="shared" ca="1" si="61"/>
        <v>0</v>
      </c>
      <c r="AQ125" s="32">
        <f t="shared" ca="1" si="61"/>
        <v>0</v>
      </c>
      <c r="AR125" s="32">
        <f t="shared" ca="1" si="60"/>
        <v>0</v>
      </c>
      <c r="AS125" s="32">
        <f t="shared" ca="1" si="60"/>
        <v>0</v>
      </c>
      <c r="AT125" s="32">
        <f t="shared" ca="1" si="60"/>
        <v>0</v>
      </c>
      <c r="AU125" s="32">
        <f t="shared" ca="1" si="59"/>
        <v>0</v>
      </c>
      <c r="AV125" s="32">
        <f t="shared" ca="1" si="59"/>
        <v>0</v>
      </c>
      <c r="AW125" s="32">
        <f t="shared" ca="1" si="59"/>
        <v>0</v>
      </c>
      <c r="AX125" s="32">
        <f t="shared" ca="1" si="59"/>
        <v>0</v>
      </c>
      <c r="AY125" s="32">
        <f t="shared" ca="1" si="59"/>
        <v>0</v>
      </c>
      <c r="AZ125" s="32">
        <f t="shared" ca="1" si="59"/>
        <v>0</v>
      </c>
      <c r="BA125" s="31">
        <f t="shared" ca="1" si="57"/>
        <v>0</v>
      </c>
      <c r="BB125" s="31">
        <f t="shared" ca="1" si="35"/>
        <v>0</v>
      </c>
      <c r="BC125" s="31">
        <f t="shared" ca="1" si="36"/>
        <v>0</v>
      </c>
      <c r="BD125" s="31">
        <f t="shared" ca="1" si="37"/>
        <v>0</v>
      </c>
      <c r="BE125" s="31">
        <f t="shared" ca="1" si="38"/>
        <v>0</v>
      </c>
      <c r="BF125" s="31">
        <f t="shared" ca="1" si="39"/>
        <v>0</v>
      </c>
      <c r="BG125" s="31">
        <f t="shared" ca="1" si="40"/>
        <v>0</v>
      </c>
      <c r="BH125" s="31">
        <f t="shared" ca="1" si="41"/>
        <v>0</v>
      </c>
      <c r="BI125" s="31">
        <f t="shared" ca="1" si="42"/>
        <v>0</v>
      </c>
      <c r="BJ125" s="31">
        <f t="shared" ca="1" si="43"/>
        <v>0</v>
      </c>
      <c r="BK125" s="31">
        <f t="shared" ca="1" si="44"/>
        <v>0</v>
      </c>
      <c r="BL125" s="31">
        <f t="shared" ca="1" si="45"/>
        <v>0</v>
      </c>
      <c r="BM125" s="32">
        <f t="shared" ca="1" si="58"/>
        <v>0</v>
      </c>
      <c r="BN125" s="32">
        <f t="shared" ca="1" si="46"/>
        <v>0</v>
      </c>
      <c r="BO125" s="32">
        <f t="shared" ca="1" si="47"/>
        <v>0</v>
      </c>
      <c r="BP125" s="32">
        <f t="shared" ca="1" si="48"/>
        <v>0</v>
      </c>
      <c r="BQ125" s="32">
        <f t="shared" ca="1" si="49"/>
        <v>0</v>
      </c>
      <c r="BR125" s="32">
        <f t="shared" ca="1" si="50"/>
        <v>0</v>
      </c>
      <c r="BS125" s="32">
        <f t="shared" ca="1" si="51"/>
        <v>0</v>
      </c>
      <c r="BT125" s="32">
        <f t="shared" ca="1" si="52"/>
        <v>0</v>
      </c>
      <c r="BU125" s="32">
        <f t="shared" ca="1" si="53"/>
        <v>0</v>
      </c>
      <c r="BV125" s="32">
        <f t="shared" ca="1" si="54"/>
        <v>0</v>
      </c>
      <c r="BW125" s="32">
        <f t="shared" ca="1" si="55"/>
        <v>0</v>
      </c>
      <c r="BX125" s="32">
        <f t="shared" ca="1" si="56"/>
        <v>0</v>
      </c>
    </row>
    <row r="126" spans="1:76" x14ac:dyDescent="0.25">
      <c r="A126" t="s">
        <v>512</v>
      </c>
      <c r="B126" s="1" t="s">
        <v>297</v>
      </c>
      <c r="C126" t="str">
        <f t="shared" ca="1" si="33"/>
        <v>RB2</v>
      </c>
      <c r="D126" t="str">
        <f t="shared" ca="1" si="34"/>
        <v>Rainbow #2</v>
      </c>
      <c r="E126" s="31">
        <f ca="1">'Module C Corrected'!CW126-'Module C Initial'!CW126</f>
        <v>0</v>
      </c>
      <c r="F126" s="31">
        <f ca="1">'Module C Corrected'!CX126-'Module C Initial'!CX126</f>
        <v>0</v>
      </c>
      <c r="G126" s="31">
        <f ca="1">'Module C Corrected'!CY126-'Module C Initial'!CY126</f>
        <v>0</v>
      </c>
      <c r="H126" s="31">
        <f ca="1">'Module C Corrected'!CZ126-'Module C Initial'!CZ126</f>
        <v>0</v>
      </c>
      <c r="I126" s="31">
        <f ca="1">'Module C Corrected'!DA126-'Module C Initial'!DA126</f>
        <v>0</v>
      </c>
      <c r="J126" s="31">
        <f ca="1">'Module C Corrected'!DB126-'Module C Initial'!DB126</f>
        <v>0</v>
      </c>
      <c r="K126" s="31">
        <f ca="1">'Module C Corrected'!DC126-'Module C Initial'!DC126</f>
        <v>0</v>
      </c>
      <c r="L126" s="31">
        <f ca="1">'Module C Corrected'!DD126-'Module C Initial'!DD126</f>
        <v>0</v>
      </c>
      <c r="M126" s="31">
        <f ca="1">'Module C Corrected'!DE126-'Module C Initial'!DE126</f>
        <v>0</v>
      </c>
      <c r="N126" s="31">
        <f ca="1">'Module C Corrected'!DF126-'Module C Initial'!DF126</f>
        <v>0</v>
      </c>
      <c r="O126" s="31">
        <f ca="1">'Module C Corrected'!DG126-'Module C Initial'!DG126</f>
        <v>0</v>
      </c>
      <c r="P126" s="31">
        <f ca="1">'Module C Corrected'!DH126-'Module C Initial'!DH126</f>
        <v>0</v>
      </c>
      <c r="Q126" s="32">
        <f ca="1">'Module C Corrected'!DI126-'Module C Initial'!DI126</f>
        <v>0</v>
      </c>
      <c r="R126" s="32">
        <f ca="1">'Module C Corrected'!DJ126-'Module C Initial'!DJ126</f>
        <v>0</v>
      </c>
      <c r="S126" s="32">
        <f ca="1">'Module C Corrected'!DK126-'Module C Initial'!DK126</f>
        <v>0</v>
      </c>
      <c r="T126" s="32">
        <f ca="1">'Module C Corrected'!DL126-'Module C Initial'!DL126</f>
        <v>0</v>
      </c>
      <c r="U126" s="32">
        <f ca="1">'Module C Corrected'!DM126-'Module C Initial'!DM126</f>
        <v>0</v>
      </c>
      <c r="V126" s="32">
        <f ca="1">'Module C Corrected'!DN126-'Module C Initial'!DN126</f>
        <v>0</v>
      </c>
      <c r="W126" s="32">
        <f ca="1">'Module C Corrected'!DO126-'Module C Initial'!DO126</f>
        <v>0</v>
      </c>
      <c r="X126" s="32">
        <f ca="1">'Module C Corrected'!DP126-'Module C Initial'!DP126</f>
        <v>0</v>
      </c>
      <c r="Y126" s="32">
        <f ca="1">'Module C Corrected'!DQ126-'Module C Initial'!DQ126</f>
        <v>0</v>
      </c>
      <c r="Z126" s="32">
        <f ca="1">'Module C Corrected'!DR126-'Module C Initial'!DR126</f>
        <v>0</v>
      </c>
      <c r="AA126" s="32">
        <f ca="1">'Module C Corrected'!DS126-'Module C Initial'!DS126</f>
        <v>0</v>
      </c>
      <c r="AB126" s="32">
        <f ca="1">'Module C Corrected'!DT126-'Module C Initial'!DT126</f>
        <v>0</v>
      </c>
      <c r="AC126" s="31">
        <f ca="1">'Module C Corrected'!DU126-'Module C Initial'!DU126</f>
        <v>0</v>
      </c>
      <c r="AD126" s="31">
        <f ca="1">'Module C Corrected'!DV126-'Module C Initial'!DV126</f>
        <v>0</v>
      </c>
      <c r="AE126" s="31">
        <f ca="1">'Module C Corrected'!DW126-'Module C Initial'!DW126</f>
        <v>0</v>
      </c>
      <c r="AF126" s="31">
        <f ca="1">'Module C Corrected'!DX126-'Module C Initial'!DX126</f>
        <v>0</v>
      </c>
      <c r="AG126" s="31">
        <f ca="1">'Module C Corrected'!DY126-'Module C Initial'!DY126</f>
        <v>0</v>
      </c>
      <c r="AH126" s="31">
        <f ca="1">'Module C Corrected'!DZ126-'Module C Initial'!DZ126</f>
        <v>0</v>
      </c>
      <c r="AI126" s="31">
        <f ca="1">'Module C Corrected'!EA126-'Module C Initial'!EA126</f>
        <v>0</v>
      </c>
      <c r="AJ126" s="31">
        <f ca="1">'Module C Corrected'!EB126-'Module C Initial'!EB126</f>
        <v>0</v>
      </c>
      <c r="AK126" s="31">
        <f ca="1">'Module C Corrected'!EC126-'Module C Initial'!EC126</f>
        <v>0</v>
      </c>
      <c r="AL126" s="31">
        <f ca="1">'Module C Corrected'!ED126-'Module C Initial'!ED126</f>
        <v>0</v>
      </c>
      <c r="AM126" s="31">
        <f ca="1">'Module C Corrected'!EE126-'Module C Initial'!EE126</f>
        <v>0</v>
      </c>
      <c r="AN126" s="31">
        <f ca="1">'Module C Corrected'!EF126-'Module C Initial'!EF126</f>
        <v>0</v>
      </c>
      <c r="AO126" s="32">
        <f t="shared" ca="1" si="61"/>
        <v>0</v>
      </c>
      <c r="AP126" s="32">
        <f t="shared" ca="1" si="61"/>
        <v>0</v>
      </c>
      <c r="AQ126" s="32">
        <f t="shared" ca="1" si="61"/>
        <v>0</v>
      </c>
      <c r="AR126" s="32">
        <f t="shared" ca="1" si="60"/>
        <v>0</v>
      </c>
      <c r="AS126" s="32">
        <f t="shared" ca="1" si="60"/>
        <v>0</v>
      </c>
      <c r="AT126" s="32">
        <f t="shared" ca="1" si="60"/>
        <v>0</v>
      </c>
      <c r="AU126" s="32">
        <f t="shared" ca="1" si="59"/>
        <v>0</v>
      </c>
      <c r="AV126" s="32">
        <f t="shared" ca="1" si="59"/>
        <v>0</v>
      </c>
      <c r="AW126" s="32">
        <f t="shared" ca="1" si="59"/>
        <v>0</v>
      </c>
      <c r="AX126" s="32">
        <f t="shared" ca="1" si="59"/>
        <v>0</v>
      </c>
      <c r="AY126" s="32">
        <f t="shared" ca="1" si="59"/>
        <v>0</v>
      </c>
      <c r="AZ126" s="32">
        <f t="shared" ca="1" si="59"/>
        <v>0</v>
      </c>
      <c r="BA126" s="31">
        <f t="shared" ca="1" si="57"/>
        <v>0</v>
      </c>
      <c r="BB126" s="31">
        <f t="shared" ca="1" si="35"/>
        <v>0</v>
      </c>
      <c r="BC126" s="31">
        <f t="shared" ca="1" si="36"/>
        <v>0</v>
      </c>
      <c r="BD126" s="31">
        <f t="shared" ca="1" si="37"/>
        <v>0</v>
      </c>
      <c r="BE126" s="31">
        <f t="shared" ca="1" si="38"/>
        <v>0</v>
      </c>
      <c r="BF126" s="31">
        <f t="shared" ca="1" si="39"/>
        <v>0</v>
      </c>
      <c r="BG126" s="31">
        <f t="shared" ca="1" si="40"/>
        <v>0</v>
      </c>
      <c r="BH126" s="31">
        <f t="shared" ca="1" si="41"/>
        <v>0</v>
      </c>
      <c r="BI126" s="31">
        <f t="shared" ca="1" si="42"/>
        <v>0</v>
      </c>
      <c r="BJ126" s="31">
        <f t="shared" ca="1" si="43"/>
        <v>0</v>
      </c>
      <c r="BK126" s="31">
        <f t="shared" ca="1" si="44"/>
        <v>0</v>
      </c>
      <c r="BL126" s="31">
        <f t="shared" ca="1" si="45"/>
        <v>0</v>
      </c>
      <c r="BM126" s="32">
        <f t="shared" ca="1" si="58"/>
        <v>0</v>
      </c>
      <c r="BN126" s="32">
        <f t="shared" ca="1" si="46"/>
        <v>0</v>
      </c>
      <c r="BO126" s="32">
        <f t="shared" ca="1" si="47"/>
        <v>0</v>
      </c>
      <c r="BP126" s="32">
        <f t="shared" ca="1" si="48"/>
        <v>0</v>
      </c>
      <c r="BQ126" s="32">
        <f t="shared" ca="1" si="49"/>
        <v>0</v>
      </c>
      <c r="BR126" s="32">
        <f t="shared" ca="1" si="50"/>
        <v>0</v>
      </c>
      <c r="BS126" s="32">
        <f t="shared" ca="1" si="51"/>
        <v>0</v>
      </c>
      <c r="BT126" s="32">
        <f t="shared" ca="1" si="52"/>
        <v>0</v>
      </c>
      <c r="BU126" s="32">
        <f t="shared" ca="1" si="53"/>
        <v>0</v>
      </c>
      <c r="BV126" s="32">
        <f t="shared" ca="1" si="54"/>
        <v>0</v>
      </c>
      <c r="BW126" s="32">
        <f t="shared" ca="1" si="55"/>
        <v>0</v>
      </c>
      <c r="BX126" s="32">
        <f t="shared" ca="1" si="56"/>
        <v>0</v>
      </c>
    </row>
    <row r="127" spans="1:76" x14ac:dyDescent="0.25">
      <c r="A127" t="s">
        <v>512</v>
      </c>
      <c r="B127" s="1" t="s">
        <v>299</v>
      </c>
      <c r="C127" t="str">
        <f t="shared" ca="1" si="33"/>
        <v>RB3</v>
      </c>
      <c r="D127" t="str">
        <f t="shared" ca="1" si="34"/>
        <v>Rainbow #3</v>
      </c>
      <c r="E127" s="31">
        <f ca="1">'Module C Corrected'!CW127-'Module C Initial'!CW127</f>
        <v>0</v>
      </c>
      <c r="F127" s="31">
        <f ca="1">'Module C Corrected'!CX127-'Module C Initial'!CX127</f>
        <v>0</v>
      </c>
      <c r="G127" s="31">
        <f ca="1">'Module C Corrected'!CY127-'Module C Initial'!CY127</f>
        <v>0</v>
      </c>
      <c r="H127" s="31">
        <f ca="1">'Module C Corrected'!CZ127-'Module C Initial'!CZ127</f>
        <v>0</v>
      </c>
      <c r="I127" s="31">
        <f ca="1">'Module C Corrected'!DA127-'Module C Initial'!DA127</f>
        <v>0</v>
      </c>
      <c r="J127" s="31">
        <f ca="1">'Module C Corrected'!DB127-'Module C Initial'!DB127</f>
        <v>0</v>
      </c>
      <c r="K127" s="31">
        <f ca="1">'Module C Corrected'!DC127-'Module C Initial'!DC127</f>
        <v>0</v>
      </c>
      <c r="L127" s="31">
        <f ca="1">'Module C Corrected'!DD127-'Module C Initial'!DD127</f>
        <v>0</v>
      </c>
      <c r="M127" s="31">
        <f ca="1">'Module C Corrected'!DE127-'Module C Initial'!DE127</f>
        <v>0</v>
      </c>
      <c r="N127" s="31">
        <f ca="1">'Module C Corrected'!DF127-'Module C Initial'!DF127</f>
        <v>0</v>
      </c>
      <c r="O127" s="31">
        <f ca="1">'Module C Corrected'!DG127-'Module C Initial'!DG127</f>
        <v>0</v>
      </c>
      <c r="P127" s="31">
        <f ca="1">'Module C Corrected'!DH127-'Module C Initial'!DH127</f>
        <v>0</v>
      </c>
      <c r="Q127" s="32">
        <f ca="1">'Module C Corrected'!DI127-'Module C Initial'!DI127</f>
        <v>0</v>
      </c>
      <c r="R127" s="32">
        <f ca="1">'Module C Corrected'!DJ127-'Module C Initial'!DJ127</f>
        <v>0</v>
      </c>
      <c r="S127" s="32">
        <f ca="1">'Module C Corrected'!DK127-'Module C Initial'!DK127</f>
        <v>0</v>
      </c>
      <c r="T127" s="32">
        <f ca="1">'Module C Corrected'!DL127-'Module C Initial'!DL127</f>
        <v>0</v>
      </c>
      <c r="U127" s="32">
        <f ca="1">'Module C Corrected'!DM127-'Module C Initial'!DM127</f>
        <v>0</v>
      </c>
      <c r="V127" s="32">
        <f ca="1">'Module C Corrected'!DN127-'Module C Initial'!DN127</f>
        <v>0</v>
      </c>
      <c r="W127" s="32">
        <f ca="1">'Module C Corrected'!DO127-'Module C Initial'!DO127</f>
        <v>0</v>
      </c>
      <c r="X127" s="32">
        <f ca="1">'Module C Corrected'!DP127-'Module C Initial'!DP127</f>
        <v>0</v>
      </c>
      <c r="Y127" s="32">
        <f ca="1">'Module C Corrected'!DQ127-'Module C Initial'!DQ127</f>
        <v>0</v>
      </c>
      <c r="Z127" s="32">
        <f ca="1">'Module C Corrected'!DR127-'Module C Initial'!DR127</f>
        <v>0</v>
      </c>
      <c r="AA127" s="32">
        <f ca="1">'Module C Corrected'!DS127-'Module C Initial'!DS127</f>
        <v>0</v>
      </c>
      <c r="AB127" s="32">
        <f ca="1">'Module C Corrected'!DT127-'Module C Initial'!DT127</f>
        <v>0</v>
      </c>
      <c r="AC127" s="31">
        <f ca="1">'Module C Corrected'!DU127-'Module C Initial'!DU127</f>
        <v>0</v>
      </c>
      <c r="AD127" s="31">
        <f ca="1">'Module C Corrected'!DV127-'Module C Initial'!DV127</f>
        <v>0</v>
      </c>
      <c r="AE127" s="31">
        <f ca="1">'Module C Corrected'!DW127-'Module C Initial'!DW127</f>
        <v>0</v>
      </c>
      <c r="AF127" s="31">
        <f ca="1">'Module C Corrected'!DX127-'Module C Initial'!DX127</f>
        <v>0</v>
      </c>
      <c r="AG127" s="31">
        <f ca="1">'Module C Corrected'!DY127-'Module C Initial'!DY127</f>
        <v>0</v>
      </c>
      <c r="AH127" s="31">
        <f ca="1">'Module C Corrected'!DZ127-'Module C Initial'!DZ127</f>
        <v>0</v>
      </c>
      <c r="AI127" s="31">
        <f ca="1">'Module C Corrected'!EA127-'Module C Initial'!EA127</f>
        <v>0</v>
      </c>
      <c r="AJ127" s="31">
        <f ca="1">'Module C Corrected'!EB127-'Module C Initial'!EB127</f>
        <v>0</v>
      </c>
      <c r="AK127" s="31">
        <f ca="1">'Module C Corrected'!EC127-'Module C Initial'!EC127</f>
        <v>0</v>
      </c>
      <c r="AL127" s="31">
        <f ca="1">'Module C Corrected'!ED127-'Module C Initial'!ED127</f>
        <v>0</v>
      </c>
      <c r="AM127" s="31">
        <f ca="1">'Module C Corrected'!EE127-'Module C Initial'!EE127</f>
        <v>0</v>
      </c>
      <c r="AN127" s="31">
        <f ca="1">'Module C Corrected'!EF127-'Module C Initial'!EF127</f>
        <v>0</v>
      </c>
      <c r="AO127" s="32">
        <f t="shared" ca="1" si="61"/>
        <v>0</v>
      </c>
      <c r="AP127" s="32">
        <f t="shared" ca="1" si="61"/>
        <v>0</v>
      </c>
      <c r="AQ127" s="32">
        <f t="shared" ca="1" si="61"/>
        <v>0</v>
      </c>
      <c r="AR127" s="32">
        <f t="shared" ca="1" si="60"/>
        <v>0</v>
      </c>
      <c r="AS127" s="32">
        <f t="shared" ca="1" si="60"/>
        <v>0</v>
      </c>
      <c r="AT127" s="32">
        <f t="shared" ca="1" si="60"/>
        <v>0</v>
      </c>
      <c r="AU127" s="32">
        <f t="shared" ca="1" si="59"/>
        <v>0</v>
      </c>
      <c r="AV127" s="32">
        <f t="shared" ca="1" si="59"/>
        <v>0</v>
      </c>
      <c r="AW127" s="32">
        <f t="shared" ca="1" si="59"/>
        <v>0</v>
      </c>
      <c r="AX127" s="32">
        <f t="shared" ca="1" si="59"/>
        <v>0</v>
      </c>
      <c r="AY127" s="32">
        <f t="shared" ca="1" si="59"/>
        <v>0</v>
      </c>
      <c r="AZ127" s="32">
        <f t="shared" ca="1" si="59"/>
        <v>0</v>
      </c>
      <c r="BA127" s="31">
        <f t="shared" ca="1" si="57"/>
        <v>0</v>
      </c>
      <c r="BB127" s="31">
        <f t="shared" ca="1" si="35"/>
        <v>0</v>
      </c>
      <c r="BC127" s="31">
        <f t="shared" ca="1" si="36"/>
        <v>0</v>
      </c>
      <c r="BD127" s="31">
        <f t="shared" ca="1" si="37"/>
        <v>0</v>
      </c>
      <c r="BE127" s="31">
        <f t="shared" ca="1" si="38"/>
        <v>0</v>
      </c>
      <c r="BF127" s="31">
        <f t="shared" ca="1" si="39"/>
        <v>0</v>
      </c>
      <c r="BG127" s="31">
        <f t="shared" ca="1" si="40"/>
        <v>0</v>
      </c>
      <c r="BH127" s="31">
        <f t="shared" ca="1" si="41"/>
        <v>0</v>
      </c>
      <c r="BI127" s="31">
        <f t="shared" ca="1" si="42"/>
        <v>0</v>
      </c>
      <c r="BJ127" s="31">
        <f t="shared" ca="1" si="43"/>
        <v>0</v>
      </c>
      <c r="BK127" s="31">
        <f t="shared" ca="1" si="44"/>
        <v>0</v>
      </c>
      <c r="BL127" s="31">
        <f t="shared" ca="1" si="45"/>
        <v>0</v>
      </c>
      <c r="BM127" s="32">
        <f t="shared" ca="1" si="58"/>
        <v>0</v>
      </c>
      <c r="BN127" s="32">
        <f t="shared" ca="1" si="46"/>
        <v>0</v>
      </c>
      <c r="BO127" s="32">
        <f t="shared" ca="1" si="47"/>
        <v>0</v>
      </c>
      <c r="BP127" s="32">
        <f t="shared" ca="1" si="48"/>
        <v>0</v>
      </c>
      <c r="BQ127" s="32">
        <f t="shared" ca="1" si="49"/>
        <v>0</v>
      </c>
      <c r="BR127" s="32">
        <f t="shared" ca="1" si="50"/>
        <v>0</v>
      </c>
      <c r="BS127" s="32">
        <f t="shared" ca="1" si="51"/>
        <v>0</v>
      </c>
      <c r="BT127" s="32">
        <f t="shared" ca="1" si="52"/>
        <v>0</v>
      </c>
      <c r="BU127" s="32">
        <f t="shared" ca="1" si="53"/>
        <v>0</v>
      </c>
      <c r="BV127" s="32">
        <f t="shared" ca="1" si="54"/>
        <v>0</v>
      </c>
      <c r="BW127" s="32">
        <f t="shared" ca="1" si="55"/>
        <v>0</v>
      </c>
      <c r="BX127" s="32">
        <f t="shared" ca="1" si="56"/>
        <v>0</v>
      </c>
    </row>
    <row r="128" spans="1:76" x14ac:dyDescent="0.25">
      <c r="A128" t="s">
        <v>512</v>
      </c>
      <c r="B128" s="1" t="s">
        <v>51</v>
      </c>
      <c r="C128" t="str">
        <f t="shared" ca="1" si="33"/>
        <v>RB5</v>
      </c>
      <c r="D128" t="str">
        <f t="shared" ca="1" si="34"/>
        <v>Rainbow #5</v>
      </c>
      <c r="E128" s="31">
        <f ca="1">'Module C Corrected'!CW128-'Module C Initial'!CW128</f>
        <v>-944.04000000000087</v>
      </c>
      <c r="F128" s="31">
        <f ca="1">'Module C Corrected'!CX128-'Module C Initial'!CX128</f>
        <v>-884.29999999999927</v>
      </c>
      <c r="G128" s="31">
        <f ca="1">'Module C Corrected'!CY128-'Module C Initial'!CY128</f>
        <v>-152.26999999999998</v>
      </c>
      <c r="H128" s="31">
        <f ca="1">'Module C Corrected'!CZ128-'Module C Initial'!CZ128</f>
        <v>-216.61000000000016</v>
      </c>
      <c r="I128" s="31">
        <f ca="1">'Module C Corrected'!DA128-'Module C Initial'!DA128</f>
        <v>-2321.25</v>
      </c>
      <c r="J128" s="31">
        <f ca="1">'Module C Corrected'!DB128-'Module C Initial'!DB128</f>
        <v>-4523.1199999999953</v>
      </c>
      <c r="K128" s="31">
        <f ca="1">'Module C Corrected'!DC128-'Module C Initial'!DC128</f>
        <v>-285.85000000000036</v>
      </c>
      <c r="L128" s="31">
        <f ca="1">'Module C Corrected'!DD128-'Module C Initial'!DD128</f>
        <v>-981.09999999999877</v>
      </c>
      <c r="M128" s="31">
        <f ca="1">'Module C Corrected'!DE128-'Module C Initial'!DE128</f>
        <v>-71.669999999999973</v>
      </c>
      <c r="N128" s="31">
        <f ca="1">'Module C Corrected'!DF128-'Module C Initial'!DF128</f>
        <v>-114.19000000000005</v>
      </c>
      <c r="O128" s="31">
        <f ca="1">'Module C Corrected'!DG128-'Module C Initial'!DG128</f>
        <v>-193.55999999999995</v>
      </c>
      <c r="P128" s="31">
        <f ca="1">'Module C Corrected'!DH128-'Module C Initial'!DH128</f>
        <v>-263.86999999999989</v>
      </c>
      <c r="Q128" s="32">
        <f ca="1">'Module C Corrected'!DI128-'Module C Initial'!DI128</f>
        <v>-47.2</v>
      </c>
      <c r="R128" s="32">
        <f ca="1">'Module C Corrected'!DJ128-'Module C Initial'!DJ128</f>
        <v>-44.21</v>
      </c>
      <c r="S128" s="32">
        <f ca="1">'Module C Corrected'!DK128-'Module C Initial'!DK128</f>
        <v>-7.6199999999999992</v>
      </c>
      <c r="T128" s="32">
        <f ca="1">'Module C Corrected'!DL128-'Module C Initial'!DL128</f>
        <v>-10.830000000000002</v>
      </c>
      <c r="U128" s="32">
        <f ca="1">'Module C Corrected'!DM128-'Module C Initial'!DM128</f>
        <v>-116.06</v>
      </c>
      <c r="V128" s="32">
        <f ca="1">'Module C Corrected'!DN128-'Module C Initial'!DN128</f>
        <v>-226.16</v>
      </c>
      <c r="W128" s="32">
        <f ca="1">'Module C Corrected'!DO128-'Module C Initial'!DO128</f>
        <v>-14.290000000000003</v>
      </c>
      <c r="X128" s="32">
        <f ca="1">'Module C Corrected'!DP128-'Module C Initial'!DP128</f>
        <v>-49.059999999999995</v>
      </c>
      <c r="Y128" s="32">
        <f ca="1">'Module C Corrected'!DQ128-'Module C Initial'!DQ128</f>
        <v>-3.58</v>
      </c>
      <c r="Z128" s="32">
        <f ca="1">'Module C Corrected'!DR128-'Module C Initial'!DR128</f>
        <v>-5.71</v>
      </c>
      <c r="AA128" s="32">
        <f ca="1">'Module C Corrected'!DS128-'Module C Initial'!DS128</f>
        <v>-9.68</v>
      </c>
      <c r="AB128" s="32">
        <f ca="1">'Module C Corrected'!DT128-'Module C Initial'!DT128</f>
        <v>-13.19</v>
      </c>
      <c r="AC128" s="31">
        <f ca="1">'Module C Corrected'!DU128-'Module C Initial'!DU128</f>
        <v>-150.01999999999998</v>
      </c>
      <c r="AD128" s="31">
        <f ca="1">'Module C Corrected'!DV128-'Module C Initial'!DV128</f>
        <v>-138.65</v>
      </c>
      <c r="AE128" s="31">
        <f ca="1">'Module C Corrected'!DW128-'Module C Initial'!DW128</f>
        <v>-23.59</v>
      </c>
      <c r="AF128" s="31">
        <f ca="1">'Module C Corrected'!DX128-'Module C Initial'!DX128</f>
        <v>-33.089999999999996</v>
      </c>
      <c r="AG128" s="31">
        <f ca="1">'Module C Corrected'!DY128-'Module C Initial'!DY128</f>
        <v>-349.8</v>
      </c>
      <c r="AH128" s="31">
        <f ca="1">'Module C Corrected'!DZ128-'Module C Initial'!DZ128</f>
        <v>-672.01</v>
      </c>
      <c r="AI128" s="31">
        <f ca="1">'Module C Corrected'!EA128-'Module C Initial'!EA128</f>
        <v>-41.879999999999995</v>
      </c>
      <c r="AJ128" s="31">
        <f ca="1">'Module C Corrected'!EB128-'Module C Initial'!EB128</f>
        <v>-141.87</v>
      </c>
      <c r="AK128" s="31">
        <f ca="1">'Module C Corrected'!EC128-'Module C Initial'!EC128</f>
        <v>-10.220000000000001</v>
      </c>
      <c r="AL128" s="31">
        <f ca="1">'Module C Corrected'!ED128-'Module C Initial'!ED128</f>
        <v>-16.080000000000002</v>
      </c>
      <c r="AM128" s="31">
        <f ca="1">'Module C Corrected'!EE128-'Module C Initial'!EE128</f>
        <v>-26.89</v>
      </c>
      <c r="AN128" s="31">
        <f ca="1">'Module C Corrected'!EF128-'Module C Initial'!EF128</f>
        <v>-36.17</v>
      </c>
      <c r="AO128" s="32">
        <f t="shared" ca="1" si="61"/>
        <v>-1141.2600000000009</v>
      </c>
      <c r="AP128" s="32">
        <f t="shared" ca="1" si="61"/>
        <v>-1067.1599999999994</v>
      </c>
      <c r="AQ128" s="32">
        <f t="shared" ca="1" si="61"/>
        <v>-183.48</v>
      </c>
      <c r="AR128" s="32">
        <f t="shared" ca="1" si="60"/>
        <v>-260.53000000000014</v>
      </c>
      <c r="AS128" s="32">
        <f t="shared" ca="1" si="60"/>
        <v>-2787.11</v>
      </c>
      <c r="AT128" s="32">
        <f t="shared" ca="1" si="60"/>
        <v>-5421.2899999999954</v>
      </c>
      <c r="AU128" s="32">
        <f t="shared" ca="1" si="59"/>
        <v>-342.02000000000038</v>
      </c>
      <c r="AV128" s="32">
        <f t="shared" ca="1" si="59"/>
        <v>-1172.0299999999988</v>
      </c>
      <c r="AW128" s="32">
        <f t="shared" ca="1" si="59"/>
        <v>-85.46999999999997</v>
      </c>
      <c r="AX128" s="32">
        <f t="shared" ca="1" si="59"/>
        <v>-135.98000000000005</v>
      </c>
      <c r="AY128" s="32">
        <f t="shared" ca="1" si="59"/>
        <v>-230.12999999999994</v>
      </c>
      <c r="AZ128" s="32">
        <f t="shared" ca="1" si="59"/>
        <v>-313.2299999999999</v>
      </c>
      <c r="BA128" s="31">
        <f t="shared" ca="1" si="57"/>
        <v>-18.88</v>
      </c>
      <c r="BB128" s="31">
        <f t="shared" ca="1" si="35"/>
        <v>-17.68</v>
      </c>
      <c r="BC128" s="31">
        <f t="shared" ca="1" si="36"/>
        <v>-3.04</v>
      </c>
      <c r="BD128" s="31">
        <f t="shared" ca="1" si="37"/>
        <v>-4.33</v>
      </c>
      <c r="BE128" s="31">
        <f t="shared" ca="1" si="38"/>
        <v>-46.41</v>
      </c>
      <c r="BF128" s="31">
        <f t="shared" ca="1" si="39"/>
        <v>-90.44</v>
      </c>
      <c r="BG128" s="31">
        <f t="shared" ca="1" si="40"/>
        <v>-5.72</v>
      </c>
      <c r="BH128" s="31">
        <f t="shared" ca="1" si="41"/>
        <v>-19.62</v>
      </c>
      <c r="BI128" s="31">
        <f t="shared" ca="1" si="42"/>
        <v>-1.43</v>
      </c>
      <c r="BJ128" s="31">
        <f t="shared" ca="1" si="43"/>
        <v>-2.2799999999999998</v>
      </c>
      <c r="BK128" s="31">
        <f t="shared" ca="1" si="44"/>
        <v>-3.87</v>
      </c>
      <c r="BL128" s="31">
        <f t="shared" ca="1" si="45"/>
        <v>-5.28</v>
      </c>
      <c r="BM128" s="32">
        <f t="shared" ca="1" si="58"/>
        <v>-1160.140000000001</v>
      </c>
      <c r="BN128" s="32">
        <f t="shared" ca="1" si="46"/>
        <v>-1084.8399999999995</v>
      </c>
      <c r="BO128" s="32">
        <f t="shared" ca="1" si="47"/>
        <v>-186.51999999999998</v>
      </c>
      <c r="BP128" s="32">
        <f t="shared" ca="1" si="48"/>
        <v>-264.86000000000013</v>
      </c>
      <c r="BQ128" s="32">
        <f t="shared" ca="1" si="49"/>
        <v>-2833.52</v>
      </c>
      <c r="BR128" s="32">
        <f t="shared" ca="1" si="50"/>
        <v>-5511.729999999995</v>
      </c>
      <c r="BS128" s="32">
        <f t="shared" ca="1" si="51"/>
        <v>-347.74000000000041</v>
      </c>
      <c r="BT128" s="32">
        <f t="shared" ca="1" si="52"/>
        <v>-1191.6499999999987</v>
      </c>
      <c r="BU128" s="32">
        <f t="shared" ca="1" si="53"/>
        <v>-86.899999999999977</v>
      </c>
      <c r="BV128" s="32">
        <f t="shared" ca="1" si="54"/>
        <v>-138.26000000000005</v>
      </c>
      <c r="BW128" s="32">
        <f t="shared" ca="1" si="55"/>
        <v>-233.99999999999994</v>
      </c>
      <c r="BX128" s="32">
        <f t="shared" ca="1" si="56"/>
        <v>-318.50999999999988</v>
      </c>
    </row>
    <row r="129" spans="1:76" x14ac:dyDescent="0.25">
      <c r="A129" t="s">
        <v>515</v>
      </c>
      <c r="B129" s="1" t="s">
        <v>109</v>
      </c>
      <c r="C129" t="str">
        <f t="shared" ca="1" si="33"/>
        <v>BCHIMP</v>
      </c>
      <c r="D129" t="str">
        <f t="shared" ca="1" si="34"/>
        <v>Alberta-BC Intertie - Import</v>
      </c>
      <c r="E129" s="31">
        <f ca="1">'Module C Corrected'!CW129-'Module C Initial'!CW129</f>
        <v>-8.1700000000000159</v>
      </c>
      <c r="F129" s="31">
        <f ca="1">'Module C Corrected'!CX129-'Module C Initial'!CX129</f>
        <v>-7.6099999999999568</v>
      </c>
      <c r="G129" s="31">
        <f ca="1">'Module C Corrected'!CY129-'Module C Initial'!CY129</f>
        <v>0</v>
      </c>
      <c r="H129" s="31">
        <f ca="1">'Module C Corrected'!CZ129-'Module C Initial'!CZ129</f>
        <v>0</v>
      </c>
      <c r="I129" s="31">
        <f ca="1">'Module C Corrected'!DA129-'Module C Initial'!DA129</f>
        <v>0</v>
      </c>
      <c r="J129" s="31">
        <f ca="1">'Module C Corrected'!DB129-'Module C Initial'!DB129</f>
        <v>0</v>
      </c>
      <c r="K129" s="31">
        <f ca="1">'Module C Corrected'!DC129-'Module C Initial'!DC129</f>
        <v>0</v>
      </c>
      <c r="L129" s="31">
        <f ca="1">'Module C Corrected'!DD129-'Module C Initial'!DD129</f>
        <v>0</v>
      </c>
      <c r="M129" s="31">
        <f ca="1">'Module C Corrected'!DE129-'Module C Initial'!DE129</f>
        <v>0</v>
      </c>
      <c r="N129" s="31">
        <f ca="1">'Module C Corrected'!DF129-'Module C Initial'!DF129</f>
        <v>0</v>
      </c>
      <c r="O129" s="31">
        <f ca="1">'Module C Corrected'!DG129-'Module C Initial'!DG129</f>
        <v>-2.6400000000000148</v>
      </c>
      <c r="P129" s="31">
        <f ca="1">'Module C Corrected'!DH129-'Module C Initial'!DH129</f>
        <v>-31.569999999999936</v>
      </c>
      <c r="Q129" s="32">
        <f ca="1">'Module C Corrected'!DI129-'Module C Initial'!DI129</f>
        <v>-0.41000000000000014</v>
      </c>
      <c r="R129" s="32">
        <f ca="1">'Module C Corrected'!DJ129-'Module C Initial'!DJ129</f>
        <v>-0.37999999999999901</v>
      </c>
      <c r="S129" s="32">
        <f ca="1">'Module C Corrected'!DK129-'Module C Initial'!DK129</f>
        <v>0</v>
      </c>
      <c r="T129" s="32">
        <f ca="1">'Module C Corrected'!DL129-'Module C Initial'!DL129</f>
        <v>0</v>
      </c>
      <c r="U129" s="32">
        <f ca="1">'Module C Corrected'!DM129-'Module C Initial'!DM129</f>
        <v>0</v>
      </c>
      <c r="V129" s="32">
        <f ca="1">'Module C Corrected'!DN129-'Module C Initial'!DN129</f>
        <v>0</v>
      </c>
      <c r="W129" s="32">
        <f ca="1">'Module C Corrected'!DO129-'Module C Initial'!DO129</f>
        <v>0</v>
      </c>
      <c r="X129" s="32">
        <f ca="1">'Module C Corrected'!DP129-'Module C Initial'!DP129</f>
        <v>0</v>
      </c>
      <c r="Y129" s="32">
        <f ca="1">'Module C Corrected'!DQ129-'Module C Initial'!DQ129</f>
        <v>0</v>
      </c>
      <c r="Z129" s="32">
        <f ca="1">'Module C Corrected'!DR129-'Module C Initial'!DR129</f>
        <v>0</v>
      </c>
      <c r="AA129" s="32">
        <f ca="1">'Module C Corrected'!DS129-'Module C Initial'!DS129</f>
        <v>-0.12999999999999989</v>
      </c>
      <c r="AB129" s="32">
        <f ca="1">'Module C Corrected'!DT129-'Module C Initial'!DT129</f>
        <v>-1.5799999999999983</v>
      </c>
      <c r="AC129" s="31">
        <f ca="1">'Module C Corrected'!DU129-'Module C Initial'!DU129</f>
        <v>-1.2999999999999972</v>
      </c>
      <c r="AD129" s="31">
        <f ca="1">'Module C Corrected'!DV129-'Module C Initial'!DV129</f>
        <v>-1.1899999999999977</v>
      </c>
      <c r="AE129" s="31">
        <f ca="1">'Module C Corrected'!DW129-'Module C Initial'!DW129</f>
        <v>0</v>
      </c>
      <c r="AF129" s="31">
        <f ca="1">'Module C Corrected'!DX129-'Module C Initial'!DX129</f>
        <v>0</v>
      </c>
      <c r="AG129" s="31">
        <f ca="1">'Module C Corrected'!DY129-'Module C Initial'!DY129</f>
        <v>0</v>
      </c>
      <c r="AH129" s="31">
        <f ca="1">'Module C Corrected'!DZ129-'Module C Initial'!DZ129</f>
        <v>0</v>
      </c>
      <c r="AI129" s="31">
        <f ca="1">'Module C Corrected'!EA129-'Module C Initial'!EA129</f>
        <v>0</v>
      </c>
      <c r="AJ129" s="31">
        <f ca="1">'Module C Corrected'!EB129-'Module C Initial'!EB129</f>
        <v>0</v>
      </c>
      <c r="AK129" s="31">
        <f ca="1">'Module C Corrected'!EC129-'Module C Initial'!EC129</f>
        <v>0</v>
      </c>
      <c r="AL129" s="31">
        <f ca="1">'Module C Corrected'!ED129-'Module C Initial'!ED129</f>
        <v>0</v>
      </c>
      <c r="AM129" s="31">
        <f ca="1">'Module C Corrected'!EE129-'Module C Initial'!EE129</f>
        <v>-0.37000000000000099</v>
      </c>
      <c r="AN129" s="31">
        <f ca="1">'Module C Corrected'!EF129-'Module C Initial'!EF129</f>
        <v>-4.3300000000000125</v>
      </c>
      <c r="AO129" s="32">
        <f t="shared" ca="1" si="61"/>
        <v>-9.8800000000000132</v>
      </c>
      <c r="AP129" s="32">
        <f t="shared" ca="1" si="61"/>
        <v>-9.1799999999999535</v>
      </c>
      <c r="AQ129" s="32">
        <f t="shared" ca="1" si="61"/>
        <v>0</v>
      </c>
      <c r="AR129" s="32">
        <f t="shared" ca="1" si="60"/>
        <v>0</v>
      </c>
      <c r="AS129" s="32">
        <f t="shared" ca="1" si="60"/>
        <v>0</v>
      </c>
      <c r="AT129" s="32">
        <f t="shared" ca="1" si="60"/>
        <v>0</v>
      </c>
      <c r="AU129" s="32">
        <f t="shared" ca="1" si="59"/>
        <v>0</v>
      </c>
      <c r="AV129" s="32">
        <f t="shared" ca="1" si="59"/>
        <v>0</v>
      </c>
      <c r="AW129" s="32">
        <f t="shared" ca="1" si="59"/>
        <v>0</v>
      </c>
      <c r="AX129" s="32">
        <f t="shared" ca="1" si="59"/>
        <v>0</v>
      </c>
      <c r="AY129" s="32">
        <f t="shared" ca="1" si="59"/>
        <v>-3.1400000000000157</v>
      </c>
      <c r="AZ129" s="32">
        <f t="shared" ca="1" si="59"/>
        <v>-37.479999999999947</v>
      </c>
      <c r="BA129" s="31">
        <f t="shared" ca="1" si="57"/>
        <v>-0.16</v>
      </c>
      <c r="BB129" s="31">
        <f t="shared" ca="1" si="35"/>
        <v>-0.15</v>
      </c>
      <c r="BC129" s="31">
        <f t="shared" ca="1" si="36"/>
        <v>0</v>
      </c>
      <c r="BD129" s="31">
        <f t="shared" ca="1" si="37"/>
        <v>0</v>
      </c>
      <c r="BE129" s="31">
        <f t="shared" ca="1" si="38"/>
        <v>0</v>
      </c>
      <c r="BF129" s="31">
        <f t="shared" ca="1" si="39"/>
        <v>0</v>
      </c>
      <c r="BG129" s="31">
        <f t="shared" ca="1" si="40"/>
        <v>0</v>
      </c>
      <c r="BH129" s="31">
        <f t="shared" ca="1" si="41"/>
        <v>0</v>
      </c>
      <c r="BI129" s="31">
        <f t="shared" ca="1" si="42"/>
        <v>0</v>
      </c>
      <c r="BJ129" s="31">
        <f t="shared" ca="1" si="43"/>
        <v>0</v>
      </c>
      <c r="BK129" s="31">
        <f t="shared" ca="1" si="44"/>
        <v>-0.05</v>
      </c>
      <c r="BL129" s="31">
        <f t="shared" ca="1" si="45"/>
        <v>-0.63</v>
      </c>
      <c r="BM129" s="32">
        <f t="shared" ca="1" si="58"/>
        <v>-10.040000000000013</v>
      </c>
      <c r="BN129" s="32">
        <f t="shared" ca="1" si="46"/>
        <v>-9.3299999999999539</v>
      </c>
      <c r="BO129" s="32">
        <f t="shared" ca="1" si="47"/>
        <v>0</v>
      </c>
      <c r="BP129" s="32">
        <f t="shared" ca="1" si="48"/>
        <v>0</v>
      </c>
      <c r="BQ129" s="32">
        <f t="shared" ca="1" si="49"/>
        <v>0</v>
      </c>
      <c r="BR129" s="32">
        <f t="shared" ca="1" si="50"/>
        <v>0</v>
      </c>
      <c r="BS129" s="32">
        <f t="shared" ca="1" si="51"/>
        <v>0</v>
      </c>
      <c r="BT129" s="32">
        <f t="shared" ca="1" si="52"/>
        <v>0</v>
      </c>
      <c r="BU129" s="32">
        <f t="shared" ca="1" si="53"/>
        <v>0</v>
      </c>
      <c r="BV129" s="32">
        <f t="shared" ca="1" si="54"/>
        <v>0</v>
      </c>
      <c r="BW129" s="32">
        <f t="shared" ca="1" si="55"/>
        <v>-3.1900000000000155</v>
      </c>
      <c r="BX129" s="32">
        <f t="shared" ca="1" si="56"/>
        <v>-38.10999999999995</v>
      </c>
    </row>
    <row r="130" spans="1:76" x14ac:dyDescent="0.25">
      <c r="A130" t="s">
        <v>515</v>
      </c>
      <c r="B130" s="1" t="s">
        <v>110</v>
      </c>
      <c r="C130" t="str">
        <f t="shared" ca="1" si="33"/>
        <v>SPCIMP</v>
      </c>
      <c r="D130" t="str">
        <f t="shared" ca="1" si="34"/>
        <v>Alberta-Saskatchewan Intertie - Import</v>
      </c>
      <c r="E130" s="31">
        <f ca="1">'Module C Corrected'!CW130-'Module C Initial'!CW130</f>
        <v>0</v>
      </c>
      <c r="F130" s="31">
        <f ca="1">'Module C Corrected'!CX130-'Module C Initial'!CX130</f>
        <v>0</v>
      </c>
      <c r="G130" s="31">
        <f ca="1">'Module C Corrected'!CY130-'Module C Initial'!CY130</f>
        <v>0</v>
      </c>
      <c r="H130" s="31">
        <f ca="1">'Module C Corrected'!CZ130-'Module C Initial'!CZ130</f>
        <v>0</v>
      </c>
      <c r="I130" s="31">
        <f ca="1">'Module C Corrected'!DA130-'Module C Initial'!DA130</f>
        <v>-0.65000000000000213</v>
      </c>
      <c r="J130" s="31">
        <f ca="1">'Module C Corrected'!DB130-'Module C Initial'!DB130</f>
        <v>-59.990000000000009</v>
      </c>
      <c r="K130" s="31">
        <f ca="1">'Module C Corrected'!DC130-'Module C Initial'!DC130</f>
        <v>0</v>
      </c>
      <c r="L130" s="31">
        <f ca="1">'Module C Corrected'!DD130-'Module C Initial'!DD130</f>
        <v>0</v>
      </c>
      <c r="M130" s="31">
        <f ca="1">'Module C Corrected'!DE130-'Module C Initial'!DE130</f>
        <v>0</v>
      </c>
      <c r="N130" s="31">
        <f ca="1">'Module C Corrected'!DF130-'Module C Initial'!DF130</f>
        <v>0</v>
      </c>
      <c r="O130" s="31">
        <f ca="1">'Module C Corrected'!DG130-'Module C Initial'!DG130</f>
        <v>0</v>
      </c>
      <c r="P130" s="31">
        <f ca="1">'Module C Corrected'!DH130-'Module C Initial'!DH130</f>
        <v>0</v>
      </c>
      <c r="Q130" s="32">
        <f ca="1">'Module C Corrected'!DI130-'Module C Initial'!DI130</f>
        <v>0</v>
      </c>
      <c r="R130" s="32">
        <f ca="1">'Module C Corrected'!DJ130-'Module C Initial'!DJ130</f>
        <v>0</v>
      </c>
      <c r="S130" s="32">
        <f ca="1">'Module C Corrected'!DK130-'Module C Initial'!DK130</f>
        <v>0</v>
      </c>
      <c r="T130" s="32">
        <f ca="1">'Module C Corrected'!DL130-'Module C Initial'!DL130</f>
        <v>0</v>
      </c>
      <c r="U130" s="32">
        <f ca="1">'Module C Corrected'!DM130-'Module C Initial'!DM130</f>
        <v>-3.0000000000000027E-2</v>
      </c>
      <c r="V130" s="32">
        <f ca="1">'Module C Corrected'!DN130-'Module C Initial'!DN130</f>
        <v>-3</v>
      </c>
      <c r="W130" s="32">
        <f ca="1">'Module C Corrected'!DO130-'Module C Initial'!DO130</f>
        <v>0</v>
      </c>
      <c r="X130" s="32">
        <f ca="1">'Module C Corrected'!DP130-'Module C Initial'!DP130</f>
        <v>0</v>
      </c>
      <c r="Y130" s="32">
        <f ca="1">'Module C Corrected'!DQ130-'Module C Initial'!DQ130</f>
        <v>0</v>
      </c>
      <c r="Z130" s="32">
        <f ca="1">'Module C Corrected'!DR130-'Module C Initial'!DR130</f>
        <v>0</v>
      </c>
      <c r="AA130" s="32">
        <f ca="1">'Module C Corrected'!DS130-'Module C Initial'!DS130</f>
        <v>0</v>
      </c>
      <c r="AB130" s="32">
        <f ca="1">'Module C Corrected'!DT130-'Module C Initial'!DT130</f>
        <v>0</v>
      </c>
      <c r="AC130" s="31">
        <f ca="1">'Module C Corrected'!DU130-'Module C Initial'!DU130</f>
        <v>0</v>
      </c>
      <c r="AD130" s="31">
        <f ca="1">'Module C Corrected'!DV130-'Module C Initial'!DV130</f>
        <v>0</v>
      </c>
      <c r="AE130" s="31">
        <f ca="1">'Module C Corrected'!DW130-'Module C Initial'!DW130</f>
        <v>0</v>
      </c>
      <c r="AF130" s="31">
        <f ca="1">'Module C Corrected'!DX130-'Module C Initial'!DX130</f>
        <v>0</v>
      </c>
      <c r="AG130" s="31">
        <f ca="1">'Module C Corrected'!DY130-'Module C Initial'!DY130</f>
        <v>-9.9999999999999645E-2</v>
      </c>
      <c r="AH130" s="31">
        <f ca="1">'Module C Corrected'!DZ130-'Module C Initial'!DZ130</f>
        <v>-8.9099999999999682</v>
      </c>
      <c r="AI130" s="31">
        <f ca="1">'Module C Corrected'!EA130-'Module C Initial'!EA130</f>
        <v>0</v>
      </c>
      <c r="AJ130" s="31">
        <f ca="1">'Module C Corrected'!EB130-'Module C Initial'!EB130</f>
        <v>0</v>
      </c>
      <c r="AK130" s="31">
        <f ca="1">'Module C Corrected'!EC130-'Module C Initial'!EC130</f>
        <v>0</v>
      </c>
      <c r="AL130" s="31">
        <f ca="1">'Module C Corrected'!ED130-'Module C Initial'!ED130</f>
        <v>0</v>
      </c>
      <c r="AM130" s="31">
        <f ca="1">'Module C Corrected'!EE130-'Module C Initial'!EE130</f>
        <v>0</v>
      </c>
      <c r="AN130" s="31">
        <f ca="1">'Module C Corrected'!EF130-'Module C Initial'!EF130</f>
        <v>0</v>
      </c>
      <c r="AO130" s="32">
        <f t="shared" ca="1" si="61"/>
        <v>0</v>
      </c>
      <c r="AP130" s="32">
        <f t="shared" ca="1" si="61"/>
        <v>0</v>
      </c>
      <c r="AQ130" s="32">
        <f t="shared" ca="1" si="61"/>
        <v>0</v>
      </c>
      <c r="AR130" s="32">
        <f t="shared" ca="1" si="60"/>
        <v>0</v>
      </c>
      <c r="AS130" s="32">
        <f t="shared" ca="1" si="60"/>
        <v>-0.7800000000000018</v>
      </c>
      <c r="AT130" s="32">
        <f t="shared" ca="1" si="60"/>
        <v>-71.899999999999977</v>
      </c>
      <c r="AU130" s="32">
        <f t="shared" ca="1" si="59"/>
        <v>0</v>
      </c>
      <c r="AV130" s="32">
        <f t="shared" ca="1" si="59"/>
        <v>0</v>
      </c>
      <c r="AW130" s="32">
        <f t="shared" ca="1" si="59"/>
        <v>0</v>
      </c>
      <c r="AX130" s="32">
        <f t="shared" ca="1" si="59"/>
        <v>0</v>
      </c>
      <c r="AY130" s="32">
        <f t="shared" ca="1" si="59"/>
        <v>0</v>
      </c>
      <c r="AZ130" s="32">
        <f t="shared" ca="1" si="59"/>
        <v>0</v>
      </c>
      <c r="BA130" s="31">
        <f t="shared" ca="1" si="57"/>
        <v>0</v>
      </c>
      <c r="BB130" s="31">
        <f t="shared" ca="1" si="35"/>
        <v>0</v>
      </c>
      <c r="BC130" s="31">
        <f t="shared" ca="1" si="36"/>
        <v>0</v>
      </c>
      <c r="BD130" s="31">
        <f t="shared" ca="1" si="37"/>
        <v>0</v>
      </c>
      <c r="BE130" s="31">
        <f t="shared" ca="1" si="38"/>
        <v>-0.01</v>
      </c>
      <c r="BF130" s="31">
        <f t="shared" ca="1" si="39"/>
        <v>-1.2</v>
      </c>
      <c r="BG130" s="31">
        <f t="shared" ca="1" si="40"/>
        <v>0</v>
      </c>
      <c r="BH130" s="31">
        <f t="shared" ca="1" si="41"/>
        <v>0</v>
      </c>
      <c r="BI130" s="31">
        <f t="shared" ca="1" si="42"/>
        <v>0</v>
      </c>
      <c r="BJ130" s="31">
        <f t="shared" ca="1" si="43"/>
        <v>0</v>
      </c>
      <c r="BK130" s="31">
        <f t="shared" ca="1" si="44"/>
        <v>0</v>
      </c>
      <c r="BL130" s="31">
        <f t="shared" ca="1" si="45"/>
        <v>0</v>
      </c>
      <c r="BM130" s="32">
        <f t="shared" ca="1" si="58"/>
        <v>0</v>
      </c>
      <c r="BN130" s="32">
        <f t="shared" ca="1" si="46"/>
        <v>0</v>
      </c>
      <c r="BO130" s="32">
        <f t="shared" ca="1" si="47"/>
        <v>0</v>
      </c>
      <c r="BP130" s="32">
        <f t="shared" ca="1" si="48"/>
        <v>0</v>
      </c>
      <c r="BQ130" s="32">
        <f t="shared" ca="1" si="49"/>
        <v>-0.79000000000000181</v>
      </c>
      <c r="BR130" s="32">
        <f t="shared" ca="1" si="50"/>
        <v>-73.09999999999998</v>
      </c>
      <c r="BS130" s="32">
        <f t="shared" ca="1" si="51"/>
        <v>0</v>
      </c>
      <c r="BT130" s="32">
        <f t="shared" ca="1" si="52"/>
        <v>0</v>
      </c>
      <c r="BU130" s="32">
        <f t="shared" ca="1" si="53"/>
        <v>0</v>
      </c>
      <c r="BV130" s="32">
        <f t="shared" ca="1" si="54"/>
        <v>0</v>
      </c>
      <c r="BW130" s="32">
        <f t="shared" ca="1" si="55"/>
        <v>0</v>
      </c>
      <c r="BX130" s="32">
        <f t="shared" ca="1" si="56"/>
        <v>0</v>
      </c>
    </row>
    <row r="131" spans="1:76" x14ac:dyDescent="0.25">
      <c r="A131" t="s">
        <v>515</v>
      </c>
      <c r="B131" s="1" t="s">
        <v>370</v>
      </c>
      <c r="C131" t="str">
        <f t="shared" ca="1" si="33"/>
        <v>SPCEXP</v>
      </c>
      <c r="D131" t="str">
        <f t="shared" ca="1" si="34"/>
        <v>Alberta-Saskatchewan Intertie - Export</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61"/>
        <v>0</v>
      </c>
      <c r="AP131" s="32">
        <f t="shared" ca="1" si="61"/>
        <v>0</v>
      </c>
      <c r="AQ131" s="32">
        <f t="shared" ca="1" si="61"/>
        <v>0</v>
      </c>
      <c r="AR131" s="32">
        <f t="shared" ca="1" si="60"/>
        <v>0</v>
      </c>
      <c r="AS131" s="32">
        <f t="shared" ca="1" si="60"/>
        <v>0</v>
      </c>
      <c r="AT131" s="32">
        <f t="shared" ca="1" si="60"/>
        <v>0</v>
      </c>
      <c r="AU131" s="32">
        <f t="shared" ca="1" si="59"/>
        <v>0</v>
      </c>
      <c r="AV131" s="32">
        <f t="shared" ca="1" si="59"/>
        <v>0</v>
      </c>
      <c r="AW131" s="32">
        <f t="shared" ca="1" si="59"/>
        <v>0</v>
      </c>
      <c r="AX131" s="32">
        <f t="shared" ca="1" si="59"/>
        <v>0</v>
      </c>
      <c r="AY131" s="32">
        <f t="shared" ca="1" si="59"/>
        <v>0</v>
      </c>
      <c r="AZ131" s="32">
        <f t="shared" ca="1" si="59"/>
        <v>0</v>
      </c>
      <c r="BA131" s="31">
        <f t="shared" ca="1" si="57"/>
        <v>0</v>
      </c>
      <c r="BB131" s="31">
        <f t="shared" ca="1" si="35"/>
        <v>0</v>
      </c>
      <c r="BC131" s="31">
        <f t="shared" ca="1" si="36"/>
        <v>0</v>
      </c>
      <c r="BD131" s="31">
        <f t="shared" ca="1" si="37"/>
        <v>0</v>
      </c>
      <c r="BE131" s="31">
        <f t="shared" ca="1" si="38"/>
        <v>0</v>
      </c>
      <c r="BF131" s="31">
        <f t="shared" ca="1" si="39"/>
        <v>0</v>
      </c>
      <c r="BG131" s="31">
        <f t="shared" ca="1" si="40"/>
        <v>0</v>
      </c>
      <c r="BH131" s="31">
        <f t="shared" ca="1" si="41"/>
        <v>0</v>
      </c>
      <c r="BI131" s="31">
        <f t="shared" ca="1" si="42"/>
        <v>0</v>
      </c>
      <c r="BJ131" s="31">
        <f t="shared" ca="1" si="43"/>
        <v>0</v>
      </c>
      <c r="BK131" s="31">
        <f t="shared" ca="1" si="44"/>
        <v>0</v>
      </c>
      <c r="BL131" s="31">
        <f t="shared" ca="1" si="45"/>
        <v>0</v>
      </c>
      <c r="BM131" s="32">
        <f t="shared" ca="1" si="58"/>
        <v>0</v>
      </c>
      <c r="BN131" s="32">
        <f t="shared" ca="1" si="46"/>
        <v>0</v>
      </c>
      <c r="BO131" s="32">
        <f t="shared" ca="1" si="47"/>
        <v>0</v>
      </c>
      <c r="BP131" s="32">
        <f t="shared" ca="1" si="48"/>
        <v>0</v>
      </c>
      <c r="BQ131" s="32">
        <f t="shared" ca="1" si="49"/>
        <v>0</v>
      </c>
      <c r="BR131" s="32">
        <f t="shared" ca="1" si="50"/>
        <v>0</v>
      </c>
      <c r="BS131" s="32">
        <f t="shared" ca="1" si="51"/>
        <v>0</v>
      </c>
      <c r="BT131" s="32">
        <f t="shared" ca="1" si="52"/>
        <v>0</v>
      </c>
      <c r="BU131" s="32">
        <f t="shared" ca="1" si="53"/>
        <v>0</v>
      </c>
      <c r="BV131" s="32">
        <f t="shared" ca="1" si="54"/>
        <v>0</v>
      </c>
      <c r="BW131" s="32">
        <f t="shared" ca="1" si="55"/>
        <v>0</v>
      </c>
      <c r="BX131" s="32">
        <f t="shared" ca="1" si="56"/>
        <v>0</v>
      </c>
    </row>
    <row r="132" spans="1:76" x14ac:dyDescent="0.25">
      <c r="A132" t="s">
        <v>512</v>
      </c>
      <c r="B132" s="1" t="s">
        <v>52</v>
      </c>
      <c r="C132" t="str">
        <f t="shared" ca="1" si="33"/>
        <v>RL1</v>
      </c>
      <c r="D132" t="str">
        <f t="shared" ca="1" si="34"/>
        <v>Rainbow Lake #1</v>
      </c>
      <c r="E132" s="31">
        <f ca="1">'Module C Corrected'!CW132-'Module C Initial'!CW132</f>
        <v>0</v>
      </c>
      <c r="F132" s="31">
        <f ca="1">'Module C Corrected'!CX132-'Module C Initial'!CX132</f>
        <v>0</v>
      </c>
      <c r="G132" s="31">
        <f ca="1">'Module C Corrected'!CY132-'Module C Initial'!CY132</f>
        <v>0</v>
      </c>
      <c r="H132" s="31">
        <f ca="1">'Module C Corrected'!CZ132-'Module C Initial'!CZ132</f>
        <v>0</v>
      </c>
      <c r="I132" s="31">
        <f ca="1">'Module C Corrected'!DA132-'Module C Initial'!DA132</f>
        <v>0</v>
      </c>
      <c r="J132" s="31">
        <f ca="1">'Module C Corrected'!DB132-'Module C Initial'!DB132</f>
        <v>0</v>
      </c>
      <c r="K132" s="31">
        <f ca="1">'Module C Corrected'!DC132-'Module C Initial'!DC132</f>
        <v>0</v>
      </c>
      <c r="L132" s="31">
        <f ca="1">'Module C Corrected'!DD132-'Module C Initial'!DD132</f>
        <v>0</v>
      </c>
      <c r="M132" s="31">
        <f ca="1">'Module C Corrected'!DE132-'Module C Initial'!DE132</f>
        <v>0</v>
      </c>
      <c r="N132" s="31">
        <f ca="1">'Module C Corrected'!DF132-'Module C Initial'!DF132</f>
        <v>0</v>
      </c>
      <c r="O132" s="31">
        <f ca="1">'Module C Corrected'!DG132-'Module C Initial'!DG132</f>
        <v>0</v>
      </c>
      <c r="P132" s="31">
        <f ca="1">'Module C Corrected'!DH132-'Module C Initial'!DH132</f>
        <v>0</v>
      </c>
      <c r="Q132" s="32">
        <f ca="1">'Module C Corrected'!DI132-'Module C Initial'!DI132</f>
        <v>0</v>
      </c>
      <c r="R132" s="32">
        <f ca="1">'Module C Corrected'!DJ132-'Module C Initial'!DJ132</f>
        <v>0</v>
      </c>
      <c r="S132" s="32">
        <f ca="1">'Module C Corrected'!DK132-'Module C Initial'!DK132</f>
        <v>0</v>
      </c>
      <c r="T132" s="32">
        <f ca="1">'Module C Corrected'!DL132-'Module C Initial'!DL132</f>
        <v>0</v>
      </c>
      <c r="U132" s="32">
        <f ca="1">'Module C Corrected'!DM132-'Module C Initial'!DM132</f>
        <v>0</v>
      </c>
      <c r="V132" s="32">
        <f ca="1">'Module C Corrected'!DN132-'Module C Initial'!DN132</f>
        <v>0</v>
      </c>
      <c r="W132" s="32">
        <f ca="1">'Module C Corrected'!DO132-'Module C Initial'!DO132</f>
        <v>0</v>
      </c>
      <c r="X132" s="32">
        <f ca="1">'Module C Corrected'!DP132-'Module C Initial'!DP132</f>
        <v>0</v>
      </c>
      <c r="Y132" s="32">
        <f ca="1">'Module C Corrected'!DQ132-'Module C Initial'!DQ132</f>
        <v>0</v>
      </c>
      <c r="Z132" s="32">
        <f ca="1">'Module C Corrected'!DR132-'Module C Initial'!DR132</f>
        <v>0</v>
      </c>
      <c r="AA132" s="32">
        <f ca="1">'Module C Corrected'!DS132-'Module C Initial'!DS132</f>
        <v>0</v>
      </c>
      <c r="AB132" s="32">
        <f ca="1">'Module C Corrected'!DT132-'Module C Initial'!DT132</f>
        <v>0</v>
      </c>
      <c r="AC132" s="31">
        <f ca="1">'Module C Corrected'!DU132-'Module C Initial'!DU132</f>
        <v>0</v>
      </c>
      <c r="AD132" s="31">
        <f ca="1">'Module C Corrected'!DV132-'Module C Initial'!DV132</f>
        <v>0</v>
      </c>
      <c r="AE132" s="31">
        <f ca="1">'Module C Corrected'!DW132-'Module C Initial'!DW132</f>
        <v>0</v>
      </c>
      <c r="AF132" s="31">
        <f ca="1">'Module C Corrected'!DX132-'Module C Initial'!DX132</f>
        <v>0</v>
      </c>
      <c r="AG132" s="31">
        <f ca="1">'Module C Corrected'!DY132-'Module C Initial'!DY132</f>
        <v>0</v>
      </c>
      <c r="AH132" s="31">
        <f ca="1">'Module C Corrected'!DZ132-'Module C Initial'!DZ132</f>
        <v>0</v>
      </c>
      <c r="AI132" s="31">
        <f ca="1">'Module C Corrected'!EA132-'Module C Initial'!EA132</f>
        <v>0</v>
      </c>
      <c r="AJ132" s="31">
        <f ca="1">'Module C Corrected'!EB132-'Module C Initial'!EB132</f>
        <v>0</v>
      </c>
      <c r="AK132" s="31">
        <f ca="1">'Module C Corrected'!EC132-'Module C Initial'!EC132</f>
        <v>0</v>
      </c>
      <c r="AL132" s="31">
        <f ca="1">'Module C Corrected'!ED132-'Module C Initial'!ED132</f>
        <v>0</v>
      </c>
      <c r="AM132" s="31">
        <f ca="1">'Module C Corrected'!EE132-'Module C Initial'!EE132</f>
        <v>0</v>
      </c>
      <c r="AN132" s="31">
        <f ca="1">'Module C Corrected'!EF132-'Module C Initial'!EF132</f>
        <v>0</v>
      </c>
      <c r="AO132" s="32">
        <f t="shared" ca="1" si="61"/>
        <v>0</v>
      </c>
      <c r="AP132" s="32">
        <f t="shared" ca="1" si="61"/>
        <v>0</v>
      </c>
      <c r="AQ132" s="32">
        <f t="shared" ca="1" si="61"/>
        <v>0</v>
      </c>
      <c r="AR132" s="32">
        <f t="shared" ca="1" si="60"/>
        <v>0</v>
      </c>
      <c r="AS132" s="32">
        <f t="shared" ca="1" si="60"/>
        <v>0</v>
      </c>
      <c r="AT132" s="32">
        <f t="shared" ca="1" si="60"/>
        <v>0</v>
      </c>
      <c r="AU132" s="32">
        <f t="shared" ca="1" si="59"/>
        <v>0</v>
      </c>
      <c r="AV132" s="32">
        <f t="shared" ca="1" si="59"/>
        <v>0</v>
      </c>
      <c r="AW132" s="32">
        <f t="shared" ca="1" si="59"/>
        <v>0</v>
      </c>
      <c r="AX132" s="32">
        <f t="shared" ref="AX132:AZ167" ca="1" si="62">N132+Z132+AL132</f>
        <v>0</v>
      </c>
      <c r="AY132" s="32">
        <f t="shared" ca="1" si="62"/>
        <v>0</v>
      </c>
      <c r="AZ132" s="32">
        <f t="shared" ca="1" si="62"/>
        <v>0</v>
      </c>
      <c r="BA132" s="31">
        <f t="shared" ca="1" si="57"/>
        <v>0</v>
      </c>
      <c r="BB132" s="31">
        <f t="shared" ca="1" si="35"/>
        <v>0</v>
      </c>
      <c r="BC132" s="31">
        <f t="shared" ca="1" si="36"/>
        <v>0</v>
      </c>
      <c r="BD132" s="31">
        <f t="shared" ca="1" si="37"/>
        <v>0</v>
      </c>
      <c r="BE132" s="31">
        <f t="shared" ca="1" si="38"/>
        <v>0</v>
      </c>
      <c r="BF132" s="31">
        <f t="shared" ca="1" si="39"/>
        <v>0</v>
      </c>
      <c r="BG132" s="31">
        <f t="shared" ca="1" si="40"/>
        <v>0</v>
      </c>
      <c r="BH132" s="31">
        <f t="shared" ca="1" si="41"/>
        <v>0</v>
      </c>
      <c r="BI132" s="31">
        <f t="shared" ca="1" si="42"/>
        <v>0</v>
      </c>
      <c r="BJ132" s="31">
        <f t="shared" ca="1" si="43"/>
        <v>0</v>
      </c>
      <c r="BK132" s="31">
        <f t="shared" ca="1" si="44"/>
        <v>0</v>
      </c>
      <c r="BL132" s="31">
        <f t="shared" ca="1" si="45"/>
        <v>0</v>
      </c>
      <c r="BM132" s="32">
        <f t="shared" ca="1" si="58"/>
        <v>0</v>
      </c>
      <c r="BN132" s="32">
        <f t="shared" ca="1" si="46"/>
        <v>0</v>
      </c>
      <c r="BO132" s="32">
        <f t="shared" ca="1" si="47"/>
        <v>0</v>
      </c>
      <c r="BP132" s="32">
        <f t="shared" ca="1" si="48"/>
        <v>0</v>
      </c>
      <c r="BQ132" s="32">
        <f t="shared" ca="1" si="49"/>
        <v>0</v>
      </c>
      <c r="BR132" s="32">
        <f t="shared" ca="1" si="50"/>
        <v>0</v>
      </c>
      <c r="BS132" s="32">
        <f t="shared" ca="1" si="51"/>
        <v>0</v>
      </c>
      <c r="BT132" s="32">
        <f t="shared" ca="1" si="52"/>
        <v>0</v>
      </c>
      <c r="BU132" s="32">
        <f t="shared" ca="1" si="53"/>
        <v>0</v>
      </c>
      <c r="BV132" s="32">
        <f t="shared" ca="1" si="54"/>
        <v>0</v>
      </c>
      <c r="BW132" s="32">
        <f t="shared" ca="1" si="55"/>
        <v>0</v>
      </c>
      <c r="BX132" s="32">
        <f t="shared" ca="1" si="56"/>
        <v>0</v>
      </c>
    </row>
    <row r="133" spans="1:76" x14ac:dyDescent="0.25">
      <c r="A133" t="s">
        <v>467</v>
      </c>
      <c r="B133" s="1" t="s">
        <v>132</v>
      </c>
      <c r="C133" t="str">
        <f t="shared" ref="C133:C167" ca="1" si="63">VLOOKUP($B133,LocationLookup,2,FALSE)</f>
        <v>RUN</v>
      </c>
      <c r="D133" t="str">
        <f t="shared" ref="D133:D167" ca="1" si="64">VLOOKUP($C133,LossFactorLookup,2,FALSE)</f>
        <v>Rundle Hydro Facility</v>
      </c>
      <c r="E133" s="31">
        <f ca="1">'Module C Corrected'!CW133-'Module C Initial'!CW133</f>
        <v>73.430000000000291</v>
      </c>
      <c r="F133" s="31">
        <f ca="1">'Module C Corrected'!CX133-'Module C Initial'!CX133</f>
        <v>77.559999999999491</v>
      </c>
      <c r="G133" s="31">
        <f ca="1">'Module C Corrected'!CY133-'Module C Initial'!CY133</f>
        <v>47.779999999999745</v>
      </c>
      <c r="H133" s="31">
        <f ca="1">'Module C Corrected'!CZ133-'Module C Initial'!CZ133</f>
        <v>36.829999999999927</v>
      </c>
      <c r="I133" s="31">
        <f ca="1">'Module C Corrected'!DA133-'Module C Initial'!DA133</f>
        <v>97.570000000001528</v>
      </c>
      <c r="J133" s="31">
        <f ca="1">'Module C Corrected'!DB133-'Module C Initial'!DB133</f>
        <v>194.2599999999984</v>
      </c>
      <c r="K133" s="31">
        <f ca="1">'Module C Corrected'!DC133-'Module C Initial'!DC133</f>
        <v>18.350000000000364</v>
      </c>
      <c r="L133" s="31">
        <f ca="1">'Module C Corrected'!DD133-'Module C Initial'!DD133</f>
        <v>29.539999999999964</v>
      </c>
      <c r="M133" s="31">
        <f ca="1">'Module C Corrected'!DE133-'Module C Initial'!DE133</f>
        <v>15.890000000000327</v>
      </c>
      <c r="N133" s="31">
        <f ca="1">'Module C Corrected'!DF133-'Module C Initial'!DF133</f>
        <v>19.650000000000091</v>
      </c>
      <c r="O133" s="31">
        <f ca="1">'Module C Corrected'!DG133-'Module C Initial'!DG133</f>
        <v>36.140000000000327</v>
      </c>
      <c r="P133" s="31">
        <f ca="1">'Module C Corrected'!DH133-'Module C Initial'!DH133</f>
        <v>39.819999999999709</v>
      </c>
      <c r="Q133" s="32">
        <f ca="1">'Module C Corrected'!DI133-'Module C Initial'!DI133</f>
        <v>3.67999999999995</v>
      </c>
      <c r="R133" s="32">
        <f ca="1">'Module C Corrected'!DJ133-'Module C Initial'!DJ133</f>
        <v>3.8799999999999955</v>
      </c>
      <c r="S133" s="32">
        <f ca="1">'Module C Corrected'!DK133-'Module C Initial'!DK133</f>
        <v>2.3900000000000432</v>
      </c>
      <c r="T133" s="32">
        <f ca="1">'Module C Corrected'!DL133-'Module C Initial'!DL133</f>
        <v>1.8500000000000227</v>
      </c>
      <c r="U133" s="32">
        <f ca="1">'Module C Corrected'!DM133-'Module C Initial'!DM133</f>
        <v>4.8799999999999955</v>
      </c>
      <c r="V133" s="32">
        <f ca="1">'Module C Corrected'!DN133-'Module C Initial'!DN133</f>
        <v>9.7200000000000273</v>
      </c>
      <c r="W133" s="32">
        <f ca="1">'Module C Corrected'!DO133-'Module C Initial'!DO133</f>
        <v>0.90999999999999659</v>
      </c>
      <c r="X133" s="32">
        <f ca="1">'Module C Corrected'!DP133-'Module C Initial'!DP133</f>
        <v>1.4699999999999989</v>
      </c>
      <c r="Y133" s="32">
        <f ca="1">'Module C Corrected'!DQ133-'Module C Initial'!DQ133</f>
        <v>0.79000000000000625</v>
      </c>
      <c r="Z133" s="32">
        <f ca="1">'Module C Corrected'!DR133-'Module C Initial'!DR133</f>
        <v>0.97999999999998977</v>
      </c>
      <c r="AA133" s="32">
        <f ca="1">'Module C Corrected'!DS133-'Module C Initial'!DS133</f>
        <v>1.8000000000000114</v>
      </c>
      <c r="AB133" s="32">
        <f ca="1">'Module C Corrected'!DT133-'Module C Initial'!DT133</f>
        <v>1.9899999999999523</v>
      </c>
      <c r="AC133" s="31">
        <f ca="1">'Module C Corrected'!DU133-'Module C Initial'!DU133</f>
        <v>11.670000000000073</v>
      </c>
      <c r="AD133" s="31">
        <f ca="1">'Module C Corrected'!DV133-'Module C Initial'!DV133</f>
        <v>12.160000000000082</v>
      </c>
      <c r="AE133" s="31">
        <f ca="1">'Module C Corrected'!DW133-'Module C Initial'!DW133</f>
        <v>7.4000000000000909</v>
      </c>
      <c r="AF133" s="31">
        <f ca="1">'Module C Corrected'!DX133-'Module C Initial'!DX133</f>
        <v>5.6299999999999955</v>
      </c>
      <c r="AG133" s="31">
        <f ca="1">'Module C Corrected'!DY133-'Module C Initial'!DY133</f>
        <v>14.710000000000036</v>
      </c>
      <c r="AH133" s="31">
        <f ca="1">'Module C Corrected'!DZ133-'Module C Initial'!DZ133</f>
        <v>28.859999999999673</v>
      </c>
      <c r="AI133" s="31">
        <f ca="1">'Module C Corrected'!EA133-'Module C Initial'!EA133</f>
        <v>2.6899999999999977</v>
      </c>
      <c r="AJ133" s="31">
        <f ca="1">'Module C Corrected'!EB133-'Module C Initial'!EB133</f>
        <v>4.2699999999999818</v>
      </c>
      <c r="AK133" s="31">
        <f ca="1">'Module C Corrected'!EC133-'Module C Initial'!EC133</f>
        <v>2.2700000000000387</v>
      </c>
      <c r="AL133" s="31">
        <f ca="1">'Module C Corrected'!ED133-'Module C Initial'!ED133</f>
        <v>2.7700000000000387</v>
      </c>
      <c r="AM133" s="31">
        <f ca="1">'Module C Corrected'!EE133-'Module C Initial'!EE133</f>
        <v>5.0199999999999818</v>
      </c>
      <c r="AN133" s="31">
        <f ca="1">'Module C Corrected'!EF133-'Module C Initial'!EF133</f>
        <v>5.4600000000000364</v>
      </c>
      <c r="AO133" s="32">
        <f t="shared" ca="1" si="61"/>
        <v>88.780000000000314</v>
      </c>
      <c r="AP133" s="32">
        <f t="shared" ca="1" si="61"/>
        <v>93.599999999999568</v>
      </c>
      <c r="AQ133" s="32">
        <f t="shared" ca="1" si="61"/>
        <v>57.569999999999879</v>
      </c>
      <c r="AR133" s="32">
        <f t="shared" ca="1" si="60"/>
        <v>44.309999999999945</v>
      </c>
      <c r="AS133" s="32">
        <f t="shared" ca="1" si="60"/>
        <v>117.16000000000156</v>
      </c>
      <c r="AT133" s="32">
        <f t="shared" ca="1" si="60"/>
        <v>232.8399999999981</v>
      </c>
      <c r="AU133" s="32">
        <f t="shared" ca="1" si="60"/>
        <v>21.950000000000358</v>
      </c>
      <c r="AV133" s="32">
        <f t="shared" ca="1" si="60"/>
        <v>35.279999999999944</v>
      </c>
      <c r="AW133" s="32">
        <f t="shared" ca="1" si="60"/>
        <v>18.950000000000372</v>
      </c>
      <c r="AX133" s="32">
        <f t="shared" ca="1" si="62"/>
        <v>23.400000000000119</v>
      </c>
      <c r="AY133" s="32">
        <f t="shared" ca="1" si="62"/>
        <v>42.960000000000321</v>
      </c>
      <c r="AZ133" s="32">
        <f t="shared" ca="1" si="62"/>
        <v>47.269999999999698</v>
      </c>
      <c r="BA133" s="31">
        <f t="shared" ca="1" si="57"/>
        <v>1.47</v>
      </c>
      <c r="BB133" s="31">
        <f t="shared" ref="BB133:BB167" ca="1" si="65">ROUND(F133*BB$3,2)</f>
        <v>1.55</v>
      </c>
      <c r="BC133" s="31">
        <f t="shared" ref="BC133:BC167" ca="1" si="66">ROUND(G133*BC$3,2)</f>
        <v>0.96</v>
      </c>
      <c r="BD133" s="31">
        <f t="shared" ref="BD133:BD167" ca="1" si="67">ROUND(H133*BD$3,2)</f>
        <v>0.74</v>
      </c>
      <c r="BE133" s="31">
        <f t="shared" ref="BE133:BE167" ca="1" si="68">ROUND(I133*BE$3,2)</f>
        <v>1.95</v>
      </c>
      <c r="BF133" s="31">
        <f t="shared" ref="BF133:BF167" ca="1" si="69">ROUND(J133*BF$3,2)</f>
        <v>3.88</v>
      </c>
      <c r="BG133" s="31">
        <f t="shared" ref="BG133:BG167" ca="1" si="70">ROUND(K133*BG$3,2)</f>
        <v>0.37</v>
      </c>
      <c r="BH133" s="31">
        <f t="shared" ref="BH133:BH167" ca="1" si="71">ROUND(L133*BH$3,2)</f>
        <v>0.59</v>
      </c>
      <c r="BI133" s="31">
        <f t="shared" ref="BI133:BI167" ca="1" si="72">ROUND(M133*BI$3,2)</f>
        <v>0.32</v>
      </c>
      <c r="BJ133" s="31">
        <f t="shared" ref="BJ133:BJ167" ca="1" si="73">ROUND(N133*BJ$3,2)</f>
        <v>0.39</v>
      </c>
      <c r="BK133" s="31">
        <f t="shared" ref="BK133:BK167" ca="1" si="74">ROUND(O133*BK$3,2)</f>
        <v>0.72</v>
      </c>
      <c r="BL133" s="31">
        <f t="shared" ref="BL133:BL167" ca="1" si="75">ROUND(P133*BL$3,2)</f>
        <v>0.8</v>
      </c>
      <c r="BM133" s="32">
        <f t="shared" ca="1" si="58"/>
        <v>90.250000000000313</v>
      </c>
      <c r="BN133" s="32">
        <f t="shared" ref="BN133:BN167" ca="1" si="76">AP133+BB133</f>
        <v>95.149999999999565</v>
      </c>
      <c r="BO133" s="32">
        <f t="shared" ref="BO133:BO167" ca="1" si="77">AQ133+BC133</f>
        <v>58.52999999999988</v>
      </c>
      <c r="BP133" s="32">
        <f t="shared" ref="BP133:BP167" ca="1" si="78">AR133+BD133</f>
        <v>45.049999999999947</v>
      </c>
      <c r="BQ133" s="32">
        <f t="shared" ref="BQ133:BQ167" ca="1" si="79">AS133+BE133</f>
        <v>119.11000000000156</v>
      </c>
      <c r="BR133" s="32">
        <f t="shared" ref="BR133:BR167" ca="1" si="80">AT133+BF133</f>
        <v>236.71999999999809</v>
      </c>
      <c r="BS133" s="32">
        <f t="shared" ref="BS133:BS167" ca="1" si="81">AU133+BG133</f>
        <v>22.320000000000359</v>
      </c>
      <c r="BT133" s="32">
        <f t="shared" ref="BT133:BT167" ca="1" si="82">AV133+BH133</f>
        <v>35.869999999999948</v>
      </c>
      <c r="BU133" s="32">
        <f t="shared" ref="BU133:BU167" ca="1" si="83">AW133+BI133</f>
        <v>19.270000000000373</v>
      </c>
      <c r="BV133" s="32">
        <f t="shared" ref="BV133:BV167" ca="1" si="84">AX133+BJ133</f>
        <v>23.79000000000012</v>
      </c>
      <c r="BW133" s="32">
        <f t="shared" ref="BW133:BW167" ca="1" si="85">AY133+BK133</f>
        <v>43.680000000000319</v>
      </c>
      <c r="BX133" s="32">
        <f t="shared" ref="BX133:BX167" ca="1" si="86">AZ133+BL133</f>
        <v>48.069999999999695</v>
      </c>
    </row>
    <row r="134" spans="1:76" x14ac:dyDescent="0.25">
      <c r="A134" t="s">
        <v>473</v>
      </c>
      <c r="B134" s="1" t="s">
        <v>86</v>
      </c>
      <c r="C134" t="str">
        <f t="shared" ca="1" si="63"/>
        <v>RYMD</v>
      </c>
      <c r="D134" t="str">
        <f t="shared" ca="1" si="64"/>
        <v>Raymond Reservoir Hydro Facility</v>
      </c>
      <c r="E134" s="31">
        <f ca="1">'Module C Corrected'!CW134-'Module C Initial'!CW134</f>
        <v>0</v>
      </c>
      <c r="F134" s="31">
        <f ca="1">'Module C Corrected'!CX134-'Module C Initial'!CX134</f>
        <v>0</v>
      </c>
      <c r="G134" s="31">
        <f ca="1">'Module C Corrected'!CY134-'Module C Initial'!CY134</f>
        <v>0</v>
      </c>
      <c r="H134" s="31">
        <f ca="1">'Module C Corrected'!CZ134-'Module C Initial'!CZ134</f>
        <v>0</v>
      </c>
      <c r="I134" s="31">
        <f ca="1">'Module C Corrected'!DA134-'Module C Initial'!DA134</f>
        <v>-524.05000000000291</v>
      </c>
      <c r="J134" s="31">
        <f ca="1">'Module C Corrected'!DB134-'Module C Initial'!DB134</f>
        <v>-1086.6800000000076</v>
      </c>
      <c r="K134" s="31">
        <f ca="1">'Module C Corrected'!DC134-'Module C Initial'!DC134</f>
        <v>-247.21999999999753</v>
      </c>
      <c r="L134" s="31">
        <f ca="1">'Module C Corrected'!DD134-'Module C Initial'!DD134</f>
        <v>-303.64999999999964</v>
      </c>
      <c r="M134" s="31">
        <f ca="1">'Module C Corrected'!DE134-'Module C Initial'!DE134</f>
        <v>-174.35000000000036</v>
      </c>
      <c r="N134" s="31">
        <f ca="1">'Module C Corrected'!DF134-'Module C Initial'!DF134</f>
        <v>-26.699999999999818</v>
      </c>
      <c r="O134" s="31">
        <f ca="1">'Module C Corrected'!DG134-'Module C Initial'!DG134</f>
        <v>0</v>
      </c>
      <c r="P134" s="31">
        <f ca="1">'Module C Corrected'!DH134-'Module C Initial'!DH134</f>
        <v>0</v>
      </c>
      <c r="Q134" s="32">
        <f ca="1">'Module C Corrected'!DI134-'Module C Initial'!DI134</f>
        <v>0</v>
      </c>
      <c r="R134" s="32">
        <f ca="1">'Module C Corrected'!DJ134-'Module C Initial'!DJ134</f>
        <v>0</v>
      </c>
      <c r="S134" s="32">
        <f ca="1">'Module C Corrected'!DK134-'Module C Initial'!DK134</f>
        <v>0</v>
      </c>
      <c r="T134" s="32">
        <f ca="1">'Module C Corrected'!DL134-'Module C Initial'!DL134</f>
        <v>0</v>
      </c>
      <c r="U134" s="32">
        <f ca="1">'Module C Corrected'!DM134-'Module C Initial'!DM134</f>
        <v>-26.200000000000045</v>
      </c>
      <c r="V134" s="32">
        <f ca="1">'Module C Corrected'!DN134-'Module C Initial'!DN134</f>
        <v>-54.329999999999927</v>
      </c>
      <c r="W134" s="32">
        <f ca="1">'Module C Corrected'!DO134-'Module C Initial'!DO134</f>
        <v>-12.360000000000014</v>
      </c>
      <c r="X134" s="32">
        <f ca="1">'Module C Corrected'!DP134-'Module C Initial'!DP134</f>
        <v>-15.190000000000055</v>
      </c>
      <c r="Y134" s="32">
        <f ca="1">'Module C Corrected'!DQ134-'Module C Initial'!DQ134</f>
        <v>-8.7199999999999704</v>
      </c>
      <c r="Z134" s="32">
        <f ca="1">'Module C Corrected'!DR134-'Module C Initial'!DR134</f>
        <v>-1.3400000000000034</v>
      </c>
      <c r="AA134" s="32">
        <f ca="1">'Module C Corrected'!DS134-'Module C Initial'!DS134</f>
        <v>0</v>
      </c>
      <c r="AB134" s="32">
        <f ca="1">'Module C Corrected'!DT134-'Module C Initial'!DT134</f>
        <v>0</v>
      </c>
      <c r="AC134" s="31">
        <f ca="1">'Module C Corrected'!DU134-'Module C Initial'!DU134</f>
        <v>0</v>
      </c>
      <c r="AD134" s="31">
        <f ca="1">'Module C Corrected'!DV134-'Module C Initial'!DV134</f>
        <v>0</v>
      </c>
      <c r="AE134" s="31">
        <f ca="1">'Module C Corrected'!DW134-'Module C Initial'!DW134</f>
        <v>0</v>
      </c>
      <c r="AF134" s="31">
        <f ca="1">'Module C Corrected'!DX134-'Module C Initial'!DX134</f>
        <v>0</v>
      </c>
      <c r="AG134" s="31">
        <f ca="1">'Module C Corrected'!DY134-'Module C Initial'!DY134</f>
        <v>-78.9699999999998</v>
      </c>
      <c r="AH134" s="31">
        <f ca="1">'Module C Corrected'!DZ134-'Module C Initial'!DZ134</f>
        <v>-161.44999999999982</v>
      </c>
      <c r="AI134" s="31">
        <f ca="1">'Module C Corrected'!EA134-'Module C Initial'!EA134</f>
        <v>-36.220000000000027</v>
      </c>
      <c r="AJ134" s="31">
        <f ca="1">'Module C Corrected'!EB134-'Module C Initial'!EB134</f>
        <v>-43.909999999999854</v>
      </c>
      <c r="AK134" s="31">
        <f ca="1">'Module C Corrected'!EC134-'Module C Initial'!EC134</f>
        <v>-24.879999999999882</v>
      </c>
      <c r="AL134" s="31">
        <f ca="1">'Module C Corrected'!ED134-'Module C Initial'!ED134</f>
        <v>-3.7699999999999818</v>
      </c>
      <c r="AM134" s="31">
        <f ca="1">'Module C Corrected'!EE134-'Module C Initial'!EE134</f>
        <v>0</v>
      </c>
      <c r="AN134" s="31">
        <f ca="1">'Module C Corrected'!EF134-'Module C Initial'!EF134</f>
        <v>0</v>
      </c>
      <c r="AO134" s="32">
        <f t="shared" ca="1" si="61"/>
        <v>0</v>
      </c>
      <c r="AP134" s="32">
        <f t="shared" ca="1" si="61"/>
        <v>0</v>
      </c>
      <c r="AQ134" s="32">
        <f t="shared" ca="1" si="61"/>
        <v>0</v>
      </c>
      <c r="AR134" s="32">
        <f t="shared" ca="1" si="60"/>
        <v>0</v>
      </c>
      <c r="AS134" s="32">
        <f t="shared" ca="1" si="60"/>
        <v>-629.22000000000276</v>
      </c>
      <c r="AT134" s="32">
        <f t="shared" ca="1" si="60"/>
        <v>-1302.4600000000073</v>
      </c>
      <c r="AU134" s="32">
        <f t="shared" ca="1" si="60"/>
        <v>-295.79999999999757</v>
      </c>
      <c r="AV134" s="32">
        <f t="shared" ca="1" si="60"/>
        <v>-362.74999999999955</v>
      </c>
      <c r="AW134" s="32">
        <f t="shared" ca="1" si="60"/>
        <v>-207.95000000000022</v>
      </c>
      <c r="AX134" s="32">
        <f t="shared" ca="1" si="62"/>
        <v>-31.809999999999803</v>
      </c>
      <c r="AY134" s="32">
        <f t="shared" ca="1" si="62"/>
        <v>0</v>
      </c>
      <c r="AZ134" s="32">
        <f t="shared" ca="1" si="62"/>
        <v>0</v>
      </c>
      <c r="BA134" s="31">
        <f t="shared" ref="BA134:BA167" ca="1" si="87">ROUND(E134*BA$3,2)</f>
        <v>0</v>
      </c>
      <c r="BB134" s="31">
        <f t="shared" ca="1" si="65"/>
        <v>0</v>
      </c>
      <c r="BC134" s="31">
        <f t="shared" ca="1" si="66"/>
        <v>0</v>
      </c>
      <c r="BD134" s="31">
        <f t="shared" ca="1" si="67"/>
        <v>0</v>
      </c>
      <c r="BE134" s="31">
        <f t="shared" ca="1" si="68"/>
        <v>-10.48</v>
      </c>
      <c r="BF134" s="31">
        <f t="shared" ca="1" si="69"/>
        <v>-21.73</v>
      </c>
      <c r="BG134" s="31">
        <f t="shared" ca="1" si="70"/>
        <v>-4.9400000000000004</v>
      </c>
      <c r="BH134" s="31">
        <f t="shared" ca="1" si="71"/>
        <v>-6.07</v>
      </c>
      <c r="BI134" s="31">
        <f t="shared" ca="1" si="72"/>
        <v>-3.49</v>
      </c>
      <c r="BJ134" s="31">
        <f t="shared" ca="1" si="73"/>
        <v>-0.53</v>
      </c>
      <c r="BK134" s="31">
        <f t="shared" ca="1" si="74"/>
        <v>0</v>
      </c>
      <c r="BL134" s="31">
        <f t="shared" ca="1" si="75"/>
        <v>0</v>
      </c>
      <c r="BM134" s="32">
        <f t="shared" ref="BM134:BM167" ca="1" si="88">AO134+BA134</f>
        <v>0</v>
      </c>
      <c r="BN134" s="32">
        <f t="shared" ca="1" si="76"/>
        <v>0</v>
      </c>
      <c r="BO134" s="32">
        <f t="shared" ca="1" si="77"/>
        <v>0</v>
      </c>
      <c r="BP134" s="32">
        <f t="shared" ca="1" si="78"/>
        <v>0</v>
      </c>
      <c r="BQ134" s="32">
        <f t="shared" ca="1" si="79"/>
        <v>-639.70000000000277</v>
      </c>
      <c r="BR134" s="32">
        <f t="shared" ca="1" si="80"/>
        <v>-1324.1900000000073</v>
      </c>
      <c r="BS134" s="32">
        <f t="shared" ca="1" si="81"/>
        <v>-300.73999999999756</v>
      </c>
      <c r="BT134" s="32">
        <f t="shared" ca="1" si="82"/>
        <v>-368.81999999999954</v>
      </c>
      <c r="BU134" s="32">
        <f t="shared" ca="1" si="83"/>
        <v>-211.44000000000023</v>
      </c>
      <c r="BV134" s="32">
        <f t="shared" ca="1" si="84"/>
        <v>-32.339999999999804</v>
      </c>
      <c r="BW134" s="32">
        <f t="shared" ca="1" si="85"/>
        <v>0</v>
      </c>
      <c r="BX134" s="32">
        <f t="shared" ca="1" si="86"/>
        <v>0</v>
      </c>
    </row>
    <row r="135" spans="1:76" x14ac:dyDescent="0.25">
      <c r="A135" t="s">
        <v>516</v>
      </c>
      <c r="B135" s="1" t="s">
        <v>112</v>
      </c>
      <c r="C135" t="str">
        <f t="shared" ca="1" si="63"/>
        <v>SCL1</v>
      </c>
      <c r="D135" t="str">
        <f t="shared" ca="1" si="64"/>
        <v>Syncrude Industrial System</v>
      </c>
      <c r="E135" s="31">
        <f ca="1">'Module C Corrected'!CW135-'Module C Initial'!CW135</f>
        <v>-100.90000000000146</v>
      </c>
      <c r="F135" s="31">
        <f ca="1">'Module C Corrected'!CX135-'Module C Initial'!CX135</f>
        <v>-169.97999999999956</v>
      </c>
      <c r="G135" s="31">
        <f ca="1">'Module C Corrected'!CY135-'Module C Initial'!CY135</f>
        <v>-66.009999999999309</v>
      </c>
      <c r="H135" s="31">
        <f ca="1">'Module C Corrected'!CZ135-'Module C Initial'!CZ135</f>
        <v>-30.970000000000255</v>
      </c>
      <c r="I135" s="31">
        <f ca="1">'Module C Corrected'!DA135-'Module C Initial'!DA135</f>
        <v>-1247.4900000000198</v>
      </c>
      <c r="J135" s="31">
        <f ca="1">'Module C Corrected'!DB135-'Module C Initial'!DB135</f>
        <v>-191.45000000000073</v>
      </c>
      <c r="K135" s="31">
        <f ca="1">'Module C Corrected'!DC135-'Module C Initial'!DC135</f>
        <v>-246.25</v>
      </c>
      <c r="L135" s="31">
        <f ca="1">'Module C Corrected'!DD135-'Module C Initial'!DD135</f>
        <v>-211</v>
      </c>
      <c r="M135" s="31">
        <f ca="1">'Module C Corrected'!DE135-'Module C Initial'!DE135</f>
        <v>-115.44000000000051</v>
      </c>
      <c r="N135" s="31">
        <f ca="1">'Module C Corrected'!DF135-'Module C Initial'!DF135</f>
        <v>-171.79000000000087</v>
      </c>
      <c r="O135" s="31">
        <f ca="1">'Module C Corrected'!DG135-'Module C Initial'!DG135</f>
        <v>-178.18999999999869</v>
      </c>
      <c r="P135" s="31">
        <f ca="1">'Module C Corrected'!DH135-'Module C Initial'!DH135</f>
        <v>-425.91999999999825</v>
      </c>
      <c r="Q135" s="32">
        <f ca="1">'Module C Corrected'!DI135-'Module C Initial'!DI135</f>
        <v>-5.0400000000000205</v>
      </c>
      <c r="R135" s="32">
        <f ca="1">'Module C Corrected'!DJ135-'Module C Initial'!DJ135</f>
        <v>-8.5</v>
      </c>
      <c r="S135" s="32">
        <f ca="1">'Module C Corrected'!DK135-'Module C Initial'!DK135</f>
        <v>-3.3000000000000114</v>
      </c>
      <c r="T135" s="32">
        <f ca="1">'Module C Corrected'!DL135-'Module C Initial'!DL135</f>
        <v>-1.5499999999999972</v>
      </c>
      <c r="U135" s="32">
        <f ca="1">'Module C Corrected'!DM135-'Module C Initial'!DM135</f>
        <v>-62.370000000000346</v>
      </c>
      <c r="V135" s="32">
        <f ca="1">'Module C Corrected'!DN135-'Module C Initial'!DN135</f>
        <v>-9.5799999999999841</v>
      </c>
      <c r="W135" s="32">
        <f ca="1">'Module C Corrected'!DO135-'Module C Initial'!DO135</f>
        <v>-12.309999999999945</v>
      </c>
      <c r="X135" s="32">
        <f ca="1">'Module C Corrected'!DP135-'Module C Initial'!DP135</f>
        <v>-10.550000000000011</v>
      </c>
      <c r="Y135" s="32">
        <f ca="1">'Module C Corrected'!DQ135-'Module C Initial'!DQ135</f>
        <v>-5.7799999999999727</v>
      </c>
      <c r="Z135" s="32">
        <f ca="1">'Module C Corrected'!DR135-'Module C Initial'!DR135</f>
        <v>-8.5900000000000318</v>
      </c>
      <c r="AA135" s="32">
        <f ca="1">'Module C Corrected'!DS135-'Module C Initial'!DS135</f>
        <v>-8.910000000000025</v>
      </c>
      <c r="AB135" s="32">
        <f ca="1">'Module C Corrected'!DT135-'Module C Initial'!DT135</f>
        <v>-21.289999999999964</v>
      </c>
      <c r="AC135" s="31">
        <f ca="1">'Module C Corrected'!DU135-'Module C Initial'!DU135</f>
        <v>-16.029999999999973</v>
      </c>
      <c r="AD135" s="31">
        <f ca="1">'Module C Corrected'!DV135-'Module C Initial'!DV135</f>
        <v>-26.649999999999864</v>
      </c>
      <c r="AE135" s="31">
        <f ca="1">'Module C Corrected'!DW135-'Module C Initial'!DW135</f>
        <v>-10.219999999999914</v>
      </c>
      <c r="AF135" s="31">
        <f ca="1">'Module C Corrected'!DX135-'Module C Initial'!DX135</f>
        <v>-4.7299999999999898</v>
      </c>
      <c r="AG135" s="31">
        <f ca="1">'Module C Corrected'!DY135-'Module C Initial'!DY135</f>
        <v>-187.98999999999978</v>
      </c>
      <c r="AH135" s="31">
        <f ca="1">'Module C Corrected'!DZ135-'Module C Initial'!DZ135</f>
        <v>-28.450000000000045</v>
      </c>
      <c r="AI135" s="31">
        <f ca="1">'Module C Corrected'!EA135-'Module C Initial'!EA135</f>
        <v>-36.080000000000155</v>
      </c>
      <c r="AJ135" s="31">
        <f ca="1">'Module C Corrected'!EB135-'Module C Initial'!EB135</f>
        <v>-30.519999999999982</v>
      </c>
      <c r="AK135" s="31">
        <f ca="1">'Module C Corrected'!EC135-'Module C Initial'!EC135</f>
        <v>-16.469999999999914</v>
      </c>
      <c r="AL135" s="31">
        <f ca="1">'Module C Corrected'!ED135-'Module C Initial'!ED135</f>
        <v>-24.199999999999818</v>
      </c>
      <c r="AM135" s="31">
        <f ca="1">'Module C Corrected'!EE135-'Module C Initial'!EE135</f>
        <v>-24.759999999999991</v>
      </c>
      <c r="AN135" s="31">
        <f ca="1">'Module C Corrected'!EF135-'Module C Initial'!EF135</f>
        <v>-58.390000000000327</v>
      </c>
      <c r="AO135" s="32">
        <f t="shared" ca="1" si="61"/>
        <v>-121.97000000000145</v>
      </c>
      <c r="AP135" s="32">
        <f t="shared" ca="1" si="61"/>
        <v>-205.12999999999943</v>
      </c>
      <c r="AQ135" s="32">
        <f t="shared" ca="1" si="61"/>
        <v>-79.529999999999234</v>
      </c>
      <c r="AR135" s="32">
        <f t="shared" ca="1" si="60"/>
        <v>-37.250000000000242</v>
      </c>
      <c r="AS135" s="32">
        <f t="shared" ca="1" si="60"/>
        <v>-1497.8500000000199</v>
      </c>
      <c r="AT135" s="32">
        <f t="shared" ca="1" si="60"/>
        <v>-229.48000000000076</v>
      </c>
      <c r="AU135" s="32">
        <f t="shared" ca="1" si="60"/>
        <v>-294.6400000000001</v>
      </c>
      <c r="AV135" s="32">
        <f t="shared" ca="1" si="60"/>
        <v>-252.07</v>
      </c>
      <c r="AW135" s="32">
        <f t="shared" ca="1" si="60"/>
        <v>-137.6900000000004</v>
      </c>
      <c r="AX135" s="32">
        <f t="shared" ca="1" si="62"/>
        <v>-204.58000000000072</v>
      </c>
      <c r="AY135" s="32">
        <f t="shared" ca="1" si="62"/>
        <v>-211.85999999999871</v>
      </c>
      <c r="AZ135" s="32">
        <f t="shared" ca="1" si="62"/>
        <v>-505.59999999999854</v>
      </c>
      <c r="BA135" s="31">
        <f t="shared" ca="1" si="87"/>
        <v>-2.02</v>
      </c>
      <c r="BB135" s="31">
        <f t="shared" ca="1" si="65"/>
        <v>-3.4</v>
      </c>
      <c r="BC135" s="31">
        <f t="shared" ca="1" si="66"/>
        <v>-1.32</v>
      </c>
      <c r="BD135" s="31">
        <f t="shared" ca="1" si="67"/>
        <v>-0.62</v>
      </c>
      <c r="BE135" s="31">
        <f t="shared" ca="1" si="68"/>
        <v>-24.94</v>
      </c>
      <c r="BF135" s="31">
        <f t="shared" ca="1" si="69"/>
        <v>-3.83</v>
      </c>
      <c r="BG135" s="31">
        <f t="shared" ca="1" si="70"/>
        <v>-4.92</v>
      </c>
      <c r="BH135" s="31">
        <f t="shared" ca="1" si="71"/>
        <v>-4.22</v>
      </c>
      <c r="BI135" s="31">
        <f t="shared" ca="1" si="72"/>
        <v>-2.31</v>
      </c>
      <c r="BJ135" s="31">
        <f t="shared" ca="1" si="73"/>
        <v>-3.44</v>
      </c>
      <c r="BK135" s="31">
        <f t="shared" ca="1" si="74"/>
        <v>-3.56</v>
      </c>
      <c r="BL135" s="31">
        <f t="shared" ca="1" si="75"/>
        <v>-8.52</v>
      </c>
      <c r="BM135" s="32">
        <f t="shared" ca="1" si="88"/>
        <v>-123.99000000000144</v>
      </c>
      <c r="BN135" s="32">
        <f t="shared" ca="1" si="76"/>
        <v>-208.52999999999943</v>
      </c>
      <c r="BO135" s="32">
        <f t="shared" ca="1" si="77"/>
        <v>-80.849999999999227</v>
      </c>
      <c r="BP135" s="32">
        <f t="shared" ca="1" si="78"/>
        <v>-37.870000000000239</v>
      </c>
      <c r="BQ135" s="32">
        <f t="shared" ca="1" si="79"/>
        <v>-1522.79000000002</v>
      </c>
      <c r="BR135" s="32">
        <f t="shared" ca="1" si="80"/>
        <v>-233.31000000000077</v>
      </c>
      <c r="BS135" s="32">
        <f t="shared" ca="1" si="81"/>
        <v>-299.56000000000012</v>
      </c>
      <c r="BT135" s="32">
        <f t="shared" ca="1" si="82"/>
        <v>-256.29000000000002</v>
      </c>
      <c r="BU135" s="32">
        <f t="shared" ca="1" si="83"/>
        <v>-140.0000000000004</v>
      </c>
      <c r="BV135" s="32">
        <f t="shared" ca="1" si="84"/>
        <v>-208.02000000000072</v>
      </c>
      <c r="BW135" s="32">
        <f t="shared" ca="1" si="85"/>
        <v>-215.41999999999871</v>
      </c>
      <c r="BX135" s="32">
        <f t="shared" ca="1" si="86"/>
        <v>-514.11999999999853</v>
      </c>
    </row>
    <row r="136" spans="1:76" x14ac:dyDescent="0.25">
      <c r="A136" t="s">
        <v>517</v>
      </c>
      <c r="B136" s="1" t="s">
        <v>113</v>
      </c>
      <c r="C136" t="str">
        <f t="shared" ca="1" si="63"/>
        <v>SCR1</v>
      </c>
      <c r="D136" t="str">
        <f t="shared" ca="1" si="64"/>
        <v>Suncor Industrial System</v>
      </c>
      <c r="E136" s="31">
        <f ca="1">'Module C Corrected'!CW136-'Module C Initial'!CW136</f>
        <v>-3123.9400000000023</v>
      </c>
      <c r="F136" s="31">
        <f ca="1">'Module C Corrected'!CX136-'Module C Initial'!CX136</f>
        <v>-2975.7799999999988</v>
      </c>
      <c r="G136" s="31">
        <f ca="1">'Module C Corrected'!CY136-'Module C Initial'!CY136</f>
        <v>-1858.1199999999953</v>
      </c>
      <c r="H136" s="31">
        <f ca="1">'Module C Corrected'!CZ136-'Module C Initial'!CZ136</f>
        <v>-1849.2600000000093</v>
      </c>
      <c r="I136" s="31">
        <f ca="1">'Module C Corrected'!DA136-'Module C Initial'!DA136</f>
        <v>-3945.570000000007</v>
      </c>
      <c r="J136" s="31">
        <f ca="1">'Module C Corrected'!DB136-'Module C Initial'!DB136</f>
        <v>-4600.0499999999884</v>
      </c>
      <c r="K136" s="31">
        <f ca="1">'Module C Corrected'!DC136-'Module C Initial'!DC136</f>
        <v>-955.84000000001106</v>
      </c>
      <c r="L136" s="31">
        <f ca="1">'Module C Corrected'!DD136-'Module C Initial'!DD136</f>
        <v>-1542.460000000021</v>
      </c>
      <c r="M136" s="31">
        <f ca="1">'Module C Corrected'!DE136-'Module C Initial'!DE136</f>
        <v>-1420.8600000000006</v>
      </c>
      <c r="N136" s="31">
        <f ca="1">'Module C Corrected'!DF136-'Module C Initial'!DF136</f>
        <v>-1718.140000000014</v>
      </c>
      <c r="O136" s="31">
        <f ca="1">'Module C Corrected'!DG136-'Module C Initial'!DG136</f>
        <v>-1773.5199999999895</v>
      </c>
      <c r="P136" s="31">
        <f ca="1">'Module C Corrected'!DH136-'Module C Initial'!DH136</f>
        <v>-1808.9400000000023</v>
      </c>
      <c r="Q136" s="32">
        <f ca="1">'Module C Corrected'!DI136-'Module C Initial'!DI136</f>
        <v>-156.19999999999891</v>
      </c>
      <c r="R136" s="32">
        <f ca="1">'Module C Corrected'!DJ136-'Module C Initial'!DJ136</f>
        <v>-148.79000000000087</v>
      </c>
      <c r="S136" s="32">
        <f ca="1">'Module C Corrected'!DK136-'Module C Initial'!DK136</f>
        <v>-92.909999999999854</v>
      </c>
      <c r="T136" s="32">
        <f ca="1">'Module C Corrected'!DL136-'Module C Initial'!DL136</f>
        <v>-92.469999999999345</v>
      </c>
      <c r="U136" s="32">
        <f ca="1">'Module C Corrected'!DM136-'Module C Initial'!DM136</f>
        <v>-197.28000000000065</v>
      </c>
      <c r="V136" s="32">
        <f ca="1">'Module C Corrected'!DN136-'Module C Initial'!DN136</f>
        <v>-230.0099999999984</v>
      </c>
      <c r="W136" s="32">
        <f ca="1">'Module C Corrected'!DO136-'Module C Initial'!DO136</f>
        <v>-47.789999999999964</v>
      </c>
      <c r="X136" s="32">
        <f ca="1">'Module C Corrected'!DP136-'Module C Initial'!DP136</f>
        <v>-77.119999999999891</v>
      </c>
      <c r="Y136" s="32">
        <f ca="1">'Module C Corrected'!DQ136-'Module C Initial'!DQ136</f>
        <v>-71.050000000000182</v>
      </c>
      <c r="Z136" s="32">
        <f ca="1">'Module C Corrected'!DR136-'Module C Initial'!DR136</f>
        <v>-85.909999999999854</v>
      </c>
      <c r="AA136" s="32">
        <f ca="1">'Module C Corrected'!DS136-'Module C Initial'!DS136</f>
        <v>-88.679999999999382</v>
      </c>
      <c r="AB136" s="32">
        <f ca="1">'Module C Corrected'!DT136-'Module C Initial'!DT136</f>
        <v>-90.449999999999818</v>
      </c>
      <c r="AC136" s="31">
        <f ca="1">'Module C Corrected'!DU136-'Module C Initial'!DU136</f>
        <v>-496.43999999999505</v>
      </c>
      <c r="AD136" s="31">
        <f ca="1">'Module C Corrected'!DV136-'Module C Initial'!DV136</f>
        <v>-466.58000000000175</v>
      </c>
      <c r="AE136" s="31">
        <f ca="1">'Module C Corrected'!DW136-'Module C Initial'!DW136</f>
        <v>-287.77000000000044</v>
      </c>
      <c r="AF136" s="31">
        <f ca="1">'Module C Corrected'!DX136-'Module C Initial'!DX136</f>
        <v>-282.47000000000116</v>
      </c>
      <c r="AG136" s="31">
        <f ca="1">'Module C Corrected'!DY136-'Module C Initial'!DY136</f>
        <v>-594.58000000000175</v>
      </c>
      <c r="AH136" s="31">
        <f ca="1">'Module C Corrected'!DZ136-'Module C Initial'!DZ136</f>
        <v>-683.44000000000233</v>
      </c>
      <c r="AI136" s="31">
        <f ca="1">'Module C Corrected'!EA136-'Module C Initial'!EA136</f>
        <v>-140.04999999999927</v>
      </c>
      <c r="AJ136" s="31">
        <f ca="1">'Module C Corrected'!EB136-'Module C Initial'!EB136</f>
        <v>-223.04999999999927</v>
      </c>
      <c r="AK136" s="31">
        <f ca="1">'Module C Corrected'!EC136-'Module C Initial'!EC136</f>
        <v>-202.75</v>
      </c>
      <c r="AL136" s="31">
        <f ca="1">'Module C Corrected'!ED136-'Module C Initial'!ED136</f>
        <v>-241.9900000000016</v>
      </c>
      <c r="AM136" s="31">
        <f ca="1">'Module C Corrected'!EE136-'Module C Initial'!EE136</f>
        <v>-246.40000000000146</v>
      </c>
      <c r="AN136" s="31">
        <f ca="1">'Module C Corrected'!EF136-'Module C Initial'!EF136</f>
        <v>-247.97999999999956</v>
      </c>
      <c r="AO136" s="32">
        <f t="shared" ca="1" si="61"/>
        <v>-3776.5799999999963</v>
      </c>
      <c r="AP136" s="32">
        <f t="shared" ca="1" si="61"/>
        <v>-3591.1500000000015</v>
      </c>
      <c r="AQ136" s="32">
        <f t="shared" ca="1" si="61"/>
        <v>-2238.7999999999956</v>
      </c>
      <c r="AR136" s="32">
        <f t="shared" ca="1" si="60"/>
        <v>-2224.2000000000098</v>
      </c>
      <c r="AS136" s="32">
        <f t="shared" ca="1" si="60"/>
        <v>-4737.4300000000094</v>
      </c>
      <c r="AT136" s="32">
        <f t="shared" ca="1" si="60"/>
        <v>-5513.4999999999891</v>
      </c>
      <c r="AU136" s="32">
        <f t="shared" ca="1" si="60"/>
        <v>-1143.6800000000103</v>
      </c>
      <c r="AV136" s="32">
        <f t="shared" ca="1" si="60"/>
        <v>-1842.6300000000201</v>
      </c>
      <c r="AW136" s="32">
        <f t="shared" ca="1" si="60"/>
        <v>-1694.6600000000008</v>
      </c>
      <c r="AX136" s="32">
        <f t="shared" ca="1" si="62"/>
        <v>-2046.0400000000154</v>
      </c>
      <c r="AY136" s="32">
        <f t="shared" ca="1" si="62"/>
        <v>-2108.5999999999904</v>
      </c>
      <c r="AZ136" s="32">
        <f t="shared" ca="1" si="62"/>
        <v>-2147.3700000000017</v>
      </c>
      <c r="BA136" s="31">
        <f t="shared" ca="1" si="87"/>
        <v>-62.46</v>
      </c>
      <c r="BB136" s="31">
        <f t="shared" ca="1" si="65"/>
        <v>-59.5</v>
      </c>
      <c r="BC136" s="31">
        <f t="shared" ca="1" si="66"/>
        <v>-37.15</v>
      </c>
      <c r="BD136" s="31">
        <f t="shared" ca="1" si="67"/>
        <v>-36.979999999999997</v>
      </c>
      <c r="BE136" s="31">
        <f t="shared" ca="1" si="68"/>
        <v>-78.89</v>
      </c>
      <c r="BF136" s="31">
        <f t="shared" ca="1" si="69"/>
        <v>-91.98</v>
      </c>
      <c r="BG136" s="31">
        <f t="shared" ca="1" si="70"/>
        <v>-19.11</v>
      </c>
      <c r="BH136" s="31">
        <f t="shared" ca="1" si="71"/>
        <v>-30.84</v>
      </c>
      <c r="BI136" s="31">
        <f t="shared" ca="1" si="72"/>
        <v>-28.41</v>
      </c>
      <c r="BJ136" s="31">
        <f t="shared" ca="1" si="73"/>
        <v>-34.35</v>
      </c>
      <c r="BK136" s="31">
        <f t="shared" ca="1" si="74"/>
        <v>-35.46</v>
      </c>
      <c r="BL136" s="31">
        <f t="shared" ca="1" si="75"/>
        <v>-36.17</v>
      </c>
      <c r="BM136" s="32">
        <f t="shared" ca="1" si="88"/>
        <v>-3839.0399999999963</v>
      </c>
      <c r="BN136" s="32">
        <f t="shared" ca="1" si="76"/>
        <v>-3650.6500000000015</v>
      </c>
      <c r="BO136" s="32">
        <f t="shared" ca="1" si="77"/>
        <v>-2275.9499999999957</v>
      </c>
      <c r="BP136" s="32">
        <f t="shared" ca="1" si="78"/>
        <v>-2261.1800000000098</v>
      </c>
      <c r="BQ136" s="32">
        <f t="shared" ca="1" si="79"/>
        <v>-4816.3200000000097</v>
      </c>
      <c r="BR136" s="32">
        <f t="shared" ca="1" si="80"/>
        <v>-5605.4799999999886</v>
      </c>
      <c r="BS136" s="32">
        <f t="shared" ca="1" si="81"/>
        <v>-1162.7900000000102</v>
      </c>
      <c r="BT136" s="32">
        <f t="shared" ca="1" si="82"/>
        <v>-1873.47000000002</v>
      </c>
      <c r="BU136" s="32">
        <f t="shared" ca="1" si="83"/>
        <v>-1723.0700000000008</v>
      </c>
      <c r="BV136" s="32">
        <f t="shared" ca="1" si="84"/>
        <v>-2080.3900000000153</v>
      </c>
      <c r="BW136" s="32">
        <f t="shared" ca="1" si="85"/>
        <v>-2144.0599999999904</v>
      </c>
      <c r="BX136" s="32">
        <f t="shared" ca="1" si="86"/>
        <v>-2183.5400000000018</v>
      </c>
    </row>
    <row r="137" spans="1:76" x14ac:dyDescent="0.25">
      <c r="A137" t="s">
        <v>518</v>
      </c>
      <c r="B137" s="1" t="s">
        <v>114</v>
      </c>
      <c r="C137" t="str">
        <f t="shared" ca="1" si="63"/>
        <v>SCR2</v>
      </c>
      <c r="D137" t="str">
        <f t="shared" ca="1" si="64"/>
        <v>Magrath Wind Facility</v>
      </c>
      <c r="E137" s="31">
        <f ca="1">'Module C Corrected'!CW137-'Module C Initial'!CW137</f>
        <v>-99.469999999999345</v>
      </c>
      <c r="F137" s="31">
        <f ca="1">'Module C Corrected'!CX137-'Module C Initial'!CX137</f>
        <v>-44.2800000000002</v>
      </c>
      <c r="G137" s="31">
        <f ca="1">'Module C Corrected'!CY137-'Module C Initial'!CY137</f>
        <v>-73.430000000000291</v>
      </c>
      <c r="H137" s="31">
        <f ca="1">'Module C Corrected'!CZ137-'Module C Initial'!CZ137</f>
        <v>-53.110000000000127</v>
      </c>
      <c r="I137" s="31">
        <f ca="1">'Module C Corrected'!DA137-'Module C Initial'!DA137</f>
        <v>-50.190000000000055</v>
      </c>
      <c r="J137" s="31">
        <f ca="1">'Module C Corrected'!DB137-'Module C Initial'!DB137</f>
        <v>-47.110000000000127</v>
      </c>
      <c r="K137" s="31">
        <f ca="1">'Module C Corrected'!DC137-'Module C Initial'!DC137</f>
        <v>-40.960000000000036</v>
      </c>
      <c r="L137" s="31">
        <f ca="1">'Module C Corrected'!DD137-'Module C Initial'!DD137</f>
        <v>-44.960000000000036</v>
      </c>
      <c r="M137" s="31">
        <f ca="1">'Module C Corrected'!DE137-'Module C Initial'!DE137</f>
        <v>-52.179999999999836</v>
      </c>
      <c r="N137" s="31">
        <f ca="1">'Module C Corrected'!DF137-'Module C Initial'!DF137</f>
        <v>-52.230000000000473</v>
      </c>
      <c r="O137" s="31">
        <f ca="1">'Module C Corrected'!DG137-'Module C Initial'!DG137</f>
        <v>-70.390000000000327</v>
      </c>
      <c r="P137" s="31">
        <f ca="1">'Module C Corrected'!DH137-'Module C Initial'!DH137</f>
        <v>-71.009999999999309</v>
      </c>
      <c r="Q137" s="32">
        <f ca="1">'Module C Corrected'!DI137-'Module C Initial'!DI137</f>
        <v>-4.9799999999999969</v>
      </c>
      <c r="R137" s="32">
        <f ca="1">'Module C Corrected'!DJ137-'Module C Initial'!DJ137</f>
        <v>-2.2100000000000009</v>
      </c>
      <c r="S137" s="32">
        <f ca="1">'Module C Corrected'!DK137-'Module C Initial'!DK137</f>
        <v>-3.6700000000000017</v>
      </c>
      <c r="T137" s="32">
        <f ca="1">'Module C Corrected'!DL137-'Module C Initial'!DL137</f>
        <v>-2.6499999999999986</v>
      </c>
      <c r="U137" s="32">
        <f ca="1">'Module C Corrected'!DM137-'Module C Initial'!DM137</f>
        <v>-2.5100000000000016</v>
      </c>
      <c r="V137" s="32">
        <f ca="1">'Module C Corrected'!DN137-'Module C Initial'!DN137</f>
        <v>-2.3599999999999994</v>
      </c>
      <c r="W137" s="32">
        <f ca="1">'Module C Corrected'!DO137-'Module C Initial'!DO137</f>
        <v>-2.0399999999999991</v>
      </c>
      <c r="X137" s="32">
        <f ca="1">'Module C Corrected'!DP137-'Module C Initial'!DP137</f>
        <v>-2.25</v>
      </c>
      <c r="Y137" s="32">
        <f ca="1">'Module C Corrected'!DQ137-'Module C Initial'!DQ137</f>
        <v>-2.6099999999999994</v>
      </c>
      <c r="Z137" s="32">
        <f ca="1">'Module C Corrected'!DR137-'Module C Initial'!DR137</f>
        <v>-2.6100000000000012</v>
      </c>
      <c r="AA137" s="32">
        <f ca="1">'Module C Corrected'!DS137-'Module C Initial'!DS137</f>
        <v>-3.5199999999999996</v>
      </c>
      <c r="AB137" s="32">
        <f ca="1">'Module C Corrected'!DT137-'Module C Initial'!DT137</f>
        <v>-3.5500000000000007</v>
      </c>
      <c r="AC137" s="31">
        <f ca="1">'Module C Corrected'!DU137-'Module C Initial'!DU137</f>
        <v>-15.799999999999983</v>
      </c>
      <c r="AD137" s="31">
        <f ca="1">'Module C Corrected'!DV137-'Module C Initial'!DV137</f>
        <v>-6.9400000000000048</v>
      </c>
      <c r="AE137" s="31">
        <f ca="1">'Module C Corrected'!DW137-'Module C Initial'!DW137</f>
        <v>-11.370000000000005</v>
      </c>
      <c r="AF137" s="31">
        <f ca="1">'Module C Corrected'!DX137-'Module C Initial'!DX137</f>
        <v>-8.11</v>
      </c>
      <c r="AG137" s="31">
        <f ca="1">'Module C Corrected'!DY137-'Module C Initial'!DY137</f>
        <v>-7.5599999999999952</v>
      </c>
      <c r="AH137" s="31">
        <f ca="1">'Module C Corrected'!DZ137-'Module C Initial'!DZ137</f>
        <v>-6.9999999999999929</v>
      </c>
      <c r="AI137" s="31">
        <f ca="1">'Module C Corrected'!EA137-'Module C Initial'!EA137</f>
        <v>-6</v>
      </c>
      <c r="AJ137" s="31">
        <f ca="1">'Module C Corrected'!EB137-'Module C Initial'!EB137</f>
        <v>-6.5</v>
      </c>
      <c r="AK137" s="31">
        <f ca="1">'Module C Corrected'!EC137-'Module C Initial'!EC137</f>
        <v>-7.4500000000000028</v>
      </c>
      <c r="AL137" s="31">
        <f ca="1">'Module C Corrected'!ED137-'Module C Initial'!ED137</f>
        <v>-7.3599999999999994</v>
      </c>
      <c r="AM137" s="31">
        <f ca="1">'Module C Corrected'!EE137-'Module C Initial'!EE137</f>
        <v>-9.779999999999994</v>
      </c>
      <c r="AN137" s="31">
        <f ca="1">'Module C Corrected'!EF137-'Module C Initial'!EF137</f>
        <v>-9.730000000000004</v>
      </c>
      <c r="AO137" s="32">
        <f t="shared" ca="1" si="61"/>
        <v>-120.24999999999932</v>
      </c>
      <c r="AP137" s="32">
        <f t="shared" ca="1" si="61"/>
        <v>-53.430000000000206</v>
      </c>
      <c r="AQ137" s="32">
        <f t="shared" ca="1" si="61"/>
        <v>-88.470000000000297</v>
      </c>
      <c r="AR137" s="32">
        <f t="shared" ca="1" si="60"/>
        <v>-63.870000000000125</v>
      </c>
      <c r="AS137" s="32">
        <f t="shared" ca="1" si="60"/>
        <v>-60.260000000000055</v>
      </c>
      <c r="AT137" s="32">
        <f t="shared" ca="1" si="60"/>
        <v>-56.47000000000012</v>
      </c>
      <c r="AU137" s="32">
        <f t="shared" ca="1" si="60"/>
        <v>-49.000000000000036</v>
      </c>
      <c r="AV137" s="32">
        <f t="shared" ca="1" si="60"/>
        <v>-53.710000000000036</v>
      </c>
      <c r="AW137" s="32">
        <f t="shared" ca="1" si="60"/>
        <v>-62.239999999999839</v>
      </c>
      <c r="AX137" s="32">
        <f t="shared" ca="1" si="62"/>
        <v>-62.200000000000472</v>
      </c>
      <c r="AY137" s="32">
        <f t="shared" ca="1" si="62"/>
        <v>-83.69000000000031</v>
      </c>
      <c r="AZ137" s="32">
        <f t="shared" ca="1" si="62"/>
        <v>-84.28999999999931</v>
      </c>
      <c r="BA137" s="31">
        <f t="shared" ca="1" si="87"/>
        <v>-1.99</v>
      </c>
      <c r="BB137" s="31">
        <f t="shared" ca="1" si="65"/>
        <v>-0.89</v>
      </c>
      <c r="BC137" s="31">
        <f t="shared" ca="1" si="66"/>
        <v>-1.47</v>
      </c>
      <c r="BD137" s="31">
        <f t="shared" ca="1" si="67"/>
        <v>-1.06</v>
      </c>
      <c r="BE137" s="31">
        <f t="shared" ca="1" si="68"/>
        <v>-1</v>
      </c>
      <c r="BF137" s="31">
        <f t="shared" ca="1" si="69"/>
        <v>-0.94</v>
      </c>
      <c r="BG137" s="31">
        <f t="shared" ca="1" si="70"/>
        <v>-0.82</v>
      </c>
      <c r="BH137" s="31">
        <f t="shared" ca="1" si="71"/>
        <v>-0.9</v>
      </c>
      <c r="BI137" s="31">
        <f t="shared" ca="1" si="72"/>
        <v>-1.04</v>
      </c>
      <c r="BJ137" s="31">
        <f t="shared" ca="1" si="73"/>
        <v>-1.04</v>
      </c>
      <c r="BK137" s="31">
        <f t="shared" ca="1" si="74"/>
        <v>-1.41</v>
      </c>
      <c r="BL137" s="31">
        <f t="shared" ca="1" si="75"/>
        <v>-1.42</v>
      </c>
      <c r="BM137" s="32">
        <f t="shared" ca="1" si="88"/>
        <v>-122.23999999999931</v>
      </c>
      <c r="BN137" s="32">
        <f t="shared" ca="1" si="76"/>
        <v>-54.320000000000206</v>
      </c>
      <c r="BO137" s="32">
        <f t="shared" ca="1" si="77"/>
        <v>-89.940000000000296</v>
      </c>
      <c r="BP137" s="32">
        <f t="shared" ca="1" si="78"/>
        <v>-64.930000000000121</v>
      </c>
      <c r="BQ137" s="32">
        <f t="shared" ca="1" si="79"/>
        <v>-61.260000000000055</v>
      </c>
      <c r="BR137" s="32">
        <f t="shared" ca="1" si="80"/>
        <v>-57.410000000000117</v>
      </c>
      <c r="BS137" s="32">
        <f t="shared" ca="1" si="81"/>
        <v>-49.820000000000036</v>
      </c>
      <c r="BT137" s="32">
        <f t="shared" ca="1" si="82"/>
        <v>-54.610000000000035</v>
      </c>
      <c r="BU137" s="32">
        <f t="shared" ca="1" si="83"/>
        <v>-63.279999999999838</v>
      </c>
      <c r="BV137" s="32">
        <f t="shared" ca="1" si="84"/>
        <v>-63.240000000000471</v>
      </c>
      <c r="BW137" s="32">
        <f t="shared" ca="1" si="85"/>
        <v>-85.100000000000307</v>
      </c>
      <c r="BX137" s="32">
        <f t="shared" ca="1" si="86"/>
        <v>-85.709999999999312</v>
      </c>
    </row>
    <row r="138" spans="1:76" x14ac:dyDescent="0.25">
      <c r="A138" t="s">
        <v>518</v>
      </c>
      <c r="B138" s="1" t="s">
        <v>115</v>
      </c>
      <c r="C138" t="str">
        <f t="shared" ca="1" si="63"/>
        <v>SCR3</v>
      </c>
      <c r="D138" t="str">
        <f t="shared" ca="1" si="64"/>
        <v>Chin Chute Wind Facility</v>
      </c>
      <c r="E138" s="31">
        <f ca="1">'Module C Corrected'!CW138-'Module C Initial'!CW138</f>
        <v>-170.13999999999987</v>
      </c>
      <c r="F138" s="31">
        <f ca="1">'Module C Corrected'!CX138-'Module C Initial'!CX138</f>
        <v>-84.779999999999973</v>
      </c>
      <c r="G138" s="31">
        <f ca="1">'Module C Corrected'!CY138-'Module C Initial'!CY138</f>
        <v>-118.88000000000011</v>
      </c>
      <c r="H138" s="31">
        <f ca="1">'Module C Corrected'!CZ138-'Module C Initial'!CZ138</f>
        <v>-83.730000000000018</v>
      </c>
      <c r="I138" s="31">
        <f ca="1">'Module C Corrected'!DA138-'Module C Initial'!DA138</f>
        <v>-90.210000000000264</v>
      </c>
      <c r="J138" s="31">
        <f ca="1">'Module C Corrected'!DB138-'Module C Initial'!DB138</f>
        <v>-88.120000000000118</v>
      </c>
      <c r="K138" s="31">
        <f ca="1">'Module C Corrected'!DC138-'Module C Initial'!DC138</f>
        <v>-55.189999999999827</v>
      </c>
      <c r="L138" s="31">
        <f ca="1">'Module C Corrected'!DD138-'Module C Initial'!DD138</f>
        <v>-75.959999999999809</v>
      </c>
      <c r="M138" s="31">
        <f ca="1">'Module C Corrected'!DE138-'Module C Initial'!DE138</f>
        <v>-73.759999999999991</v>
      </c>
      <c r="N138" s="31">
        <f ca="1">'Module C Corrected'!DF138-'Module C Initial'!DF138</f>
        <v>-88.100000000000136</v>
      </c>
      <c r="O138" s="31">
        <f ca="1">'Module C Corrected'!DG138-'Module C Initial'!DG138</f>
        <v>-97.900000000000091</v>
      </c>
      <c r="P138" s="31">
        <f ca="1">'Module C Corrected'!DH138-'Module C Initial'!DH138</f>
        <v>-103.40000000000009</v>
      </c>
      <c r="Q138" s="32">
        <f ca="1">'Module C Corrected'!DI138-'Module C Initial'!DI138</f>
        <v>-8.5100000000000193</v>
      </c>
      <c r="R138" s="32">
        <f ca="1">'Module C Corrected'!DJ138-'Module C Initial'!DJ138</f>
        <v>-4.2399999999999949</v>
      </c>
      <c r="S138" s="32">
        <f ca="1">'Module C Corrected'!DK138-'Module C Initial'!DK138</f>
        <v>-5.9399999999999977</v>
      </c>
      <c r="T138" s="32">
        <f ca="1">'Module C Corrected'!DL138-'Module C Initial'!DL138</f>
        <v>-4.1899999999999977</v>
      </c>
      <c r="U138" s="32">
        <f ca="1">'Module C Corrected'!DM138-'Module C Initial'!DM138</f>
        <v>-4.5099999999999909</v>
      </c>
      <c r="V138" s="32">
        <f ca="1">'Module C Corrected'!DN138-'Module C Initial'!DN138</f>
        <v>-4.4099999999999966</v>
      </c>
      <c r="W138" s="32">
        <f ca="1">'Module C Corrected'!DO138-'Module C Initial'!DO138</f>
        <v>-2.759999999999998</v>
      </c>
      <c r="X138" s="32">
        <f ca="1">'Module C Corrected'!DP138-'Module C Initial'!DP138</f>
        <v>-3.7999999999999972</v>
      </c>
      <c r="Y138" s="32">
        <f ca="1">'Module C Corrected'!DQ138-'Module C Initial'!DQ138</f>
        <v>-3.6900000000000119</v>
      </c>
      <c r="Z138" s="32">
        <f ca="1">'Module C Corrected'!DR138-'Module C Initial'!DR138</f>
        <v>-4.3999999999999915</v>
      </c>
      <c r="AA138" s="32">
        <f ca="1">'Module C Corrected'!DS138-'Module C Initial'!DS138</f>
        <v>-4.9000000000000057</v>
      </c>
      <c r="AB138" s="32">
        <f ca="1">'Module C Corrected'!DT138-'Module C Initial'!DT138</f>
        <v>-5.1700000000000017</v>
      </c>
      <c r="AC138" s="31">
        <f ca="1">'Module C Corrected'!DU138-'Module C Initial'!DU138</f>
        <v>-27.029999999999973</v>
      </c>
      <c r="AD138" s="31">
        <f ca="1">'Module C Corrected'!DV138-'Module C Initial'!DV138</f>
        <v>-13.289999999999992</v>
      </c>
      <c r="AE138" s="31">
        <f ca="1">'Module C Corrected'!DW138-'Module C Initial'!DW138</f>
        <v>-18.410000000000025</v>
      </c>
      <c r="AF138" s="31">
        <f ca="1">'Module C Corrected'!DX138-'Module C Initial'!DX138</f>
        <v>-12.789999999999992</v>
      </c>
      <c r="AG138" s="31">
        <f ca="1">'Module C Corrected'!DY138-'Module C Initial'!DY138</f>
        <v>-13.600000000000023</v>
      </c>
      <c r="AH138" s="31">
        <f ca="1">'Module C Corrected'!DZ138-'Module C Initial'!DZ138</f>
        <v>-13.090000000000003</v>
      </c>
      <c r="AI138" s="31">
        <f ca="1">'Module C Corrected'!EA138-'Module C Initial'!EA138</f>
        <v>-8.0900000000000034</v>
      </c>
      <c r="AJ138" s="31">
        <f ca="1">'Module C Corrected'!EB138-'Module C Initial'!EB138</f>
        <v>-10.97999999999999</v>
      </c>
      <c r="AK138" s="31">
        <f ca="1">'Module C Corrected'!EC138-'Module C Initial'!EC138</f>
        <v>-10.530000000000001</v>
      </c>
      <c r="AL138" s="31">
        <f ca="1">'Module C Corrected'!ED138-'Module C Initial'!ED138</f>
        <v>-12.409999999999997</v>
      </c>
      <c r="AM138" s="31">
        <f ca="1">'Module C Corrected'!EE138-'Module C Initial'!EE138</f>
        <v>-13.600000000000023</v>
      </c>
      <c r="AN138" s="31">
        <f ca="1">'Module C Corrected'!EF138-'Module C Initial'!EF138</f>
        <v>-14.169999999999987</v>
      </c>
      <c r="AO138" s="32">
        <f t="shared" ca="1" si="61"/>
        <v>-205.67999999999986</v>
      </c>
      <c r="AP138" s="32">
        <f t="shared" ca="1" si="61"/>
        <v>-102.30999999999996</v>
      </c>
      <c r="AQ138" s="32">
        <f t="shared" ca="1" si="61"/>
        <v>-143.23000000000013</v>
      </c>
      <c r="AR138" s="32">
        <f t="shared" ca="1" si="60"/>
        <v>-100.71000000000001</v>
      </c>
      <c r="AS138" s="32">
        <f t="shared" ca="1" si="60"/>
        <v>-108.32000000000028</v>
      </c>
      <c r="AT138" s="32">
        <f t="shared" ca="1" si="60"/>
        <v>-105.62000000000012</v>
      </c>
      <c r="AU138" s="32">
        <f t="shared" ca="1" si="60"/>
        <v>-66.039999999999822</v>
      </c>
      <c r="AV138" s="32">
        <f t="shared" ca="1" si="60"/>
        <v>-90.739999999999796</v>
      </c>
      <c r="AW138" s="32">
        <f t="shared" ca="1" si="60"/>
        <v>-87.98</v>
      </c>
      <c r="AX138" s="32">
        <f t="shared" ca="1" si="62"/>
        <v>-104.91000000000012</v>
      </c>
      <c r="AY138" s="32">
        <f t="shared" ca="1" si="62"/>
        <v>-116.40000000000012</v>
      </c>
      <c r="AZ138" s="32">
        <f t="shared" ca="1" si="62"/>
        <v>-122.74000000000008</v>
      </c>
      <c r="BA138" s="31">
        <f t="shared" ca="1" si="87"/>
        <v>-3.4</v>
      </c>
      <c r="BB138" s="31">
        <f t="shared" ca="1" si="65"/>
        <v>-1.7</v>
      </c>
      <c r="BC138" s="31">
        <f t="shared" ca="1" si="66"/>
        <v>-2.38</v>
      </c>
      <c r="BD138" s="31">
        <f t="shared" ca="1" si="67"/>
        <v>-1.67</v>
      </c>
      <c r="BE138" s="31">
        <f t="shared" ca="1" si="68"/>
        <v>-1.8</v>
      </c>
      <c r="BF138" s="31">
        <f t="shared" ca="1" si="69"/>
        <v>-1.76</v>
      </c>
      <c r="BG138" s="31">
        <f t="shared" ca="1" si="70"/>
        <v>-1.1000000000000001</v>
      </c>
      <c r="BH138" s="31">
        <f t="shared" ca="1" si="71"/>
        <v>-1.52</v>
      </c>
      <c r="BI138" s="31">
        <f t="shared" ca="1" si="72"/>
        <v>-1.47</v>
      </c>
      <c r="BJ138" s="31">
        <f t="shared" ca="1" si="73"/>
        <v>-1.76</v>
      </c>
      <c r="BK138" s="31">
        <f t="shared" ca="1" si="74"/>
        <v>-1.96</v>
      </c>
      <c r="BL138" s="31">
        <f t="shared" ca="1" si="75"/>
        <v>-2.0699999999999998</v>
      </c>
      <c r="BM138" s="32">
        <f t="shared" ca="1" si="88"/>
        <v>-209.07999999999987</v>
      </c>
      <c r="BN138" s="32">
        <f t="shared" ca="1" si="76"/>
        <v>-104.00999999999996</v>
      </c>
      <c r="BO138" s="32">
        <f t="shared" ca="1" si="77"/>
        <v>-145.61000000000013</v>
      </c>
      <c r="BP138" s="32">
        <f t="shared" ca="1" si="78"/>
        <v>-102.38000000000001</v>
      </c>
      <c r="BQ138" s="32">
        <f t="shared" ca="1" si="79"/>
        <v>-110.12000000000027</v>
      </c>
      <c r="BR138" s="32">
        <f t="shared" ca="1" si="80"/>
        <v>-107.38000000000012</v>
      </c>
      <c r="BS138" s="32">
        <f t="shared" ca="1" si="81"/>
        <v>-67.139999999999816</v>
      </c>
      <c r="BT138" s="32">
        <f t="shared" ca="1" si="82"/>
        <v>-92.259999999999792</v>
      </c>
      <c r="BU138" s="32">
        <f t="shared" ca="1" si="83"/>
        <v>-89.45</v>
      </c>
      <c r="BV138" s="32">
        <f t="shared" ca="1" si="84"/>
        <v>-106.67000000000013</v>
      </c>
      <c r="BW138" s="32">
        <f t="shared" ca="1" si="85"/>
        <v>-118.36000000000011</v>
      </c>
      <c r="BX138" s="32">
        <f t="shared" ca="1" si="86"/>
        <v>-124.81000000000007</v>
      </c>
    </row>
    <row r="139" spans="1:76" x14ac:dyDescent="0.25">
      <c r="A139" t="s">
        <v>518</v>
      </c>
      <c r="B139" s="1" t="s">
        <v>120</v>
      </c>
      <c r="C139" t="str">
        <f t="shared" ca="1" si="63"/>
        <v>SCR4</v>
      </c>
      <c r="D139" t="str">
        <f t="shared" ca="1" si="64"/>
        <v>Wintering Hills Wind Facility</v>
      </c>
      <c r="E139" s="31">
        <f ca="1">'Module C Corrected'!CW139-'Module C Initial'!CW139</f>
        <v>674.58000000000175</v>
      </c>
      <c r="F139" s="31">
        <f ca="1">'Module C Corrected'!CX139-'Module C Initial'!CX139</f>
        <v>460.59999999999854</v>
      </c>
      <c r="G139" s="31">
        <f ca="1">'Module C Corrected'!CY139-'Module C Initial'!CY139</f>
        <v>399.5</v>
      </c>
      <c r="H139" s="31">
        <f ca="1">'Module C Corrected'!CZ139-'Module C Initial'!CZ139</f>
        <v>419.86000000000058</v>
      </c>
      <c r="I139" s="31">
        <f ca="1">'Module C Corrected'!DA139-'Module C Initial'!DA139</f>
        <v>803.69000000000233</v>
      </c>
      <c r="J139" s="31">
        <f ca="1">'Module C Corrected'!DB139-'Module C Initial'!DB139</f>
        <v>731.02000000000407</v>
      </c>
      <c r="K139" s="31">
        <f ca="1">'Module C Corrected'!DC139-'Module C Initial'!DC139</f>
        <v>270.7300000000032</v>
      </c>
      <c r="L139" s="31">
        <f ca="1">'Module C Corrected'!DD139-'Module C Initial'!DD139</f>
        <v>0</v>
      </c>
      <c r="M139" s="31">
        <f ca="1">'Module C Corrected'!DE139-'Module C Initial'!DE139</f>
        <v>0</v>
      </c>
      <c r="N139" s="31">
        <f ca="1">'Module C Corrected'!DF139-'Module C Initial'!DF139</f>
        <v>0</v>
      </c>
      <c r="O139" s="31">
        <f ca="1">'Module C Corrected'!DG139-'Module C Initial'!DG139</f>
        <v>0</v>
      </c>
      <c r="P139" s="31">
        <f ca="1">'Module C Corrected'!DH139-'Module C Initial'!DH139</f>
        <v>0</v>
      </c>
      <c r="Q139" s="32">
        <f ca="1">'Module C Corrected'!DI139-'Module C Initial'!DI139</f>
        <v>33.730000000000018</v>
      </c>
      <c r="R139" s="32">
        <f ca="1">'Module C Corrected'!DJ139-'Module C Initial'!DJ139</f>
        <v>23.029999999999973</v>
      </c>
      <c r="S139" s="32">
        <f ca="1">'Module C Corrected'!DK139-'Module C Initial'!DK139</f>
        <v>19.979999999999961</v>
      </c>
      <c r="T139" s="32">
        <f ca="1">'Module C Corrected'!DL139-'Module C Initial'!DL139</f>
        <v>20.990000000000009</v>
      </c>
      <c r="U139" s="32">
        <f ca="1">'Module C Corrected'!DM139-'Module C Initial'!DM139</f>
        <v>40.180000000000064</v>
      </c>
      <c r="V139" s="32">
        <f ca="1">'Module C Corrected'!DN139-'Module C Initial'!DN139</f>
        <v>36.549999999999955</v>
      </c>
      <c r="W139" s="32">
        <f ca="1">'Module C Corrected'!DO139-'Module C Initial'!DO139</f>
        <v>13.539999999999964</v>
      </c>
      <c r="X139" s="32">
        <f ca="1">'Module C Corrected'!DP139-'Module C Initial'!DP139</f>
        <v>0</v>
      </c>
      <c r="Y139" s="32">
        <f ca="1">'Module C Corrected'!DQ139-'Module C Initial'!DQ139</f>
        <v>0</v>
      </c>
      <c r="Z139" s="32">
        <f ca="1">'Module C Corrected'!DR139-'Module C Initial'!DR139</f>
        <v>0</v>
      </c>
      <c r="AA139" s="32">
        <f ca="1">'Module C Corrected'!DS139-'Module C Initial'!DS139</f>
        <v>0</v>
      </c>
      <c r="AB139" s="32">
        <f ca="1">'Module C Corrected'!DT139-'Module C Initial'!DT139</f>
        <v>0</v>
      </c>
      <c r="AC139" s="31">
        <f ca="1">'Module C Corrected'!DU139-'Module C Initial'!DU139</f>
        <v>107.20000000000005</v>
      </c>
      <c r="AD139" s="31">
        <f ca="1">'Module C Corrected'!DV139-'Module C Initial'!DV139</f>
        <v>72.220000000000027</v>
      </c>
      <c r="AE139" s="31">
        <f ca="1">'Module C Corrected'!DW139-'Module C Initial'!DW139</f>
        <v>61.869999999999891</v>
      </c>
      <c r="AF139" s="31">
        <f ca="1">'Module C Corrected'!DX139-'Module C Initial'!DX139</f>
        <v>64.139999999999873</v>
      </c>
      <c r="AG139" s="31">
        <f ca="1">'Module C Corrected'!DY139-'Module C Initial'!DY139</f>
        <v>121.10999999999967</v>
      </c>
      <c r="AH139" s="31">
        <f ca="1">'Module C Corrected'!DZ139-'Module C Initial'!DZ139</f>
        <v>108.60999999999967</v>
      </c>
      <c r="AI139" s="31">
        <f ca="1">'Module C Corrected'!EA139-'Module C Initial'!EA139</f>
        <v>39.670000000000073</v>
      </c>
      <c r="AJ139" s="31">
        <f ca="1">'Module C Corrected'!EB139-'Module C Initial'!EB139</f>
        <v>0</v>
      </c>
      <c r="AK139" s="31">
        <f ca="1">'Module C Corrected'!EC139-'Module C Initial'!EC139</f>
        <v>0</v>
      </c>
      <c r="AL139" s="31">
        <f ca="1">'Module C Corrected'!ED139-'Module C Initial'!ED139</f>
        <v>0</v>
      </c>
      <c r="AM139" s="31">
        <f ca="1">'Module C Corrected'!EE139-'Module C Initial'!EE139</f>
        <v>0</v>
      </c>
      <c r="AN139" s="31">
        <f ca="1">'Module C Corrected'!EF139-'Module C Initial'!EF139</f>
        <v>0</v>
      </c>
      <c r="AO139" s="32">
        <f t="shared" ca="1" si="61"/>
        <v>815.51000000000181</v>
      </c>
      <c r="AP139" s="32">
        <f t="shared" ca="1" si="61"/>
        <v>555.84999999999854</v>
      </c>
      <c r="AQ139" s="32">
        <f t="shared" ca="1" si="61"/>
        <v>481.34999999999985</v>
      </c>
      <c r="AR139" s="32">
        <f t="shared" ca="1" si="60"/>
        <v>504.99000000000046</v>
      </c>
      <c r="AS139" s="32">
        <f t="shared" ca="1" si="60"/>
        <v>964.98000000000206</v>
      </c>
      <c r="AT139" s="32">
        <f t="shared" ca="1" si="60"/>
        <v>876.1800000000037</v>
      </c>
      <c r="AU139" s="32">
        <f t="shared" ca="1" si="60"/>
        <v>323.94000000000324</v>
      </c>
      <c r="AV139" s="32">
        <f t="shared" ca="1" si="60"/>
        <v>0</v>
      </c>
      <c r="AW139" s="32">
        <f t="shared" ca="1" si="60"/>
        <v>0</v>
      </c>
      <c r="AX139" s="32">
        <f t="shared" ca="1" si="62"/>
        <v>0</v>
      </c>
      <c r="AY139" s="32">
        <f t="shared" ca="1" si="62"/>
        <v>0</v>
      </c>
      <c r="AZ139" s="32">
        <f t="shared" ca="1" si="62"/>
        <v>0</v>
      </c>
      <c r="BA139" s="31">
        <f t="shared" ca="1" si="87"/>
        <v>13.49</v>
      </c>
      <c r="BB139" s="31">
        <f t="shared" ca="1" si="65"/>
        <v>9.2100000000000009</v>
      </c>
      <c r="BC139" s="31">
        <f t="shared" ca="1" si="66"/>
        <v>7.99</v>
      </c>
      <c r="BD139" s="31">
        <f t="shared" ca="1" si="67"/>
        <v>8.4</v>
      </c>
      <c r="BE139" s="31">
        <f t="shared" ca="1" si="68"/>
        <v>16.07</v>
      </c>
      <c r="BF139" s="31">
        <f t="shared" ca="1" si="69"/>
        <v>14.62</v>
      </c>
      <c r="BG139" s="31">
        <f t="shared" ca="1" si="70"/>
        <v>5.41</v>
      </c>
      <c r="BH139" s="31">
        <f t="shared" ca="1" si="71"/>
        <v>0</v>
      </c>
      <c r="BI139" s="31">
        <f t="shared" ca="1" si="72"/>
        <v>0</v>
      </c>
      <c r="BJ139" s="31">
        <f t="shared" ca="1" si="73"/>
        <v>0</v>
      </c>
      <c r="BK139" s="31">
        <f t="shared" ca="1" si="74"/>
        <v>0</v>
      </c>
      <c r="BL139" s="31">
        <f t="shared" ca="1" si="75"/>
        <v>0</v>
      </c>
      <c r="BM139" s="32">
        <f t="shared" ca="1" si="88"/>
        <v>829.00000000000182</v>
      </c>
      <c r="BN139" s="32">
        <f t="shared" ca="1" si="76"/>
        <v>565.05999999999858</v>
      </c>
      <c r="BO139" s="32">
        <f t="shared" ca="1" si="77"/>
        <v>489.33999999999986</v>
      </c>
      <c r="BP139" s="32">
        <f t="shared" ca="1" si="78"/>
        <v>513.39000000000044</v>
      </c>
      <c r="BQ139" s="32">
        <f t="shared" ca="1" si="79"/>
        <v>981.05000000000211</v>
      </c>
      <c r="BR139" s="32">
        <f t="shared" ca="1" si="80"/>
        <v>890.80000000000371</v>
      </c>
      <c r="BS139" s="32">
        <f t="shared" ca="1" si="81"/>
        <v>329.35000000000326</v>
      </c>
      <c r="BT139" s="32">
        <f t="shared" ca="1" si="82"/>
        <v>0</v>
      </c>
      <c r="BU139" s="32">
        <f t="shared" ca="1" si="83"/>
        <v>0</v>
      </c>
      <c r="BV139" s="32">
        <f t="shared" ca="1" si="84"/>
        <v>0</v>
      </c>
      <c r="BW139" s="32">
        <f t="shared" ca="1" si="85"/>
        <v>0</v>
      </c>
      <c r="BX139" s="32">
        <f t="shared" ca="1" si="86"/>
        <v>0</v>
      </c>
    </row>
    <row r="140" spans="1:76" x14ac:dyDescent="0.25">
      <c r="A140" t="s">
        <v>519</v>
      </c>
      <c r="B140" s="1" t="s">
        <v>120</v>
      </c>
      <c r="C140" t="str">
        <f t="shared" ca="1" si="63"/>
        <v>SCR4</v>
      </c>
      <c r="D140" t="str">
        <f t="shared" ca="1" si="64"/>
        <v>Wintering Hills Wind Facility</v>
      </c>
      <c r="E140" s="31">
        <f ca="1">'Module C Corrected'!CW140-'Module C Initial'!CW140</f>
        <v>0</v>
      </c>
      <c r="F140" s="31">
        <f ca="1">'Module C Corrected'!CX140-'Module C Initial'!CX140</f>
        <v>0</v>
      </c>
      <c r="G140" s="31">
        <f ca="1">'Module C Corrected'!CY140-'Module C Initial'!CY140</f>
        <v>0</v>
      </c>
      <c r="H140" s="31">
        <f ca="1">'Module C Corrected'!CZ140-'Module C Initial'!CZ140</f>
        <v>0</v>
      </c>
      <c r="I140" s="31">
        <f ca="1">'Module C Corrected'!DA140-'Module C Initial'!DA140</f>
        <v>0</v>
      </c>
      <c r="J140" s="31">
        <f ca="1">'Module C Corrected'!DB140-'Module C Initial'!DB140</f>
        <v>0</v>
      </c>
      <c r="K140" s="31">
        <f ca="1">'Module C Corrected'!DC140-'Module C Initial'!DC140</f>
        <v>0</v>
      </c>
      <c r="L140" s="31">
        <f ca="1">'Module C Corrected'!DD140-'Module C Initial'!DD140</f>
        <v>361.79000000000087</v>
      </c>
      <c r="M140" s="31">
        <f ca="1">'Module C Corrected'!DE140-'Module C Initial'!DE140</f>
        <v>287.78000000000065</v>
      </c>
      <c r="N140" s="31">
        <f ca="1">'Module C Corrected'!DF140-'Module C Initial'!DF140</f>
        <v>427.18000000000029</v>
      </c>
      <c r="O140" s="31">
        <f ca="1">'Module C Corrected'!DG140-'Module C Initial'!DG140</f>
        <v>342.02999999999884</v>
      </c>
      <c r="P140" s="31">
        <f ca="1">'Module C Corrected'!DH140-'Module C Initial'!DH140</f>
        <v>327.18000000000029</v>
      </c>
      <c r="Q140" s="32">
        <f ca="1">'Module C Corrected'!DI140-'Module C Initial'!DI140</f>
        <v>0</v>
      </c>
      <c r="R140" s="32">
        <f ca="1">'Module C Corrected'!DJ140-'Module C Initial'!DJ140</f>
        <v>0</v>
      </c>
      <c r="S140" s="32">
        <f ca="1">'Module C Corrected'!DK140-'Module C Initial'!DK140</f>
        <v>0</v>
      </c>
      <c r="T140" s="32">
        <f ca="1">'Module C Corrected'!DL140-'Module C Initial'!DL140</f>
        <v>0</v>
      </c>
      <c r="U140" s="32">
        <f ca="1">'Module C Corrected'!DM140-'Module C Initial'!DM140</f>
        <v>0</v>
      </c>
      <c r="V140" s="32">
        <f ca="1">'Module C Corrected'!DN140-'Module C Initial'!DN140</f>
        <v>0</v>
      </c>
      <c r="W140" s="32">
        <f ca="1">'Module C Corrected'!DO140-'Module C Initial'!DO140</f>
        <v>0</v>
      </c>
      <c r="X140" s="32">
        <f ca="1">'Module C Corrected'!DP140-'Module C Initial'!DP140</f>
        <v>18.089999999999975</v>
      </c>
      <c r="Y140" s="32">
        <f ca="1">'Module C Corrected'!DQ140-'Module C Initial'!DQ140</f>
        <v>14.389999999999986</v>
      </c>
      <c r="Z140" s="32">
        <f ca="1">'Module C Corrected'!DR140-'Module C Initial'!DR140</f>
        <v>21.360000000000014</v>
      </c>
      <c r="AA140" s="32">
        <f ca="1">'Module C Corrected'!DS140-'Module C Initial'!DS140</f>
        <v>17.100000000000023</v>
      </c>
      <c r="AB140" s="32">
        <f ca="1">'Module C Corrected'!DT140-'Module C Initial'!DT140</f>
        <v>16.360000000000014</v>
      </c>
      <c r="AC140" s="31">
        <f ca="1">'Module C Corrected'!DU140-'Module C Initial'!DU140</f>
        <v>0</v>
      </c>
      <c r="AD140" s="31">
        <f ca="1">'Module C Corrected'!DV140-'Module C Initial'!DV140</f>
        <v>0</v>
      </c>
      <c r="AE140" s="31">
        <f ca="1">'Module C Corrected'!DW140-'Module C Initial'!DW140</f>
        <v>0</v>
      </c>
      <c r="AF140" s="31">
        <f ca="1">'Module C Corrected'!DX140-'Module C Initial'!DX140</f>
        <v>0</v>
      </c>
      <c r="AG140" s="31">
        <f ca="1">'Module C Corrected'!DY140-'Module C Initial'!DY140</f>
        <v>0</v>
      </c>
      <c r="AH140" s="31">
        <f ca="1">'Module C Corrected'!DZ140-'Module C Initial'!DZ140</f>
        <v>0</v>
      </c>
      <c r="AI140" s="31">
        <f ca="1">'Module C Corrected'!EA140-'Module C Initial'!EA140</f>
        <v>0</v>
      </c>
      <c r="AJ140" s="31">
        <f ca="1">'Module C Corrected'!EB140-'Module C Initial'!EB140</f>
        <v>52.309999999999945</v>
      </c>
      <c r="AK140" s="31">
        <f ca="1">'Module C Corrected'!EC140-'Module C Initial'!EC140</f>
        <v>41.07000000000005</v>
      </c>
      <c r="AL140" s="31">
        <f ca="1">'Module C Corrected'!ED140-'Module C Initial'!ED140</f>
        <v>60.170000000000073</v>
      </c>
      <c r="AM140" s="31">
        <f ca="1">'Module C Corrected'!EE140-'Module C Initial'!EE140</f>
        <v>47.519999999999982</v>
      </c>
      <c r="AN140" s="31">
        <f ca="1">'Module C Corrected'!EF140-'Module C Initial'!EF140</f>
        <v>44.850000000000023</v>
      </c>
      <c r="AO140" s="32">
        <f t="shared" ca="1" si="61"/>
        <v>0</v>
      </c>
      <c r="AP140" s="32">
        <f t="shared" ca="1" si="61"/>
        <v>0</v>
      </c>
      <c r="AQ140" s="32">
        <f t="shared" ca="1" si="61"/>
        <v>0</v>
      </c>
      <c r="AR140" s="32">
        <f t="shared" ca="1" si="60"/>
        <v>0</v>
      </c>
      <c r="AS140" s="32">
        <f t="shared" ca="1" si="60"/>
        <v>0</v>
      </c>
      <c r="AT140" s="32">
        <f t="shared" ca="1" si="60"/>
        <v>0</v>
      </c>
      <c r="AU140" s="32">
        <f t="shared" ca="1" si="60"/>
        <v>0</v>
      </c>
      <c r="AV140" s="32">
        <f t="shared" ca="1" si="60"/>
        <v>432.19000000000079</v>
      </c>
      <c r="AW140" s="32">
        <f t="shared" ca="1" si="60"/>
        <v>343.24000000000069</v>
      </c>
      <c r="AX140" s="32">
        <f t="shared" ca="1" si="62"/>
        <v>508.71000000000038</v>
      </c>
      <c r="AY140" s="32">
        <f t="shared" ca="1" si="62"/>
        <v>406.64999999999884</v>
      </c>
      <c r="AZ140" s="32">
        <f t="shared" ca="1" si="62"/>
        <v>388.39000000000033</v>
      </c>
      <c r="BA140" s="31">
        <f t="shared" ca="1" si="87"/>
        <v>0</v>
      </c>
      <c r="BB140" s="31">
        <f t="shared" ca="1" si="65"/>
        <v>0</v>
      </c>
      <c r="BC140" s="31">
        <f t="shared" ca="1" si="66"/>
        <v>0</v>
      </c>
      <c r="BD140" s="31">
        <f t="shared" ca="1" si="67"/>
        <v>0</v>
      </c>
      <c r="BE140" s="31">
        <f t="shared" ca="1" si="68"/>
        <v>0</v>
      </c>
      <c r="BF140" s="31">
        <f t="shared" ca="1" si="69"/>
        <v>0</v>
      </c>
      <c r="BG140" s="31">
        <f t="shared" ca="1" si="70"/>
        <v>0</v>
      </c>
      <c r="BH140" s="31">
        <f t="shared" ca="1" si="71"/>
        <v>7.23</v>
      </c>
      <c r="BI140" s="31">
        <f t="shared" ca="1" si="72"/>
        <v>5.75</v>
      </c>
      <c r="BJ140" s="31">
        <f t="shared" ca="1" si="73"/>
        <v>8.5399999999999991</v>
      </c>
      <c r="BK140" s="31">
        <f t="shared" ca="1" si="74"/>
        <v>6.84</v>
      </c>
      <c r="BL140" s="31">
        <f t="shared" ca="1" si="75"/>
        <v>6.54</v>
      </c>
      <c r="BM140" s="32">
        <f t="shared" ca="1" si="88"/>
        <v>0</v>
      </c>
      <c r="BN140" s="32">
        <f t="shared" ca="1" si="76"/>
        <v>0</v>
      </c>
      <c r="BO140" s="32">
        <f t="shared" ca="1" si="77"/>
        <v>0</v>
      </c>
      <c r="BP140" s="32">
        <f t="shared" ca="1" si="78"/>
        <v>0</v>
      </c>
      <c r="BQ140" s="32">
        <f t="shared" ca="1" si="79"/>
        <v>0</v>
      </c>
      <c r="BR140" s="32">
        <f t="shared" ca="1" si="80"/>
        <v>0</v>
      </c>
      <c r="BS140" s="32">
        <f t="shared" ca="1" si="81"/>
        <v>0</v>
      </c>
      <c r="BT140" s="32">
        <f t="shared" ca="1" si="82"/>
        <v>439.42000000000081</v>
      </c>
      <c r="BU140" s="32">
        <f t="shared" ca="1" si="83"/>
        <v>348.99000000000069</v>
      </c>
      <c r="BV140" s="32">
        <f t="shared" ca="1" si="84"/>
        <v>517.25000000000034</v>
      </c>
      <c r="BW140" s="32">
        <f t="shared" ca="1" si="85"/>
        <v>413.48999999999882</v>
      </c>
      <c r="BX140" s="32">
        <f t="shared" ca="1" si="86"/>
        <v>394.93000000000035</v>
      </c>
    </row>
    <row r="141" spans="1:76" x14ac:dyDescent="0.25">
      <c r="A141" t="s">
        <v>520</v>
      </c>
      <c r="B141" s="1" t="s">
        <v>116</v>
      </c>
      <c r="C141" t="str">
        <f t="shared" ca="1" si="63"/>
        <v>SCTG</v>
      </c>
      <c r="D141" t="str">
        <f t="shared" ca="1" si="64"/>
        <v>Scotford Industrial System</v>
      </c>
      <c r="E141" s="31">
        <f ca="1">'Module C Corrected'!CW141-'Module C Initial'!CW141</f>
        <v>9.8400000000000034</v>
      </c>
      <c r="F141" s="31">
        <f ca="1">'Module C Corrected'!CX141-'Module C Initial'!CX141</f>
        <v>5.6400000000000006</v>
      </c>
      <c r="G141" s="31">
        <f ca="1">'Module C Corrected'!CY141-'Module C Initial'!CY141</f>
        <v>6.5999999999999943</v>
      </c>
      <c r="H141" s="31">
        <f ca="1">'Module C Corrected'!CZ141-'Module C Initial'!CZ141</f>
        <v>147.68000000000029</v>
      </c>
      <c r="I141" s="31">
        <f ca="1">'Module C Corrected'!DA141-'Module C Initial'!DA141</f>
        <v>34.900000000000091</v>
      </c>
      <c r="J141" s="31">
        <f ca="1">'Module C Corrected'!DB141-'Module C Initial'!DB141</f>
        <v>152.52999999999975</v>
      </c>
      <c r="K141" s="31">
        <f ca="1">'Module C Corrected'!DC141-'Module C Initial'!DC141</f>
        <v>289.43999999999937</v>
      </c>
      <c r="L141" s="31">
        <f ca="1">'Module C Corrected'!DD141-'Module C Initial'!DD141</f>
        <v>335.52999999999975</v>
      </c>
      <c r="M141" s="31">
        <f ca="1">'Module C Corrected'!DE141-'Module C Initial'!DE141</f>
        <v>0</v>
      </c>
      <c r="N141" s="31">
        <f ca="1">'Module C Corrected'!DF141-'Module C Initial'!DF141</f>
        <v>0</v>
      </c>
      <c r="O141" s="31">
        <f ca="1">'Module C Corrected'!DG141-'Module C Initial'!DG141</f>
        <v>3.0000000000000027E-2</v>
      </c>
      <c r="P141" s="31">
        <f ca="1">'Module C Corrected'!DH141-'Module C Initial'!DH141</f>
        <v>1.0000000000000009E-2</v>
      </c>
      <c r="Q141" s="32">
        <f ca="1">'Module C Corrected'!DI141-'Module C Initial'!DI141</f>
        <v>0.49000000000000021</v>
      </c>
      <c r="R141" s="32">
        <f ca="1">'Module C Corrected'!DJ141-'Module C Initial'!DJ141</f>
        <v>0.29000000000000004</v>
      </c>
      <c r="S141" s="32">
        <f ca="1">'Module C Corrected'!DK141-'Module C Initial'!DK141</f>
        <v>0.33000000000000007</v>
      </c>
      <c r="T141" s="32">
        <f ca="1">'Module C Corrected'!DL141-'Module C Initial'!DL141</f>
        <v>7.3900000000000006</v>
      </c>
      <c r="U141" s="32">
        <f ca="1">'Module C Corrected'!DM141-'Module C Initial'!DM141</f>
        <v>1.75</v>
      </c>
      <c r="V141" s="32">
        <f ca="1">'Module C Corrected'!DN141-'Module C Initial'!DN141</f>
        <v>7.6300000000000026</v>
      </c>
      <c r="W141" s="32">
        <f ca="1">'Module C Corrected'!DO141-'Module C Initial'!DO141</f>
        <v>14.469999999999999</v>
      </c>
      <c r="X141" s="32">
        <f ca="1">'Module C Corrected'!DP141-'Module C Initial'!DP141</f>
        <v>16.769999999999996</v>
      </c>
      <c r="Y141" s="32">
        <f ca="1">'Module C Corrected'!DQ141-'Module C Initial'!DQ141</f>
        <v>0</v>
      </c>
      <c r="Z141" s="32">
        <f ca="1">'Module C Corrected'!DR141-'Module C Initial'!DR141</f>
        <v>0</v>
      </c>
      <c r="AA141" s="32">
        <f ca="1">'Module C Corrected'!DS141-'Module C Initial'!DS141</f>
        <v>0</v>
      </c>
      <c r="AB141" s="32">
        <f ca="1">'Module C Corrected'!DT141-'Module C Initial'!DT141</f>
        <v>0.01</v>
      </c>
      <c r="AC141" s="31">
        <f ca="1">'Module C Corrected'!DU141-'Module C Initial'!DU141</f>
        <v>1.5600000000000005</v>
      </c>
      <c r="AD141" s="31">
        <f ca="1">'Module C Corrected'!DV141-'Module C Initial'!DV141</f>
        <v>0.87999999999999989</v>
      </c>
      <c r="AE141" s="31">
        <f ca="1">'Module C Corrected'!DW141-'Module C Initial'!DW141</f>
        <v>1.0199999999999996</v>
      </c>
      <c r="AF141" s="31">
        <f ca="1">'Module C Corrected'!DX141-'Module C Initial'!DX141</f>
        <v>22.550000000000011</v>
      </c>
      <c r="AG141" s="31">
        <f ca="1">'Module C Corrected'!DY141-'Module C Initial'!DY141</f>
        <v>5.259999999999998</v>
      </c>
      <c r="AH141" s="31">
        <f ca="1">'Module C Corrected'!DZ141-'Module C Initial'!DZ141</f>
        <v>22.659999999999997</v>
      </c>
      <c r="AI141" s="31">
        <f ca="1">'Module C Corrected'!EA141-'Module C Initial'!EA141</f>
        <v>42.409999999999968</v>
      </c>
      <c r="AJ141" s="31">
        <f ca="1">'Module C Corrected'!EB141-'Module C Initial'!EB141</f>
        <v>48.520000000000039</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61"/>
        <v>11.890000000000004</v>
      </c>
      <c r="AP141" s="32">
        <f t="shared" ca="1" si="61"/>
        <v>6.8100000000000005</v>
      </c>
      <c r="AQ141" s="32">
        <f t="shared" ca="1" si="61"/>
        <v>7.949999999999994</v>
      </c>
      <c r="AR141" s="32">
        <f t="shared" ca="1" si="60"/>
        <v>177.62000000000029</v>
      </c>
      <c r="AS141" s="32">
        <f t="shared" ca="1" si="60"/>
        <v>41.910000000000089</v>
      </c>
      <c r="AT141" s="32">
        <f t="shared" ca="1" si="60"/>
        <v>182.81999999999974</v>
      </c>
      <c r="AU141" s="32">
        <f t="shared" ca="1" si="60"/>
        <v>346.31999999999937</v>
      </c>
      <c r="AV141" s="32">
        <f t="shared" ca="1" si="60"/>
        <v>400.81999999999977</v>
      </c>
      <c r="AW141" s="32">
        <f t="shared" ca="1" si="60"/>
        <v>0</v>
      </c>
      <c r="AX141" s="32">
        <f t="shared" ca="1" si="62"/>
        <v>0</v>
      </c>
      <c r="AY141" s="32">
        <f t="shared" ca="1" si="62"/>
        <v>3.0000000000000027E-2</v>
      </c>
      <c r="AZ141" s="32">
        <f t="shared" ca="1" si="62"/>
        <v>2.0000000000000011E-2</v>
      </c>
      <c r="BA141" s="31">
        <f t="shared" ca="1" si="87"/>
        <v>0.2</v>
      </c>
      <c r="BB141" s="31">
        <f t="shared" ca="1" si="65"/>
        <v>0.11</v>
      </c>
      <c r="BC141" s="31">
        <f t="shared" ca="1" si="66"/>
        <v>0.13</v>
      </c>
      <c r="BD141" s="31">
        <f t="shared" ca="1" si="67"/>
        <v>2.95</v>
      </c>
      <c r="BE141" s="31">
        <f t="shared" ca="1" si="68"/>
        <v>0.7</v>
      </c>
      <c r="BF141" s="31">
        <f t="shared" ca="1" si="69"/>
        <v>3.05</v>
      </c>
      <c r="BG141" s="31">
        <f t="shared" ca="1" si="70"/>
        <v>5.79</v>
      </c>
      <c r="BH141" s="31">
        <f t="shared" ca="1" si="71"/>
        <v>6.71</v>
      </c>
      <c r="BI141" s="31">
        <f t="shared" ca="1" si="72"/>
        <v>0</v>
      </c>
      <c r="BJ141" s="31">
        <f t="shared" ca="1" si="73"/>
        <v>0</v>
      </c>
      <c r="BK141" s="31">
        <f t="shared" ca="1" si="74"/>
        <v>0</v>
      </c>
      <c r="BL141" s="31">
        <f t="shared" ca="1" si="75"/>
        <v>0</v>
      </c>
      <c r="BM141" s="32">
        <f t="shared" ca="1" si="88"/>
        <v>12.090000000000003</v>
      </c>
      <c r="BN141" s="32">
        <f t="shared" ca="1" si="76"/>
        <v>6.9200000000000008</v>
      </c>
      <c r="BO141" s="32">
        <f t="shared" ca="1" si="77"/>
        <v>8.0799999999999947</v>
      </c>
      <c r="BP141" s="32">
        <f t="shared" ca="1" si="78"/>
        <v>180.57000000000028</v>
      </c>
      <c r="BQ141" s="32">
        <f t="shared" ca="1" si="79"/>
        <v>42.610000000000092</v>
      </c>
      <c r="BR141" s="32">
        <f t="shared" ca="1" si="80"/>
        <v>185.86999999999975</v>
      </c>
      <c r="BS141" s="32">
        <f t="shared" ca="1" si="81"/>
        <v>352.10999999999939</v>
      </c>
      <c r="BT141" s="32">
        <f t="shared" ca="1" si="82"/>
        <v>407.52999999999975</v>
      </c>
      <c r="BU141" s="32">
        <f t="shared" ca="1" si="83"/>
        <v>0</v>
      </c>
      <c r="BV141" s="32">
        <f t="shared" ca="1" si="84"/>
        <v>0</v>
      </c>
      <c r="BW141" s="32">
        <f t="shared" ca="1" si="85"/>
        <v>3.0000000000000027E-2</v>
      </c>
      <c r="BX141" s="32">
        <f t="shared" ca="1" si="86"/>
        <v>2.0000000000000011E-2</v>
      </c>
    </row>
    <row r="142" spans="1:76" x14ac:dyDescent="0.25">
      <c r="A142" t="s">
        <v>468</v>
      </c>
      <c r="B142" s="1" t="s">
        <v>26</v>
      </c>
      <c r="C142" t="str">
        <f t="shared" ca="1" si="63"/>
        <v>SD1</v>
      </c>
      <c r="D142" t="str">
        <f t="shared" ca="1" si="64"/>
        <v>Sundance #1</v>
      </c>
      <c r="E142" s="31">
        <f ca="1">'Module C Corrected'!CW142-'Module C Initial'!CW142</f>
        <v>0</v>
      </c>
      <c r="F142" s="31">
        <f ca="1">'Module C Corrected'!CX142-'Module C Initial'!CX142</f>
        <v>0</v>
      </c>
      <c r="G142" s="31">
        <f ca="1">'Module C Corrected'!CY142-'Module C Initial'!CY142</f>
        <v>0</v>
      </c>
      <c r="H142" s="31">
        <f ca="1">'Module C Corrected'!CZ142-'Module C Initial'!CZ142</f>
        <v>0</v>
      </c>
      <c r="I142" s="31">
        <f ca="1">'Module C Corrected'!DA142-'Module C Initial'!DA142</f>
        <v>0</v>
      </c>
      <c r="J142" s="31">
        <f ca="1">'Module C Corrected'!DB142-'Module C Initial'!DB142</f>
        <v>0</v>
      </c>
      <c r="K142" s="31">
        <f ca="1">'Module C Corrected'!DC142-'Module C Initial'!DC142</f>
        <v>0</v>
      </c>
      <c r="L142" s="31">
        <f ca="1">'Module C Corrected'!DD142-'Module C Initial'!DD142</f>
        <v>0</v>
      </c>
      <c r="M142" s="31">
        <f ca="1">'Module C Corrected'!DE142-'Module C Initial'!DE142</f>
        <v>0</v>
      </c>
      <c r="N142" s="31">
        <f ca="1">'Module C Corrected'!DF142-'Module C Initial'!DF142</f>
        <v>0</v>
      </c>
      <c r="O142" s="31">
        <f ca="1">'Module C Corrected'!DG142-'Module C Initial'!DG142</f>
        <v>0</v>
      </c>
      <c r="P142" s="31">
        <f ca="1">'Module C Corrected'!DH142-'Module C Initial'!DH142</f>
        <v>0</v>
      </c>
      <c r="Q142" s="32">
        <f ca="1">'Module C Corrected'!DI142-'Module C Initial'!DI142</f>
        <v>0</v>
      </c>
      <c r="R142" s="32">
        <f ca="1">'Module C Corrected'!DJ142-'Module C Initial'!DJ142</f>
        <v>0</v>
      </c>
      <c r="S142" s="32">
        <f ca="1">'Module C Corrected'!DK142-'Module C Initial'!DK142</f>
        <v>0</v>
      </c>
      <c r="T142" s="32">
        <f ca="1">'Module C Corrected'!DL142-'Module C Initial'!DL142</f>
        <v>0</v>
      </c>
      <c r="U142" s="32">
        <f ca="1">'Module C Corrected'!DM142-'Module C Initial'!DM142</f>
        <v>0</v>
      </c>
      <c r="V142" s="32">
        <f ca="1">'Module C Corrected'!DN142-'Module C Initial'!DN142</f>
        <v>0</v>
      </c>
      <c r="W142" s="32">
        <f ca="1">'Module C Corrected'!DO142-'Module C Initial'!DO142</f>
        <v>0</v>
      </c>
      <c r="X142" s="32">
        <f ca="1">'Module C Corrected'!DP142-'Module C Initial'!DP142</f>
        <v>0</v>
      </c>
      <c r="Y142" s="32">
        <f ca="1">'Module C Corrected'!DQ142-'Module C Initial'!DQ142</f>
        <v>0</v>
      </c>
      <c r="Z142" s="32">
        <f ca="1">'Module C Corrected'!DR142-'Module C Initial'!DR142</f>
        <v>0</v>
      </c>
      <c r="AA142" s="32">
        <f ca="1">'Module C Corrected'!DS142-'Module C Initial'!DS142</f>
        <v>0</v>
      </c>
      <c r="AB142" s="32">
        <f ca="1">'Module C Corrected'!DT142-'Module C Initial'!DT142</f>
        <v>0</v>
      </c>
      <c r="AC142" s="31">
        <f ca="1">'Module C Corrected'!DU142-'Module C Initial'!DU142</f>
        <v>0</v>
      </c>
      <c r="AD142" s="31">
        <f ca="1">'Module C Corrected'!DV142-'Module C Initial'!DV142</f>
        <v>0</v>
      </c>
      <c r="AE142" s="31">
        <f ca="1">'Module C Corrected'!DW142-'Module C Initial'!DW142</f>
        <v>0</v>
      </c>
      <c r="AF142" s="31">
        <f ca="1">'Module C Corrected'!DX142-'Module C Initial'!DX142</f>
        <v>0</v>
      </c>
      <c r="AG142" s="31">
        <f ca="1">'Module C Corrected'!DY142-'Module C Initial'!DY142</f>
        <v>0</v>
      </c>
      <c r="AH142" s="31">
        <f ca="1">'Module C Corrected'!DZ142-'Module C Initial'!DZ142</f>
        <v>0</v>
      </c>
      <c r="AI142" s="31">
        <f ca="1">'Module C Corrected'!EA142-'Module C Initial'!EA142</f>
        <v>0</v>
      </c>
      <c r="AJ142" s="31">
        <f ca="1">'Module C Corrected'!EB142-'Module C Initial'!EB142</f>
        <v>0</v>
      </c>
      <c r="AK142" s="31">
        <f ca="1">'Module C Corrected'!EC142-'Module C Initial'!EC142</f>
        <v>0</v>
      </c>
      <c r="AL142" s="31">
        <f ca="1">'Module C Corrected'!ED142-'Module C Initial'!ED142</f>
        <v>0</v>
      </c>
      <c r="AM142" s="31">
        <f ca="1">'Module C Corrected'!EE142-'Module C Initial'!EE142</f>
        <v>0</v>
      </c>
      <c r="AN142" s="31">
        <f ca="1">'Module C Corrected'!EF142-'Module C Initial'!EF142</f>
        <v>0</v>
      </c>
      <c r="AO142" s="32">
        <f t="shared" ca="1" si="61"/>
        <v>0</v>
      </c>
      <c r="AP142" s="32">
        <f t="shared" ca="1" si="61"/>
        <v>0</v>
      </c>
      <c r="AQ142" s="32">
        <f t="shared" ca="1" si="61"/>
        <v>0</v>
      </c>
      <c r="AR142" s="32">
        <f t="shared" ca="1" si="60"/>
        <v>0</v>
      </c>
      <c r="AS142" s="32">
        <f t="shared" ca="1" si="60"/>
        <v>0</v>
      </c>
      <c r="AT142" s="32">
        <f t="shared" ca="1" si="60"/>
        <v>0</v>
      </c>
      <c r="AU142" s="32">
        <f t="shared" ca="1" si="60"/>
        <v>0</v>
      </c>
      <c r="AV142" s="32">
        <f t="shared" ca="1" si="60"/>
        <v>0</v>
      </c>
      <c r="AW142" s="32">
        <f t="shared" ca="1" si="60"/>
        <v>0</v>
      </c>
      <c r="AX142" s="32">
        <f t="shared" ca="1" si="62"/>
        <v>0</v>
      </c>
      <c r="AY142" s="32">
        <f t="shared" ca="1" si="62"/>
        <v>0</v>
      </c>
      <c r="AZ142" s="32">
        <f t="shared" ca="1" si="62"/>
        <v>0</v>
      </c>
      <c r="BA142" s="31">
        <f t="shared" ca="1" si="87"/>
        <v>0</v>
      </c>
      <c r="BB142" s="31">
        <f t="shared" ca="1" si="65"/>
        <v>0</v>
      </c>
      <c r="BC142" s="31">
        <f t="shared" ca="1" si="66"/>
        <v>0</v>
      </c>
      <c r="BD142" s="31">
        <f t="shared" ca="1" si="67"/>
        <v>0</v>
      </c>
      <c r="BE142" s="31">
        <f t="shared" ca="1" si="68"/>
        <v>0</v>
      </c>
      <c r="BF142" s="31">
        <f t="shared" ca="1" si="69"/>
        <v>0</v>
      </c>
      <c r="BG142" s="31">
        <f t="shared" ca="1" si="70"/>
        <v>0</v>
      </c>
      <c r="BH142" s="31">
        <f t="shared" ca="1" si="71"/>
        <v>0</v>
      </c>
      <c r="BI142" s="31">
        <f t="shared" ca="1" si="72"/>
        <v>0</v>
      </c>
      <c r="BJ142" s="31">
        <f t="shared" ca="1" si="73"/>
        <v>0</v>
      </c>
      <c r="BK142" s="31">
        <f t="shared" ca="1" si="74"/>
        <v>0</v>
      </c>
      <c r="BL142" s="31">
        <f t="shared" ca="1" si="75"/>
        <v>0</v>
      </c>
      <c r="BM142" s="32">
        <f t="shared" ca="1" si="88"/>
        <v>0</v>
      </c>
      <c r="BN142" s="32">
        <f t="shared" ca="1" si="76"/>
        <v>0</v>
      </c>
      <c r="BO142" s="32">
        <f t="shared" ca="1" si="77"/>
        <v>0</v>
      </c>
      <c r="BP142" s="32">
        <f t="shared" ca="1" si="78"/>
        <v>0</v>
      </c>
      <c r="BQ142" s="32">
        <f t="shared" ca="1" si="79"/>
        <v>0</v>
      </c>
      <c r="BR142" s="32">
        <f t="shared" ca="1" si="80"/>
        <v>0</v>
      </c>
      <c r="BS142" s="32">
        <f t="shared" ca="1" si="81"/>
        <v>0</v>
      </c>
      <c r="BT142" s="32">
        <f t="shared" ca="1" si="82"/>
        <v>0</v>
      </c>
      <c r="BU142" s="32">
        <f t="shared" ca="1" si="83"/>
        <v>0</v>
      </c>
      <c r="BV142" s="32">
        <f t="shared" ca="1" si="84"/>
        <v>0</v>
      </c>
      <c r="BW142" s="32">
        <f t="shared" ca="1" si="85"/>
        <v>0</v>
      </c>
      <c r="BX142" s="32">
        <f t="shared" ca="1" si="86"/>
        <v>0</v>
      </c>
    </row>
    <row r="143" spans="1:76" x14ac:dyDescent="0.25">
      <c r="A143" t="s">
        <v>468</v>
      </c>
      <c r="B143" s="1" t="s">
        <v>27</v>
      </c>
      <c r="C143" t="str">
        <f t="shared" ca="1" si="63"/>
        <v>SD2</v>
      </c>
      <c r="D143" t="str">
        <f t="shared" ca="1" si="64"/>
        <v>Sundance #2</v>
      </c>
      <c r="E143" s="31">
        <f ca="1">'Module C Corrected'!CW143-'Module C Initial'!CW143</f>
        <v>0</v>
      </c>
      <c r="F143" s="31">
        <f ca="1">'Module C Corrected'!CX143-'Module C Initial'!CX143</f>
        <v>0</v>
      </c>
      <c r="G143" s="31">
        <f ca="1">'Module C Corrected'!CY143-'Module C Initial'!CY143</f>
        <v>0</v>
      </c>
      <c r="H143" s="31">
        <f ca="1">'Module C Corrected'!CZ143-'Module C Initial'!CZ143</f>
        <v>0</v>
      </c>
      <c r="I143" s="31">
        <f ca="1">'Module C Corrected'!DA143-'Module C Initial'!DA143</f>
        <v>0</v>
      </c>
      <c r="J143" s="31">
        <f ca="1">'Module C Corrected'!DB143-'Module C Initial'!DB143</f>
        <v>0</v>
      </c>
      <c r="K143" s="31">
        <f ca="1">'Module C Corrected'!DC143-'Module C Initial'!DC143</f>
        <v>0</v>
      </c>
      <c r="L143" s="31">
        <f ca="1">'Module C Corrected'!DD143-'Module C Initial'!DD143</f>
        <v>0</v>
      </c>
      <c r="M143" s="31">
        <f ca="1">'Module C Corrected'!DE143-'Module C Initial'!DE143</f>
        <v>0</v>
      </c>
      <c r="N143" s="31">
        <f ca="1">'Module C Corrected'!DF143-'Module C Initial'!DF143</f>
        <v>0</v>
      </c>
      <c r="O143" s="31">
        <f ca="1">'Module C Corrected'!DG143-'Module C Initial'!DG143</f>
        <v>0</v>
      </c>
      <c r="P143" s="31">
        <f ca="1">'Module C Corrected'!DH143-'Module C Initial'!DH143</f>
        <v>0</v>
      </c>
      <c r="Q143" s="32">
        <f ca="1">'Module C Corrected'!DI143-'Module C Initial'!DI143</f>
        <v>0</v>
      </c>
      <c r="R143" s="32">
        <f ca="1">'Module C Corrected'!DJ143-'Module C Initial'!DJ143</f>
        <v>0</v>
      </c>
      <c r="S143" s="32">
        <f ca="1">'Module C Corrected'!DK143-'Module C Initial'!DK143</f>
        <v>0</v>
      </c>
      <c r="T143" s="32">
        <f ca="1">'Module C Corrected'!DL143-'Module C Initial'!DL143</f>
        <v>0</v>
      </c>
      <c r="U143" s="32">
        <f ca="1">'Module C Corrected'!DM143-'Module C Initial'!DM143</f>
        <v>0</v>
      </c>
      <c r="V143" s="32">
        <f ca="1">'Module C Corrected'!DN143-'Module C Initial'!DN143</f>
        <v>0</v>
      </c>
      <c r="W143" s="32">
        <f ca="1">'Module C Corrected'!DO143-'Module C Initial'!DO143</f>
        <v>0</v>
      </c>
      <c r="X143" s="32">
        <f ca="1">'Module C Corrected'!DP143-'Module C Initial'!DP143</f>
        <v>0</v>
      </c>
      <c r="Y143" s="32">
        <f ca="1">'Module C Corrected'!DQ143-'Module C Initial'!DQ143</f>
        <v>0</v>
      </c>
      <c r="Z143" s="32">
        <f ca="1">'Module C Corrected'!DR143-'Module C Initial'!DR143</f>
        <v>0</v>
      </c>
      <c r="AA143" s="32">
        <f ca="1">'Module C Corrected'!DS143-'Module C Initial'!DS143</f>
        <v>0</v>
      </c>
      <c r="AB143" s="32">
        <f ca="1">'Module C Corrected'!DT143-'Module C Initial'!DT143</f>
        <v>0</v>
      </c>
      <c r="AC143" s="31">
        <f ca="1">'Module C Corrected'!DU143-'Module C Initial'!DU143</f>
        <v>0</v>
      </c>
      <c r="AD143" s="31">
        <f ca="1">'Module C Corrected'!DV143-'Module C Initial'!DV143</f>
        <v>0</v>
      </c>
      <c r="AE143" s="31">
        <f ca="1">'Module C Corrected'!DW143-'Module C Initial'!DW143</f>
        <v>0</v>
      </c>
      <c r="AF143" s="31">
        <f ca="1">'Module C Corrected'!DX143-'Module C Initial'!DX143</f>
        <v>0</v>
      </c>
      <c r="AG143" s="31">
        <f ca="1">'Module C Corrected'!DY143-'Module C Initial'!DY143</f>
        <v>0</v>
      </c>
      <c r="AH143" s="31">
        <f ca="1">'Module C Corrected'!DZ143-'Module C Initial'!DZ143</f>
        <v>0</v>
      </c>
      <c r="AI143" s="31">
        <f ca="1">'Module C Corrected'!EA143-'Module C Initial'!EA143</f>
        <v>0</v>
      </c>
      <c r="AJ143" s="31">
        <f ca="1">'Module C Corrected'!EB143-'Module C Initial'!EB143</f>
        <v>0</v>
      </c>
      <c r="AK143" s="31">
        <f ca="1">'Module C Corrected'!EC143-'Module C Initial'!EC143</f>
        <v>0</v>
      </c>
      <c r="AL143" s="31">
        <f ca="1">'Module C Corrected'!ED143-'Module C Initial'!ED143</f>
        <v>0</v>
      </c>
      <c r="AM143" s="31">
        <f ca="1">'Module C Corrected'!EE143-'Module C Initial'!EE143</f>
        <v>0</v>
      </c>
      <c r="AN143" s="31">
        <f ca="1">'Module C Corrected'!EF143-'Module C Initial'!EF143</f>
        <v>0</v>
      </c>
      <c r="AO143" s="32">
        <f t="shared" ca="1" si="61"/>
        <v>0</v>
      </c>
      <c r="AP143" s="32">
        <f t="shared" ca="1" si="61"/>
        <v>0</v>
      </c>
      <c r="AQ143" s="32">
        <f t="shared" ca="1" si="61"/>
        <v>0</v>
      </c>
      <c r="AR143" s="32">
        <f t="shared" ca="1" si="60"/>
        <v>0</v>
      </c>
      <c r="AS143" s="32">
        <f t="shared" ca="1" si="60"/>
        <v>0</v>
      </c>
      <c r="AT143" s="32">
        <f t="shared" ca="1" si="60"/>
        <v>0</v>
      </c>
      <c r="AU143" s="32">
        <f t="shared" ca="1" si="60"/>
        <v>0</v>
      </c>
      <c r="AV143" s="32">
        <f t="shared" ca="1" si="60"/>
        <v>0</v>
      </c>
      <c r="AW143" s="32">
        <f t="shared" ca="1" si="60"/>
        <v>0</v>
      </c>
      <c r="AX143" s="32">
        <f t="shared" ca="1" si="62"/>
        <v>0</v>
      </c>
      <c r="AY143" s="32">
        <f t="shared" ca="1" si="62"/>
        <v>0</v>
      </c>
      <c r="AZ143" s="32">
        <f t="shared" ca="1" si="62"/>
        <v>0</v>
      </c>
      <c r="BA143" s="31">
        <f t="shared" ca="1" si="87"/>
        <v>0</v>
      </c>
      <c r="BB143" s="31">
        <f t="shared" ca="1" si="65"/>
        <v>0</v>
      </c>
      <c r="BC143" s="31">
        <f t="shared" ca="1" si="66"/>
        <v>0</v>
      </c>
      <c r="BD143" s="31">
        <f t="shared" ca="1" si="67"/>
        <v>0</v>
      </c>
      <c r="BE143" s="31">
        <f t="shared" ca="1" si="68"/>
        <v>0</v>
      </c>
      <c r="BF143" s="31">
        <f t="shared" ca="1" si="69"/>
        <v>0</v>
      </c>
      <c r="BG143" s="31">
        <f t="shared" ca="1" si="70"/>
        <v>0</v>
      </c>
      <c r="BH143" s="31">
        <f t="shared" ca="1" si="71"/>
        <v>0</v>
      </c>
      <c r="BI143" s="31">
        <f t="shared" ca="1" si="72"/>
        <v>0</v>
      </c>
      <c r="BJ143" s="31">
        <f t="shared" ca="1" si="73"/>
        <v>0</v>
      </c>
      <c r="BK143" s="31">
        <f t="shared" ca="1" si="74"/>
        <v>0</v>
      </c>
      <c r="BL143" s="31">
        <f t="shared" ca="1" si="75"/>
        <v>0</v>
      </c>
      <c r="BM143" s="32">
        <f t="shared" ca="1" si="88"/>
        <v>0</v>
      </c>
      <c r="BN143" s="32">
        <f t="shared" ca="1" si="76"/>
        <v>0</v>
      </c>
      <c r="BO143" s="32">
        <f t="shared" ca="1" si="77"/>
        <v>0</v>
      </c>
      <c r="BP143" s="32">
        <f t="shared" ca="1" si="78"/>
        <v>0</v>
      </c>
      <c r="BQ143" s="32">
        <f t="shared" ca="1" si="79"/>
        <v>0</v>
      </c>
      <c r="BR143" s="32">
        <f t="shared" ca="1" si="80"/>
        <v>0</v>
      </c>
      <c r="BS143" s="32">
        <f t="shared" ca="1" si="81"/>
        <v>0</v>
      </c>
      <c r="BT143" s="32">
        <f t="shared" ca="1" si="82"/>
        <v>0</v>
      </c>
      <c r="BU143" s="32">
        <f t="shared" ca="1" si="83"/>
        <v>0</v>
      </c>
      <c r="BV143" s="32">
        <f t="shared" ca="1" si="84"/>
        <v>0</v>
      </c>
      <c r="BW143" s="32">
        <f t="shared" ca="1" si="85"/>
        <v>0</v>
      </c>
      <c r="BX143" s="32">
        <f t="shared" ca="1" si="86"/>
        <v>0</v>
      </c>
    </row>
    <row r="144" spans="1:76" x14ac:dyDescent="0.25">
      <c r="A144" t="s">
        <v>521</v>
      </c>
      <c r="B144" s="1" t="s">
        <v>23</v>
      </c>
      <c r="C144" t="str">
        <f t="shared" ca="1" si="63"/>
        <v>SD3</v>
      </c>
      <c r="D144" t="str">
        <f t="shared" ca="1" si="64"/>
        <v>Sundance #3</v>
      </c>
      <c r="E144" s="31">
        <f ca="1">'Module C Corrected'!CW144-'Module C Initial'!CW144</f>
        <v>0</v>
      </c>
      <c r="F144" s="31">
        <f ca="1">'Module C Corrected'!CX144-'Module C Initial'!CX144</f>
        <v>0</v>
      </c>
      <c r="G144" s="31">
        <f ca="1">'Module C Corrected'!CY144-'Module C Initial'!CY144</f>
        <v>0</v>
      </c>
      <c r="H144" s="31">
        <f ca="1">'Module C Corrected'!CZ144-'Module C Initial'!CZ144</f>
        <v>0</v>
      </c>
      <c r="I144" s="31">
        <f ca="1">'Module C Corrected'!DA144-'Module C Initial'!DA144</f>
        <v>0</v>
      </c>
      <c r="J144" s="31">
        <f ca="1">'Module C Corrected'!DB144-'Module C Initial'!DB144</f>
        <v>0</v>
      </c>
      <c r="K144" s="31">
        <f ca="1">'Module C Corrected'!DC144-'Module C Initial'!DC144</f>
        <v>0</v>
      </c>
      <c r="L144" s="31">
        <f ca="1">'Module C Corrected'!DD144-'Module C Initial'!DD144</f>
        <v>0</v>
      </c>
      <c r="M144" s="31">
        <f ca="1">'Module C Corrected'!DE144-'Module C Initial'!DE144</f>
        <v>0</v>
      </c>
      <c r="N144" s="31">
        <f ca="1">'Module C Corrected'!DF144-'Module C Initial'!DF144</f>
        <v>0</v>
      </c>
      <c r="O144" s="31">
        <f ca="1">'Module C Corrected'!DG144-'Module C Initial'!DG144</f>
        <v>0</v>
      </c>
      <c r="P144" s="31">
        <f ca="1">'Module C Corrected'!DH144-'Module C Initial'!DH144</f>
        <v>0</v>
      </c>
      <c r="Q144" s="32">
        <f ca="1">'Module C Corrected'!DI144-'Module C Initial'!DI144</f>
        <v>0</v>
      </c>
      <c r="R144" s="32">
        <f ca="1">'Module C Corrected'!DJ144-'Module C Initial'!DJ144</f>
        <v>0</v>
      </c>
      <c r="S144" s="32">
        <f ca="1">'Module C Corrected'!DK144-'Module C Initial'!DK144</f>
        <v>0</v>
      </c>
      <c r="T144" s="32">
        <f ca="1">'Module C Corrected'!DL144-'Module C Initial'!DL144</f>
        <v>0</v>
      </c>
      <c r="U144" s="32">
        <f ca="1">'Module C Corrected'!DM144-'Module C Initial'!DM144</f>
        <v>0</v>
      </c>
      <c r="V144" s="32">
        <f ca="1">'Module C Corrected'!DN144-'Module C Initial'!DN144</f>
        <v>0</v>
      </c>
      <c r="W144" s="32">
        <f ca="1">'Module C Corrected'!DO144-'Module C Initial'!DO144</f>
        <v>0</v>
      </c>
      <c r="X144" s="32">
        <f ca="1">'Module C Corrected'!DP144-'Module C Initial'!DP144</f>
        <v>0</v>
      </c>
      <c r="Y144" s="32">
        <f ca="1">'Module C Corrected'!DQ144-'Module C Initial'!DQ144</f>
        <v>0</v>
      </c>
      <c r="Z144" s="32">
        <f ca="1">'Module C Corrected'!DR144-'Module C Initial'!DR144</f>
        <v>0</v>
      </c>
      <c r="AA144" s="32">
        <f ca="1">'Module C Corrected'!DS144-'Module C Initial'!DS144</f>
        <v>0</v>
      </c>
      <c r="AB144" s="32">
        <f ca="1">'Module C Corrected'!DT144-'Module C Initial'!DT144</f>
        <v>0</v>
      </c>
      <c r="AC144" s="31">
        <f ca="1">'Module C Corrected'!DU144-'Module C Initial'!DU144</f>
        <v>0</v>
      </c>
      <c r="AD144" s="31">
        <f ca="1">'Module C Corrected'!DV144-'Module C Initial'!DV144</f>
        <v>0</v>
      </c>
      <c r="AE144" s="31">
        <f ca="1">'Module C Corrected'!DW144-'Module C Initial'!DW144</f>
        <v>0</v>
      </c>
      <c r="AF144" s="31">
        <f ca="1">'Module C Corrected'!DX144-'Module C Initial'!DX144</f>
        <v>0</v>
      </c>
      <c r="AG144" s="31">
        <f ca="1">'Module C Corrected'!DY144-'Module C Initial'!DY144</f>
        <v>0</v>
      </c>
      <c r="AH144" s="31">
        <f ca="1">'Module C Corrected'!DZ144-'Module C Initial'!DZ144</f>
        <v>0</v>
      </c>
      <c r="AI144" s="31">
        <f ca="1">'Module C Corrected'!EA144-'Module C Initial'!EA144</f>
        <v>0</v>
      </c>
      <c r="AJ144" s="31">
        <f ca="1">'Module C Corrected'!EB144-'Module C Initial'!EB144</f>
        <v>0</v>
      </c>
      <c r="AK144" s="31">
        <f ca="1">'Module C Corrected'!EC144-'Module C Initial'!EC144</f>
        <v>0</v>
      </c>
      <c r="AL144" s="31">
        <f ca="1">'Module C Corrected'!ED144-'Module C Initial'!ED144</f>
        <v>0</v>
      </c>
      <c r="AM144" s="31">
        <f ca="1">'Module C Corrected'!EE144-'Module C Initial'!EE144</f>
        <v>0</v>
      </c>
      <c r="AN144" s="31">
        <f ca="1">'Module C Corrected'!EF144-'Module C Initial'!EF144</f>
        <v>0</v>
      </c>
      <c r="AO144" s="32">
        <f t="shared" ca="1" si="61"/>
        <v>0</v>
      </c>
      <c r="AP144" s="32">
        <f t="shared" ca="1" si="61"/>
        <v>0</v>
      </c>
      <c r="AQ144" s="32">
        <f t="shared" ca="1" si="61"/>
        <v>0</v>
      </c>
      <c r="AR144" s="32">
        <f t="shared" ca="1" si="60"/>
        <v>0</v>
      </c>
      <c r="AS144" s="32">
        <f t="shared" ca="1" si="60"/>
        <v>0</v>
      </c>
      <c r="AT144" s="32">
        <f t="shared" ca="1" si="60"/>
        <v>0</v>
      </c>
      <c r="AU144" s="32">
        <f t="shared" ca="1" si="60"/>
        <v>0</v>
      </c>
      <c r="AV144" s="32">
        <f t="shared" ca="1" si="60"/>
        <v>0</v>
      </c>
      <c r="AW144" s="32">
        <f t="shared" ca="1" si="60"/>
        <v>0</v>
      </c>
      <c r="AX144" s="32">
        <f t="shared" ca="1" si="62"/>
        <v>0</v>
      </c>
      <c r="AY144" s="32">
        <f t="shared" ca="1" si="62"/>
        <v>0</v>
      </c>
      <c r="AZ144" s="32">
        <f t="shared" ca="1" si="62"/>
        <v>0</v>
      </c>
      <c r="BA144" s="31">
        <f t="shared" ca="1" si="87"/>
        <v>0</v>
      </c>
      <c r="BB144" s="31">
        <f t="shared" ca="1" si="65"/>
        <v>0</v>
      </c>
      <c r="BC144" s="31">
        <f t="shared" ca="1" si="66"/>
        <v>0</v>
      </c>
      <c r="BD144" s="31">
        <f t="shared" ca="1" si="67"/>
        <v>0</v>
      </c>
      <c r="BE144" s="31">
        <f t="shared" ca="1" si="68"/>
        <v>0</v>
      </c>
      <c r="BF144" s="31">
        <f t="shared" ca="1" si="69"/>
        <v>0</v>
      </c>
      <c r="BG144" s="31">
        <f t="shared" ca="1" si="70"/>
        <v>0</v>
      </c>
      <c r="BH144" s="31">
        <f t="shared" ca="1" si="71"/>
        <v>0</v>
      </c>
      <c r="BI144" s="31">
        <f t="shared" ca="1" si="72"/>
        <v>0</v>
      </c>
      <c r="BJ144" s="31">
        <f t="shared" ca="1" si="73"/>
        <v>0</v>
      </c>
      <c r="BK144" s="31">
        <f t="shared" ca="1" si="74"/>
        <v>0</v>
      </c>
      <c r="BL144" s="31">
        <f t="shared" ca="1" si="75"/>
        <v>0</v>
      </c>
      <c r="BM144" s="32">
        <f t="shared" ca="1" si="88"/>
        <v>0</v>
      </c>
      <c r="BN144" s="32">
        <f t="shared" ca="1" si="76"/>
        <v>0</v>
      </c>
      <c r="BO144" s="32">
        <f t="shared" ca="1" si="77"/>
        <v>0</v>
      </c>
      <c r="BP144" s="32">
        <f t="shared" ca="1" si="78"/>
        <v>0</v>
      </c>
      <c r="BQ144" s="32">
        <f t="shared" ca="1" si="79"/>
        <v>0</v>
      </c>
      <c r="BR144" s="32">
        <f t="shared" ca="1" si="80"/>
        <v>0</v>
      </c>
      <c r="BS144" s="32">
        <f t="shared" ca="1" si="81"/>
        <v>0</v>
      </c>
      <c r="BT144" s="32">
        <f t="shared" ca="1" si="82"/>
        <v>0</v>
      </c>
      <c r="BU144" s="32">
        <f t="shared" ca="1" si="83"/>
        <v>0</v>
      </c>
      <c r="BV144" s="32">
        <f t="shared" ca="1" si="84"/>
        <v>0</v>
      </c>
      <c r="BW144" s="32">
        <f t="shared" ca="1" si="85"/>
        <v>0</v>
      </c>
      <c r="BX144" s="32">
        <f t="shared" ca="1" si="86"/>
        <v>0</v>
      </c>
    </row>
    <row r="145" spans="1:76" x14ac:dyDescent="0.25">
      <c r="A145" t="s">
        <v>521</v>
      </c>
      <c r="B145" s="1" t="s">
        <v>24</v>
      </c>
      <c r="C145" t="str">
        <f t="shared" ca="1" si="63"/>
        <v>SD4</v>
      </c>
      <c r="D145" t="str">
        <f t="shared" ca="1" si="64"/>
        <v>Sundance #4</v>
      </c>
      <c r="E145" s="31">
        <f ca="1">'Module C Corrected'!CW145-'Module C Initial'!CW145</f>
        <v>0</v>
      </c>
      <c r="F145" s="31">
        <f ca="1">'Module C Corrected'!CX145-'Module C Initial'!CX145</f>
        <v>0</v>
      </c>
      <c r="G145" s="31">
        <f ca="1">'Module C Corrected'!CY145-'Module C Initial'!CY145</f>
        <v>0</v>
      </c>
      <c r="H145" s="31">
        <f ca="1">'Module C Corrected'!CZ145-'Module C Initial'!CZ145</f>
        <v>0</v>
      </c>
      <c r="I145" s="31">
        <f ca="1">'Module C Corrected'!DA145-'Module C Initial'!DA145</f>
        <v>0</v>
      </c>
      <c r="J145" s="31">
        <f ca="1">'Module C Corrected'!DB145-'Module C Initial'!DB145</f>
        <v>0</v>
      </c>
      <c r="K145" s="31">
        <f ca="1">'Module C Corrected'!DC145-'Module C Initial'!DC145</f>
        <v>0</v>
      </c>
      <c r="L145" s="31">
        <f ca="1">'Module C Corrected'!DD145-'Module C Initial'!DD145</f>
        <v>0</v>
      </c>
      <c r="M145" s="31">
        <f ca="1">'Module C Corrected'!DE145-'Module C Initial'!DE145</f>
        <v>0</v>
      </c>
      <c r="N145" s="31">
        <f ca="1">'Module C Corrected'!DF145-'Module C Initial'!DF145</f>
        <v>0</v>
      </c>
      <c r="O145" s="31">
        <f ca="1">'Module C Corrected'!DG145-'Module C Initial'!DG145</f>
        <v>0</v>
      </c>
      <c r="P145" s="31">
        <f ca="1">'Module C Corrected'!DH145-'Module C Initial'!DH145</f>
        <v>0</v>
      </c>
      <c r="Q145" s="32">
        <f ca="1">'Module C Corrected'!DI145-'Module C Initial'!DI145</f>
        <v>0</v>
      </c>
      <c r="R145" s="32">
        <f ca="1">'Module C Corrected'!DJ145-'Module C Initial'!DJ145</f>
        <v>0</v>
      </c>
      <c r="S145" s="32">
        <f ca="1">'Module C Corrected'!DK145-'Module C Initial'!DK145</f>
        <v>0</v>
      </c>
      <c r="T145" s="32">
        <f ca="1">'Module C Corrected'!DL145-'Module C Initial'!DL145</f>
        <v>0</v>
      </c>
      <c r="U145" s="32">
        <f ca="1">'Module C Corrected'!DM145-'Module C Initial'!DM145</f>
        <v>0</v>
      </c>
      <c r="V145" s="32">
        <f ca="1">'Module C Corrected'!DN145-'Module C Initial'!DN145</f>
        <v>0</v>
      </c>
      <c r="W145" s="32">
        <f ca="1">'Module C Corrected'!DO145-'Module C Initial'!DO145</f>
        <v>0</v>
      </c>
      <c r="X145" s="32">
        <f ca="1">'Module C Corrected'!DP145-'Module C Initial'!DP145</f>
        <v>0</v>
      </c>
      <c r="Y145" s="32">
        <f ca="1">'Module C Corrected'!DQ145-'Module C Initial'!DQ145</f>
        <v>0</v>
      </c>
      <c r="Z145" s="32">
        <f ca="1">'Module C Corrected'!DR145-'Module C Initial'!DR145</f>
        <v>0</v>
      </c>
      <c r="AA145" s="32">
        <f ca="1">'Module C Corrected'!DS145-'Module C Initial'!DS145</f>
        <v>0</v>
      </c>
      <c r="AB145" s="32">
        <f ca="1">'Module C Corrected'!DT145-'Module C Initial'!DT145</f>
        <v>0</v>
      </c>
      <c r="AC145" s="31">
        <f ca="1">'Module C Corrected'!DU145-'Module C Initial'!DU145</f>
        <v>0</v>
      </c>
      <c r="AD145" s="31">
        <f ca="1">'Module C Corrected'!DV145-'Module C Initial'!DV145</f>
        <v>0</v>
      </c>
      <c r="AE145" s="31">
        <f ca="1">'Module C Corrected'!DW145-'Module C Initial'!DW145</f>
        <v>0</v>
      </c>
      <c r="AF145" s="31">
        <f ca="1">'Module C Corrected'!DX145-'Module C Initial'!DX145</f>
        <v>0</v>
      </c>
      <c r="AG145" s="31">
        <f ca="1">'Module C Corrected'!DY145-'Module C Initial'!DY145</f>
        <v>0</v>
      </c>
      <c r="AH145" s="31">
        <f ca="1">'Module C Corrected'!DZ145-'Module C Initial'!DZ145</f>
        <v>0</v>
      </c>
      <c r="AI145" s="31">
        <f ca="1">'Module C Corrected'!EA145-'Module C Initial'!EA145</f>
        <v>0</v>
      </c>
      <c r="AJ145" s="31">
        <f ca="1">'Module C Corrected'!EB145-'Module C Initial'!EB145</f>
        <v>0</v>
      </c>
      <c r="AK145" s="31">
        <f ca="1">'Module C Corrected'!EC145-'Module C Initial'!EC145</f>
        <v>0</v>
      </c>
      <c r="AL145" s="31">
        <f ca="1">'Module C Corrected'!ED145-'Module C Initial'!ED145</f>
        <v>0</v>
      </c>
      <c r="AM145" s="31">
        <f ca="1">'Module C Corrected'!EE145-'Module C Initial'!EE145</f>
        <v>0</v>
      </c>
      <c r="AN145" s="31">
        <f ca="1">'Module C Corrected'!EF145-'Module C Initial'!EF145</f>
        <v>0</v>
      </c>
      <c r="AO145" s="32">
        <f t="shared" ca="1" si="61"/>
        <v>0</v>
      </c>
      <c r="AP145" s="32">
        <f t="shared" ca="1" si="61"/>
        <v>0</v>
      </c>
      <c r="AQ145" s="32">
        <f t="shared" ca="1" si="61"/>
        <v>0</v>
      </c>
      <c r="AR145" s="32">
        <f t="shared" ca="1" si="60"/>
        <v>0</v>
      </c>
      <c r="AS145" s="32">
        <f t="shared" ca="1" si="60"/>
        <v>0</v>
      </c>
      <c r="AT145" s="32">
        <f t="shared" ca="1" si="60"/>
        <v>0</v>
      </c>
      <c r="AU145" s="32">
        <f t="shared" ca="1" si="60"/>
        <v>0</v>
      </c>
      <c r="AV145" s="32">
        <f t="shared" ca="1" si="60"/>
        <v>0</v>
      </c>
      <c r="AW145" s="32">
        <f t="shared" ca="1" si="60"/>
        <v>0</v>
      </c>
      <c r="AX145" s="32">
        <f t="shared" ca="1" si="62"/>
        <v>0</v>
      </c>
      <c r="AY145" s="32">
        <f t="shared" ca="1" si="62"/>
        <v>0</v>
      </c>
      <c r="AZ145" s="32">
        <f t="shared" ca="1" si="62"/>
        <v>0</v>
      </c>
      <c r="BA145" s="31">
        <f t="shared" ca="1" si="87"/>
        <v>0</v>
      </c>
      <c r="BB145" s="31">
        <f t="shared" ca="1" si="65"/>
        <v>0</v>
      </c>
      <c r="BC145" s="31">
        <f t="shared" ca="1" si="66"/>
        <v>0</v>
      </c>
      <c r="BD145" s="31">
        <f t="shared" ca="1" si="67"/>
        <v>0</v>
      </c>
      <c r="BE145" s="31">
        <f t="shared" ca="1" si="68"/>
        <v>0</v>
      </c>
      <c r="BF145" s="31">
        <f t="shared" ca="1" si="69"/>
        <v>0</v>
      </c>
      <c r="BG145" s="31">
        <f t="shared" ca="1" si="70"/>
        <v>0</v>
      </c>
      <c r="BH145" s="31">
        <f t="shared" ca="1" si="71"/>
        <v>0</v>
      </c>
      <c r="BI145" s="31">
        <f t="shared" ca="1" si="72"/>
        <v>0</v>
      </c>
      <c r="BJ145" s="31">
        <f t="shared" ca="1" si="73"/>
        <v>0</v>
      </c>
      <c r="BK145" s="31">
        <f t="shared" ca="1" si="74"/>
        <v>0</v>
      </c>
      <c r="BL145" s="31">
        <f t="shared" ca="1" si="75"/>
        <v>0</v>
      </c>
      <c r="BM145" s="32">
        <f t="shared" ca="1" si="88"/>
        <v>0</v>
      </c>
      <c r="BN145" s="32">
        <f t="shared" ca="1" si="76"/>
        <v>0</v>
      </c>
      <c r="BO145" s="32">
        <f t="shared" ca="1" si="77"/>
        <v>0</v>
      </c>
      <c r="BP145" s="32">
        <f t="shared" ca="1" si="78"/>
        <v>0</v>
      </c>
      <c r="BQ145" s="32">
        <f t="shared" ca="1" si="79"/>
        <v>0</v>
      </c>
      <c r="BR145" s="32">
        <f t="shared" ca="1" si="80"/>
        <v>0</v>
      </c>
      <c r="BS145" s="32">
        <f t="shared" ca="1" si="81"/>
        <v>0</v>
      </c>
      <c r="BT145" s="32">
        <f t="shared" ca="1" si="82"/>
        <v>0</v>
      </c>
      <c r="BU145" s="32">
        <f t="shared" ca="1" si="83"/>
        <v>0</v>
      </c>
      <c r="BV145" s="32">
        <f t="shared" ca="1" si="84"/>
        <v>0</v>
      </c>
      <c r="BW145" s="32">
        <f t="shared" ca="1" si="85"/>
        <v>0</v>
      </c>
      <c r="BX145" s="32">
        <f t="shared" ca="1" si="86"/>
        <v>0</v>
      </c>
    </row>
    <row r="146" spans="1:76" x14ac:dyDescent="0.25">
      <c r="A146" t="s">
        <v>522</v>
      </c>
      <c r="B146" s="1" t="s">
        <v>28</v>
      </c>
      <c r="C146" t="str">
        <f t="shared" ca="1" si="63"/>
        <v>SD5</v>
      </c>
      <c r="D146" t="str">
        <f t="shared" ca="1" si="64"/>
        <v>Sundance #5</v>
      </c>
      <c r="E146" s="31">
        <f ca="1">'Module C Corrected'!CW146-'Module C Initial'!CW146</f>
        <v>-846.21000000007916</v>
      </c>
      <c r="F146" s="31">
        <f ca="1">'Module C Corrected'!CX146-'Module C Initial'!CX146</f>
        <v>-732.05999999999767</v>
      </c>
      <c r="G146" s="31">
        <f ca="1">'Module C Corrected'!CY146-'Module C Initial'!CY146</f>
        <v>-509.87000000005355</v>
      </c>
      <c r="H146" s="31">
        <f ca="1">'Module C Corrected'!CZ146-'Module C Initial'!CZ146</f>
        <v>-449.64000000001397</v>
      </c>
      <c r="I146" s="31">
        <f ca="1">'Module C Corrected'!DA146-'Module C Initial'!DA146</f>
        <v>-689.09999999997672</v>
      </c>
      <c r="J146" s="31">
        <f ca="1">'Module C Corrected'!DB146-'Module C Initial'!DB146</f>
        <v>0</v>
      </c>
      <c r="K146" s="31">
        <f ca="1">'Module C Corrected'!DC146-'Module C Initial'!DC146</f>
        <v>-473.6699999999837</v>
      </c>
      <c r="L146" s="31">
        <f ca="1">'Module C Corrected'!DD146-'Module C Initial'!DD146</f>
        <v>-891.4100000000326</v>
      </c>
      <c r="M146" s="31">
        <f ca="1">'Module C Corrected'!DE146-'Module C Initial'!DE146</f>
        <v>-516.96999999997206</v>
      </c>
      <c r="N146" s="31">
        <f ca="1">'Module C Corrected'!DF146-'Module C Initial'!DF146</f>
        <v>-436.45000000001164</v>
      </c>
      <c r="O146" s="31">
        <f ca="1">'Module C Corrected'!DG146-'Module C Initial'!DG146</f>
        <v>-529.63999999995576</v>
      </c>
      <c r="P146" s="31">
        <f ca="1">'Module C Corrected'!DH146-'Module C Initial'!DH146</f>
        <v>-554.22999999998137</v>
      </c>
      <c r="Q146" s="32">
        <f ca="1">'Module C Corrected'!DI146-'Module C Initial'!DI146</f>
        <v>-42.3100000000004</v>
      </c>
      <c r="R146" s="32">
        <f ca="1">'Module C Corrected'!DJ146-'Module C Initial'!DJ146</f>
        <v>-36.599999999999454</v>
      </c>
      <c r="S146" s="32">
        <f ca="1">'Module C Corrected'!DK146-'Module C Initial'!DK146</f>
        <v>-25.489999999999782</v>
      </c>
      <c r="T146" s="32">
        <f ca="1">'Module C Corrected'!DL146-'Module C Initial'!DL146</f>
        <v>-22.480000000000018</v>
      </c>
      <c r="U146" s="32">
        <f ca="1">'Module C Corrected'!DM146-'Module C Initial'!DM146</f>
        <v>-34.449999999999818</v>
      </c>
      <c r="V146" s="32">
        <f ca="1">'Module C Corrected'!DN146-'Module C Initial'!DN146</f>
        <v>0</v>
      </c>
      <c r="W146" s="32">
        <f ca="1">'Module C Corrected'!DO146-'Module C Initial'!DO146</f>
        <v>-23.680000000000291</v>
      </c>
      <c r="X146" s="32">
        <f ca="1">'Module C Corrected'!DP146-'Module C Initial'!DP146</f>
        <v>-44.570000000000618</v>
      </c>
      <c r="Y146" s="32">
        <f ca="1">'Module C Corrected'!DQ146-'Module C Initial'!DQ146</f>
        <v>-25.850000000000364</v>
      </c>
      <c r="Z146" s="32">
        <f ca="1">'Module C Corrected'!DR146-'Module C Initial'!DR146</f>
        <v>-21.830000000000382</v>
      </c>
      <c r="AA146" s="32">
        <f ca="1">'Module C Corrected'!DS146-'Module C Initial'!DS146</f>
        <v>-26.479999999999563</v>
      </c>
      <c r="AB146" s="32">
        <f ca="1">'Module C Corrected'!DT146-'Module C Initial'!DT146</f>
        <v>-27.710000000000036</v>
      </c>
      <c r="AC146" s="31">
        <f ca="1">'Module C Corrected'!DU146-'Module C Initial'!DU146</f>
        <v>-134.47999999999956</v>
      </c>
      <c r="AD146" s="31">
        <f ca="1">'Module C Corrected'!DV146-'Module C Initial'!DV146</f>
        <v>-114.77999999999884</v>
      </c>
      <c r="AE146" s="31">
        <f ca="1">'Module C Corrected'!DW146-'Module C Initial'!DW146</f>
        <v>-78.969999999999345</v>
      </c>
      <c r="AF146" s="31">
        <f ca="1">'Module C Corrected'!DX146-'Module C Initial'!DX146</f>
        <v>-68.680000000000291</v>
      </c>
      <c r="AG146" s="31">
        <f ca="1">'Module C Corrected'!DY146-'Module C Initial'!DY146</f>
        <v>-103.84000000000015</v>
      </c>
      <c r="AH146" s="31">
        <f ca="1">'Module C Corrected'!DZ146-'Module C Initial'!DZ146</f>
        <v>0</v>
      </c>
      <c r="AI146" s="31">
        <f ca="1">'Module C Corrected'!EA146-'Module C Initial'!EA146</f>
        <v>-69.399999999999636</v>
      </c>
      <c r="AJ146" s="31">
        <f ca="1">'Module C Corrected'!EB146-'Module C Initial'!EB146</f>
        <v>-128.90999999999985</v>
      </c>
      <c r="AK146" s="31">
        <f ca="1">'Module C Corrected'!EC146-'Module C Initial'!EC146</f>
        <v>-73.770000000000437</v>
      </c>
      <c r="AL146" s="31">
        <f ca="1">'Module C Corrected'!ED146-'Module C Initial'!ED146</f>
        <v>-61.470000000001164</v>
      </c>
      <c r="AM146" s="31">
        <f ca="1">'Module C Corrected'!EE146-'Module C Initial'!EE146</f>
        <v>-73.579999999999927</v>
      </c>
      <c r="AN146" s="31">
        <f ca="1">'Module C Corrected'!EF146-'Module C Initial'!EF146</f>
        <v>-75.969999999999345</v>
      </c>
      <c r="AO146" s="32">
        <f t="shared" ca="1" si="61"/>
        <v>-1023.0000000000791</v>
      </c>
      <c r="AP146" s="32">
        <f t="shared" ca="1" si="61"/>
        <v>-883.43999999999596</v>
      </c>
      <c r="AQ146" s="32">
        <f t="shared" ca="1" si="61"/>
        <v>-614.33000000005268</v>
      </c>
      <c r="AR146" s="32">
        <f t="shared" ca="1" si="60"/>
        <v>-540.80000000001428</v>
      </c>
      <c r="AS146" s="32">
        <f t="shared" ca="1" si="60"/>
        <v>-827.38999999997668</v>
      </c>
      <c r="AT146" s="32">
        <f t="shared" ca="1" si="60"/>
        <v>0</v>
      </c>
      <c r="AU146" s="32">
        <f t="shared" ca="1" si="60"/>
        <v>-566.74999999998363</v>
      </c>
      <c r="AV146" s="32">
        <f t="shared" ca="1" si="60"/>
        <v>-1064.8900000000331</v>
      </c>
      <c r="AW146" s="32">
        <f t="shared" ca="1" si="60"/>
        <v>-616.58999999997286</v>
      </c>
      <c r="AX146" s="32">
        <f t="shared" ca="1" si="62"/>
        <v>-519.75000000001319</v>
      </c>
      <c r="AY146" s="32">
        <f t="shared" ca="1" si="62"/>
        <v>-629.69999999995525</v>
      </c>
      <c r="AZ146" s="32">
        <f t="shared" ca="1" si="62"/>
        <v>-657.90999999998076</v>
      </c>
      <c r="BA146" s="31">
        <f t="shared" ca="1" si="87"/>
        <v>-16.920000000000002</v>
      </c>
      <c r="BB146" s="31">
        <f t="shared" ca="1" si="65"/>
        <v>-14.64</v>
      </c>
      <c r="BC146" s="31">
        <f t="shared" ca="1" si="66"/>
        <v>-10.199999999999999</v>
      </c>
      <c r="BD146" s="31">
        <f t="shared" ca="1" si="67"/>
        <v>-8.99</v>
      </c>
      <c r="BE146" s="31">
        <f t="shared" ca="1" si="68"/>
        <v>-13.78</v>
      </c>
      <c r="BF146" s="31">
        <f t="shared" ca="1" si="69"/>
        <v>0</v>
      </c>
      <c r="BG146" s="31">
        <f t="shared" ca="1" si="70"/>
        <v>-9.4700000000000006</v>
      </c>
      <c r="BH146" s="31">
        <f t="shared" ca="1" si="71"/>
        <v>-17.82</v>
      </c>
      <c r="BI146" s="31">
        <f t="shared" ca="1" si="72"/>
        <v>-10.34</v>
      </c>
      <c r="BJ146" s="31">
        <f t="shared" ca="1" si="73"/>
        <v>-8.73</v>
      </c>
      <c r="BK146" s="31">
        <f t="shared" ca="1" si="74"/>
        <v>-10.59</v>
      </c>
      <c r="BL146" s="31">
        <f t="shared" ca="1" si="75"/>
        <v>-11.08</v>
      </c>
      <c r="BM146" s="32">
        <f t="shared" ca="1" si="88"/>
        <v>-1039.9200000000792</v>
      </c>
      <c r="BN146" s="32">
        <f t="shared" ca="1" si="76"/>
        <v>-898.07999999999595</v>
      </c>
      <c r="BO146" s="32">
        <f t="shared" ca="1" si="77"/>
        <v>-624.53000000005272</v>
      </c>
      <c r="BP146" s="32">
        <f t="shared" ca="1" si="78"/>
        <v>-549.79000000001429</v>
      </c>
      <c r="BQ146" s="32">
        <f t="shared" ca="1" si="79"/>
        <v>-841.16999999997665</v>
      </c>
      <c r="BR146" s="32">
        <f t="shared" ca="1" si="80"/>
        <v>0</v>
      </c>
      <c r="BS146" s="32">
        <f t="shared" ca="1" si="81"/>
        <v>-576.21999999998366</v>
      </c>
      <c r="BT146" s="32">
        <f t="shared" ca="1" si="82"/>
        <v>-1082.710000000033</v>
      </c>
      <c r="BU146" s="32">
        <f t="shared" ca="1" si="83"/>
        <v>-626.92999999997289</v>
      </c>
      <c r="BV146" s="32">
        <f t="shared" ca="1" si="84"/>
        <v>-528.48000000001321</v>
      </c>
      <c r="BW146" s="32">
        <f t="shared" ca="1" si="85"/>
        <v>-640.28999999995528</v>
      </c>
      <c r="BX146" s="32">
        <f t="shared" ca="1" si="86"/>
        <v>-668.9899999999808</v>
      </c>
    </row>
    <row r="147" spans="1:76" x14ac:dyDescent="0.25">
      <c r="A147" t="s">
        <v>522</v>
      </c>
      <c r="B147" s="1" t="s">
        <v>29</v>
      </c>
      <c r="C147" t="str">
        <f t="shared" ca="1" si="63"/>
        <v>SD6</v>
      </c>
      <c r="D147" t="str">
        <f t="shared" ca="1" si="64"/>
        <v>Sundance #6</v>
      </c>
      <c r="E147" s="31">
        <f ca="1">'Module C Corrected'!CW147-'Module C Initial'!CW147</f>
        <v>0</v>
      </c>
      <c r="F147" s="31">
        <f ca="1">'Module C Corrected'!CX147-'Module C Initial'!CX147</f>
        <v>0</v>
      </c>
      <c r="G147" s="31">
        <f ca="1">'Module C Corrected'!CY147-'Module C Initial'!CY147</f>
        <v>0</v>
      </c>
      <c r="H147" s="31">
        <f ca="1">'Module C Corrected'!CZ147-'Module C Initial'!CZ147</f>
        <v>0</v>
      </c>
      <c r="I147" s="31">
        <f ca="1">'Module C Corrected'!DA147-'Module C Initial'!DA147</f>
        <v>0</v>
      </c>
      <c r="J147" s="31">
        <f ca="1">'Module C Corrected'!DB147-'Module C Initial'!DB147</f>
        <v>0</v>
      </c>
      <c r="K147" s="31">
        <f ca="1">'Module C Corrected'!DC147-'Module C Initial'!DC147</f>
        <v>0</v>
      </c>
      <c r="L147" s="31">
        <f ca="1">'Module C Corrected'!DD147-'Module C Initial'!DD147</f>
        <v>0</v>
      </c>
      <c r="M147" s="31">
        <f ca="1">'Module C Corrected'!DE147-'Module C Initial'!DE147</f>
        <v>0</v>
      </c>
      <c r="N147" s="31">
        <f ca="1">'Module C Corrected'!DF147-'Module C Initial'!DF147</f>
        <v>0</v>
      </c>
      <c r="O147" s="31">
        <f ca="1">'Module C Corrected'!DG147-'Module C Initial'!DG147</f>
        <v>0</v>
      </c>
      <c r="P147" s="31">
        <f ca="1">'Module C Corrected'!DH147-'Module C Initial'!DH147</f>
        <v>0</v>
      </c>
      <c r="Q147" s="32">
        <f ca="1">'Module C Corrected'!DI147-'Module C Initial'!DI147</f>
        <v>0</v>
      </c>
      <c r="R147" s="32">
        <f ca="1">'Module C Corrected'!DJ147-'Module C Initial'!DJ147</f>
        <v>0</v>
      </c>
      <c r="S147" s="32">
        <f ca="1">'Module C Corrected'!DK147-'Module C Initial'!DK147</f>
        <v>0</v>
      </c>
      <c r="T147" s="32">
        <f ca="1">'Module C Corrected'!DL147-'Module C Initial'!DL147</f>
        <v>0</v>
      </c>
      <c r="U147" s="32">
        <f ca="1">'Module C Corrected'!DM147-'Module C Initial'!DM147</f>
        <v>0</v>
      </c>
      <c r="V147" s="32">
        <f ca="1">'Module C Corrected'!DN147-'Module C Initial'!DN147</f>
        <v>0</v>
      </c>
      <c r="W147" s="32">
        <f ca="1">'Module C Corrected'!DO147-'Module C Initial'!DO147</f>
        <v>0</v>
      </c>
      <c r="X147" s="32">
        <f ca="1">'Module C Corrected'!DP147-'Module C Initial'!DP147</f>
        <v>0</v>
      </c>
      <c r="Y147" s="32">
        <f ca="1">'Module C Corrected'!DQ147-'Module C Initial'!DQ147</f>
        <v>0</v>
      </c>
      <c r="Z147" s="32">
        <f ca="1">'Module C Corrected'!DR147-'Module C Initial'!DR147</f>
        <v>0</v>
      </c>
      <c r="AA147" s="32">
        <f ca="1">'Module C Corrected'!DS147-'Module C Initial'!DS147</f>
        <v>0</v>
      </c>
      <c r="AB147" s="32">
        <f ca="1">'Module C Corrected'!DT147-'Module C Initial'!DT147</f>
        <v>0</v>
      </c>
      <c r="AC147" s="31">
        <f ca="1">'Module C Corrected'!DU147-'Module C Initial'!DU147</f>
        <v>0</v>
      </c>
      <c r="AD147" s="31">
        <f ca="1">'Module C Corrected'!DV147-'Module C Initial'!DV147</f>
        <v>0</v>
      </c>
      <c r="AE147" s="31">
        <f ca="1">'Module C Corrected'!DW147-'Module C Initial'!DW147</f>
        <v>0</v>
      </c>
      <c r="AF147" s="31">
        <f ca="1">'Module C Corrected'!DX147-'Module C Initial'!DX147</f>
        <v>0</v>
      </c>
      <c r="AG147" s="31">
        <f ca="1">'Module C Corrected'!DY147-'Module C Initial'!DY147</f>
        <v>0</v>
      </c>
      <c r="AH147" s="31">
        <f ca="1">'Module C Corrected'!DZ147-'Module C Initial'!DZ147</f>
        <v>0</v>
      </c>
      <c r="AI147" s="31">
        <f ca="1">'Module C Corrected'!EA147-'Module C Initial'!EA147</f>
        <v>0</v>
      </c>
      <c r="AJ147" s="31">
        <f ca="1">'Module C Corrected'!EB147-'Module C Initial'!EB147</f>
        <v>0</v>
      </c>
      <c r="AK147" s="31">
        <f ca="1">'Module C Corrected'!EC147-'Module C Initial'!EC147</f>
        <v>0</v>
      </c>
      <c r="AL147" s="31">
        <f ca="1">'Module C Corrected'!ED147-'Module C Initial'!ED147</f>
        <v>0</v>
      </c>
      <c r="AM147" s="31">
        <f ca="1">'Module C Corrected'!EE147-'Module C Initial'!EE147</f>
        <v>0</v>
      </c>
      <c r="AN147" s="31">
        <f ca="1">'Module C Corrected'!EF147-'Module C Initial'!EF147</f>
        <v>0</v>
      </c>
      <c r="AO147" s="32">
        <f t="shared" ca="1" si="61"/>
        <v>0</v>
      </c>
      <c r="AP147" s="32">
        <f t="shared" ca="1" si="61"/>
        <v>0</v>
      </c>
      <c r="AQ147" s="32">
        <f t="shared" ca="1" si="61"/>
        <v>0</v>
      </c>
      <c r="AR147" s="32">
        <f t="shared" ca="1" si="60"/>
        <v>0</v>
      </c>
      <c r="AS147" s="32">
        <f t="shared" ca="1" si="60"/>
        <v>0</v>
      </c>
      <c r="AT147" s="32">
        <f t="shared" ca="1" si="60"/>
        <v>0</v>
      </c>
      <c r="AU147" s="32">
        <f t="shared" ca="1" si="60"/>
        <v>0</v>
      </c>
      <c r="AV147" s="32">
        <f t="shared" ca="1" si="60"/>
        <v>0</v>
      </c>
      <c r="AW147" s="32">
        <f t="shared" ca="1" si="60"/>
        <v>0</v>
      </c>
      <c r="AX147" s="32">
        <f t="shared" ca="1" si="62"/>
        <v>0</v>
      </c>
      <c r="AY147" s="32">
        <f t="shared" ca="1" si="62"/>
        <v>0</v>
      </c>
      <c r="AZ147" s="32">
        <f t="shared" ca="1" si="62"/>
        <v>0</v>
      </c>
      <c r="BA147" s="31">
        <f t="shared" ca="1" si="87"/>
        <v>0</v>
      </c>
      <c r="BB147" s="31">
        <f t="shared" ca="1" si="65"/>
        <v>0</v>
      </c>
      <c r="BC147" s="31">
        <f t="shared" ca="1" si="66"/>
        <v>0</v>
      </c>
      <c r="BD147" s="31">
        <f t="shared" ca="1" si="67"/>
        <v>0</v>
      </c>
      <c r="BE147" s="31">
        <f t="shared" ca="1" si="68"/>
        <v>0</v>
      </c>
      <c r="BF147" s="31">
        <f t="shared" ca="1" si="69"/>
        <v>0</v>
      </c>
      <c r="BG147" s="31">
        <f t="shared" ca="1" si="70"/>
        <v>0</v>
      </c>
      <c r="BH147" s="31">
        <f t="shared" ca="1" si="71"/>
        <v>0</v>
      </c>
      <c r="BI147" s="31">
        <f t="shared" ca="1" si="72"/>
        <v>0</v>
      </c>
      <c r="BJ147" s="31">
        <f t="shared" ca="1" si="73"/>
        <v>0</v>
      </c>
      <c r="BK147" s="31">
        <f t="shared" ca="1" si="74"/>
        <v>0</v>
      </c>
      <c r="BL147" s="31">
        <f t="shared" ca="1" si="75"/>
        <v>0</v>
      </c>
      <c r="BM147" s="32">
        <f t="shared" ca="1" si="88"/>
        <v>0</v>
      </c>
      <c r="BN147" s="32">
        <f t="shared" ca="1" si="76"/>
        <v>0</v>
      </c>
      <c r="BO147" s="32">
        <f t="shared" ca="1" si="77"/>
        <v>0</v>
      </c>
      <c r="BP147" s="32">
        <f t="shared" ca="1" si="78"/>
        <v>0</v>
      </c>
      <c r="BQ147" s="32">
        <f t="shared" ca="1" si="79"/>
        <v>0</v>
      </c>
      <c r="BR147" s="32">
        <f t="shared" ca="1" si="80"/>
        <v>0</v>
      </c>
      <c r="BS147" s="32">
        <f t="shared" ca="1" si="81"/>
        <v>0</v>
      </c>
      <c r="BT147" s="32">
        <f t="shared" ca="1" si="82"/>
        <v>0</v>
      </c>
      <c r="BU147" s="32">
        <f t="shared" ca="1" si="83"/>
        <v>0</v>
      </c>
      <c r="BV147" s="32">
        <f t="shared" ca="1" si="84"/>
        <v>0</v>
      </c>
      <c r="BW147" s="32">
        <f t="shared" ca="1" si="85"/>
        <v>0</v>
      </c>
      <c r="BX147" s="32">
        <f t="shared" ca="1" si="86"/>
        <v>0</v>
      </c>
    </row>
    <row r="148" spans="1:76" x14ac:dyDescent="0.25">
      <c r="A148" t="s">
        <v>468</v>
      </c>
      <c r="B148" s="1" t="s">
        <v>30</v>
      </c>
      <c r="C148" t="str">
        <f t="shared" ca="1" si="63"/>
        <v>SH1</v>
      </c>
      <c r="D148" t="str">
        <f t="shared" ca="1" si="64"/>
        <v>Sheerness #1</v>
      </c>
      <c r="E148" s="31">
        <f ca="1">'Module C Corrected'!CW148-'Module C Initial'!CW148</f>
        <v>5677.929999999993</v>
      </c>
      <c r="F148" s="31">
        <f ca="1">'Module C Corrected'!CX148-'Module C Initial'!CX148</f>
        <v>695.56999999999971</v>
      </c>
      <c r="G148" s="31">
        <f ca="1">'Module C Corrected'!CY148-'Module C Initial'!CY148</f>
        <v>4773.7700000000041</v>
      </c>
      <c r="H148" s="31">
        <f ca="1">'Module C Corrected'!CZ148-'Module C Initial'!CZ148</f>
        <v>5351.25</v>
      </c>
      <c r="I148" s="31">
        <f ca="1">'Module C Corrected'!DA148-'Module C Initial'!DA148</f>
        <v>9296.5500000000175</v>
      </c>
      <c r="J148" s="31">
        <f ca="1">'Module C Corrected'!DB148-'Module C Initial'!DB148</f>
        <v>18412.20000000007</v>
      </c>
      <c r="K148" s="31">
        <f ca="1">'Module C Corrected'!DC148-'Module C Initial'!DC148</f>
        <v>6060.5199999999895</v>
      </c>
      <c r="L148" s="31">
        <f ca="1">'Module C Corrected'!DD148-'Module C Initial'!DD148</f>
        <v>9044.0400000000081</v>
      </c>
      <c r="M148" s="31">
        <f ca="1">'Module C Corrected'!DE148-'Module C Initial'!DE148</f>
        <v>4699.1999999999971</v>
      </c>
      <c r="N148" s="31">
        <f ca="1">'Module C Corrected'!DF148-'Module C Initial'!DF148</f>
        <v>5351.7899999999936</v>
      </c>
      <c r="O148" s="31">
        <f ca="1">'Module C Corrected'!DG148-'Module C Initial'!DG148</f>
        <v>4478.2400000000052</v>
      </c>
      <c r="P148" s="31">
        <f ca="1">'Module C Corrected'!DH148-'Module C Initial'!DH148</f>
        <v>4717.9499999999971</v>
      </c>
      <c r="Q148" s="32">
        <f ca="1">'Module C Corrected'!DI148-'Module C Initial'!DI148</f>
        <v>283.88999999999942</v>
      </c>
      <c r="R148" s="32">
        <f ca="1">'Module C Corrected'!DJ148-'Module C Initial'!DJ148</f>
        <v>34.780000000000086</v>
      </c>
      <c r="S148" s="32">
        <f ca="1">'Module C Corrected'!DK148-'Module C Initial'!DK148</f>
        <v>238.6899999999996</v>
      </c>
      <c r="T148" s="32">
        <f ca="1">'Module C Corrected'!DL148-'Module C Initial'!DL148</f>
        <v>267.5600000000004</v>
      </c>
      <c r="U148" s="32">
        <f ca="1">'Module C Corrected'!DM148-'Module C Initial'!DM148</f>
        <v>464.81999999999971</v>
      </c>
      <c r="V148" s="32">
        <f ca="1">'Module C Corrected'!DN148-'Module C Initial'!DN148</f>
        <v>920.61000000000058</v>
      </c>
      <c r="W148" s="32">
        <f ca="1">'Module C Corrected'!DO148-'Module C Initial'!DO148</f>
        <v>303.02000000000044</v>
      </c>
      <c r="X148" s="32">
        <f ca="1">'Module C Corrected'!DP148-'Module C Initial'!DP148</f>
        <v>452.19999999999891</v>
      </c>
      <c r="Y148" s="32">
        <f ca="1">'Module C Corrected'!DQ148-'Module C Initial'!DQ148</f>
        <v>234.96000000000004</v>
      </c>
      <c r="Z148" s="32">
        <f ca="1">'Module C Corrected'!DR148-'Module C Initial'!DR148</f>
        <v>267.59000000000015</v>
      </c>
      <c r="AA148" s="32">
        <f ca="1">'Module C Corrected'!DS148-'Module C Initial'!DS148</f>
        <v>223.90999999999985</v>
      </c>
      <c r="AB148" s="32">
        <f ca="1">'Module C Corrected'!DT148-'Module C Initial'!DT148</f>
        <v>235.88999999999942</v>
      </c>
      <c r="AC148" s="31">
        <f ca="1">'Module C Corrected'!DU148-'Module C Initial'!DU148</f>
        <v>902.31000000000131</v>
      </c>
      <c r="AD148" s="31">
        <f ca="1">'Module C Corrected'!DV148-'Module C Initial'!DV148</f>
        <v>109.05999999999995</v>
      </c>
      <c r="AE148" s="31">
        <f ca="1">'Module C Corrected'!DW148-'Module C Initial'!DW148</f>
        <v>739.33000000000175</v>
      </c>
      <c r="AF148" s="31">
        <f ca="1">'Module C Corrected'!DX148-'Module C Initial'!DX148</f>
        <v>817.39999999999782</v>
      </c>
      <c r="AG148" s="31">
        <f ca="1">'Module C Corrected'!DY148-'Module C Initial'!DY148</f>
        <v>1400.9500000000007</v>
      </c>
      <c r="AH148" s="31">
        <f ca="1">'Module C Corrected'!DZ148-'Module C Initial'!DZ148</f>
        <v>2735.5400000000009</v>
      </c>
      <c r="AI148" s="31">
        <f ca="1">'Module C Corrected'!EA148-'Module C Initial'!EA148</f>
        <v>887.97000000000116</v>
      </c>
      <c r="AJ148" s="31">
        <f ca="1">'Module C Corrected'!EB148-'Module C Initial'!EB148</f>
        <v>1307.8299999999981</v>
      </c>
      <c r="AK148" s="31">
        <f ca="1">'Module C Corrected'!EC148-'Module C Initial'!EC148</f>
        <v>670.54999999999927</v>
      </c>
      <c r="AL148" s="31">
        <f ca="1">'Module C Corrected'!ED148-'Module C Initial'!ED148</f>
        <v>753.77999999999884</v>
      </c>
      <c r="AM148" s="31">
        <f ca="1">'Module C Corrected'!EE148-'Module C Initial'!EE148</f>
        <v>622.17999999999847</v>
      </c>
      <c r="AN148" s="31">
        <f ca="1">'Module C Corrected'!EF148-'Module C Initial'!EF148</f>
        <v>646.77000000000044</v>
      </c>
      <c r="AO148" s="32">
        <f t="shared" ca="1" si="61"/>
        <v>6864.1299999999937</v>
      </c>
      <c r="AP148" s="32">
        <f t="shared" ca="1" si="61"/>
        <v>839.40999999999974</v>
      </c>
      <c r="AQ148" s="32">
        <f t="shared" ca="1" si="61"/>
        <v>5751.7900000000054</v>
      </c>
      <c r="AR148" s="32">
        <f t="shared" ca="1" si="60"/>
        <v>6436.2099999999982</v>
      </c>
      <c r="AS148" s="32">
        <f t="shared" ca="1" si="60"/>
        <v>11162.320000000018</v>
      </c>
      <c r="AT148" s="32">
        <f t="shared" ca="1" si="60"/>
        <v>22068.350000000071</v>
      </c>
      <c r="AU148" s="32">
        <f t="shared" ca="1" si="60"/>
        <v>7251.5099999999911</v>
      </c>
      <c r="AV148" s="32">
        <f t="shared" ca="1" si="60"/>
        <v>10804.070000000005</v>
      </c>
      <c r="AW148" s="32">
        <f t="shared" ca="1" si="60"/>
        <v>5604.7099999999964</v>
      </c>
      <c r="AX148" s="32">
        <f t="shared" ca="1" si="62"/>
        <v>6373.1599999999926</v>
      </c>
      <c r="AY148" s="32">
        <f t="shared" ca="1" si="62"/>
        <v>5324.3300000000036</v>
      </c>
      <c r="AZ148" s="32">
        <f t="shared" ca="1" si="62"/>
        <v>5600.6099999999969</v>
      </c>
      <c r="BA148" s="31">
        <f t="shared" ca="1" si="87"/>
        <v>113.53</v>
      </c>
      <c r="BB148" s="31">
        <f t="shared" ca="1" si="65"/>
        <v>13.91</v>
      </c>
      <c r="BC148" s="31">
        <f t="shared" ca="1" si="66"/>
        <v>95.45</v>
      </c>
      <c r="BD148" s="31">
        <f t="shared" ca="1" si="67"/>
        <v>107</v>
      </c>
      <c r="BE148" s="31">
        <f t="shared" ca="1" si="68"/>
        <v>185.89</v>
      </c>
      <c r="BF148" s="31">
        <f t="shared" ca="1" si="69"/>
        <v>368.16</v>
      </c>
      <c r="BG148" s="31">
        <f t="shared" ca="1" si="70"/>
        <v>121.18</v>
      </c>
      <c r="BH148" s="31">
        <f t="shared" ca="1" si="71"/>
        <v>180.84</v>
      </c>
      <c r="BI148" s="31">
        <f t="shared" ca="1" si="72"/>
        <v>93.96</v>
      </c>
      <c r="BJ148" s="31">
        <f t="shared" ca="1" si="73"/>
        <v>107.01</v>
      </c>
      <c r="BK148" s="31">
        <f t="shared" ca="1" si="74"/>
        <v>89.54</v>
      </c>
      <c r="BL148" s="31">
        <f t="shared" ca="1" si="75"/>
        <v>94.34</v>
      </c>
      <c r="BM148" s="32">
        <f t="shared" ca="1" si="88"/>
        <v>6977.6599999999935</v>
      </c>
      <c r="BN148" s="32">
        <f t="shared" ca="1" si="76"/>
        <v>853.31999999999971</v>
      </c>
      <c r="BO148" s="32">
        <f t="shared" ca="1" si="77"/>
        <v>5847.2400000000052</v>
      </c>
      <c r="BP148" s="32">
        <f t="shared" ca="1" si="78"/>
        <v>6543.2099999999982</v>
      </c>
      <c r="BQ148" s="32">
        <f t="shared" ca="1" si="79"/>
        <v>11348.210000000017</v>
      </c>
      <c r="BR148" s="32">
        <f t="shared" ca="1" si="80"/>
        <v>22436.510000000071</v>
      </c>
      <c r="BS148" s="32">
        <f t="shared" ca="1" si="81"/>
        <v>7372.6899999999914</v>
      </c>
      <c r="BT148" s="32">
        <f t="shared" ca="1" si="82"/>
        <v>10984.910000000005</v>
      </c>
      <c r="BU148" s="32">
        <f t="shared" ca="1" si="83"/>
        <v>5698.6699999999964</v>
      </c>
      <c r="BV148" s="32">
        <f t="shared" ca="1" si="84"/>
        <v>6480.1699999999928</v>
      </c>
      <c r="BW148" s="32">
        <f t="shared" ca="1" si="85"/>
        <v>5413.8700000000035</v>
      </c>
      <c r="BX148" s="32">
        <f t="shared" ca="1" si="86"/>
        <v>5694.9499999999971</v>
      </c>
    </row>
    <row r="149" spans="1:76" x14ac:dyDescent="0.25">
      <c r="A149" t="s">
        <v>468</v>
      </c>
      <c r="B149" s="1" t="s">
        <v>31</v>
      </c>
      <c r="C149" t="str">
        <f t="shared" ca="1" si="63"/>
        <v>SH2</v>
      </c>
      <c r="D149" t="str">
        <f t="shared" ca="1" si="64"/>
        <v>Sheerness #2</v>
      </c>
      <c r="E149" s="31">
        <f ca="1">'Module C Corrected'!CW149-'Module C Initial'!CW149</f>
        <v>4712.640000000014</v>
      </c>
      <c r="F149" s="31">
        <f ca="1">'Module C Corrected'!CX149-'Module C Initial'!CX149</f>
        <v>4836.6199999999953</v>
      </c>
      <c r="G149" s="31">
        <f ca="1">'Module C Corrected'!CY149-'Module C Initial'!CY149</f>
        <v>2771.7600000000093</v>
      </c>
      <c r="H149" s="31">
        <f ca="1">'Module C Corrected'!CZ149-'Module C Initial'!CZ149</f>
        <v>3207.5200000000041</v>
      </c>
      <c r="I149" s="31">
        <f ca="1">'Module C Corrected'!DA149-'Module C Initial'!DA149</f>
        <v>6014.0400000000081</v>
      </c>
      <c r="J149" s="31">
        <f ca="1">'Module C Corrected'!DB149-'Module C Initial'!DB149</f>
        <v>11639.679999999993</v>
      </c>
      <c r="K149" s="31">
        <f ca="1">'Module C Corrected'!DC149-'Module C Initial'!DC149</f>
        <v>4049.3199999999779</v>
      </c>
      <c r="L149" s="31">
        <f ca="1">'Module C Corrected'!DD149-'Module C Initial'!DD149</f>
        <v>5803.8800000000047</v>
      </c>
      <c r="M149" s="31">
        <f ca="1">'Module C Corrected'!DE149-'Module C Initial'!DE149</f>
        <v>3221.1300000000047</v>
      </c>
      <c r="N149" s="31">
        <f ca="1">'Module C Corrected'!DF149-'Module C Initial'!DF149</f>
        <v>3234.5800000000017</v>
      </c>
      <c r="O149" s="31">
        <f ca="1">'Module C Corrected'!DG149-'Module C Initial'!DG149</f>
        <v>2626.9799999999959</v>
      </c>
      <c r="P149" s="31">
        <f ca="1">'Module C Corrected'!DH149-'Module C Initial'!DH149</f>
        <v>2877.1900000000023</v>
      </c>
      <c r="Q149" s="32">
        <f ca="1">'Module C Corrected'!DI149-'Module C Initial'!DI149</f>
        <v>235.63000000000102</v>
      </c>
      <c r="R149" s="32">
        <f ca="1">'Module C Corrected'!DJ149-'Module C Initial'!DJ149</f>
        <v>241.82999999999993</v>
      </c>
      <c r="S149" s="32">
        <f ca="1">'Module C Corrected'!DK149-'Module C Initial'!DK149</f>
        <v>138.58999999999924</v>
      </c>
      <c r="T149" s="32">
        <f ca="1">'Module C Corrected'!DL149-'Module C Initial'!DL149</f>
        <v>160.38000000000011</v>
      </c>
      <c r="U149" s="32">
        <f ca="1">'Module C Corrected'!DM149-'Module C Initial'!DM149</f>
        <v>300.69999999999891</v>
      </c>
      <c r="V149" s="32">
        <f ca="1">'Module C Corrected'!DN149-'Module C Initial'!DN149</f>
        <v>581.9900000000016</v>
      </c>
      <c r="W149" s="32">
        <f ca="1">'Module C Corrected'!DO149-'Module C Initial'!DO149</f>
        <v>202.46000000000095</v>
      </c>
      <c r="X149" s="32">
        <f ca="1">'Module C Corrected'!DP149-'Module C Initial'!DP149</f>
        <v>290.20000000000073</v>
      </c>
      <c r="Y149" s="32">
        <f ca="1">'Module C Corrected'!DQ149-'Module C Initial'!DQ149</f>
        <v>161.0600000000004</v>
      </c>
      <c r="Z149" s="32">
        <f ca="1">'Module C Corrected'!DR149-'Module C Initial'!DR149</f>
        <v>161.72000000000025</v>
      </c>
      <c r="AA149" s="32">
        <f ca="1">'Module C Corrected'!DS149-'Module C Initial'!DS149</f>
        <v>131.35000000000036</v>
      </c>
      <c r="AB149" s="32">
        <f ca="1">'Module C Corrected'!DT149-'Module C Initial'!DT149</f>
        <v>143.86000000000058</v>
      </c>
      <c r="AC149" s="31">
        <f ca="1">'Module C Corrected'!DU149-'Module C Initial'!DU149</f>
        <v>748.90000000000146</v>
      </c>
      <c r="AD149" s="31">
        <f ca="1">'Module C Corrected'!DV149-'Module C Initial'!DV149</f>
        <v>758.32999999999811</v>
      </c>
      <c r="AE149" s="31">
        <f ca="1">'Module C Corrected'!DW149-'Module C Initial'!DW149</f>
        <v>429.27000000000044</v>
      </c>
      <c r="AF149" s="31">
        <f ca="1">'Module C Corrected'!DX149-'Module C Initial'!DX149</f>
        <v>489.95000000000073</v>
      </c>
      <c r="AG149" s="31">
        <f ca="1">'Module C Corrected'!DY149-'Module C Initial'!DY149</f>
        <v>906.28000000000611</v>
      </c>
      <c r="AH149" s="31">
        <f ca="1">'Module C Corrected'!DZ149-'Module C Initial'!DZ149</f>
        <v>1729.3300000000017</v>
      </c>
      <c r="AI149" s="31">
        <f ca="1">'Module C Corrected'!EA149-'Module C Initial'!EA149</f>
        <v>593.29999999999927</v>
      </c>
      <c r="AJ149" s="31">
        <f ca="1">'Module C Corrected'!EB149-'Module C Initial'!EB149</f>
        <v>839.27000000000407</v>
      </c>
      <c r="AK149" s="31">
        <f ca="1">'Module C Corrected'!EC149-'Module C Initial'!EC149</f>
        <v>459.64000000000306</v>
      </c>
      <c r="AL149" s="31">
        <f ca="1">'Module C Corrected'!ED149-'Module C Initial'!ED149</f>
        <v>455.56999999999971</v>
      </c>
      <c r="AM149" s="31">
        <f ca="1">'Module C Corrected'!EE149-'Module C Initial'!EE149</f>
        <v>364.97999999999956</v>
      </c>
      <c r="AN149" s="31">
        <f ca="1">'Module C Corrected'!EF149-'Module C Initial'!EF149</f>
        <v>394.42000000000007</v>
      </c>
      <c r="AO149" s="32">
        <f t="shared" ca="1" si="61"/>
        <v>5697.1700000000164</v>
      </c>
      <c r="AP149" s="32">
        <f t="shared" ca="1" si="61"/>
        <v>5836.7799999999934</v>
      </c>
      <c r="AQ149" s="32">
        <f t="shared" ca="1" si="61"/>
        <v>3339.620000000009</v>
      </c>
      <c r="AR149" s="32">
        <f t="shared" ca="1" si="60"/>
        <v>3857.8500000000049</v>
      </c>
      <c r="AS149" s="32">
        <f t="shared" ca="1" si="60"/>
        <v>7221.0200000000132</v>
      </c>
      <c r="AT149" s="32">
        <f t="shared" ca="1" si="60"/>
        <v>13950.999999999996</v>
      </c>
      <c r="AU149" s="32">
        <f t="shared" ca="1" si="60"/>
        <v>4845.0799999999781</v>
      </c>
      <c r="AV149" s="32">
        <f t="shared" ca="1" si="60"/>
        <v>6933.3500000000095</v>
      </c>
      <c r="AW149" s="32">
        <f t="shared" ca="1" si="60"/>
        <v>3841.8300000000081</v>
      </c>
      <c r="AX149" s="32">
        <f t="shared" ca="1" si="62"/>
        <v>3851.8700000000017</v>
      </c>
      <c r="AY149" s="32">
        <f t="shared" ca="1" si="62"/>
        <v>3123.3099999999959</v>
      </c>
      <c r="AZ149" s="32">
        <f t="shared" ca="1" si="62"/>
        <v>3415.470000000003</v>
      </c>
      <c r="BA149" s="31">
        <f t="shared" ca="1" si="87"/>
        <v>94.23</v>
      </c>
      <c r="BB149" s="31">
        <f t="shared" ca="1" si="65"/>
        <v>96.71</v>
      </c>
      <c r="BC149" s="31">
        <f t="shared" ca="1" si="66"/>
        <v>55.42</v>
      </c>
      <c r="BD149" s="31">
        <f t="shared" ca="1" si="67"/>
        <v>64.14</v>
      </c>
      <c r="BE149" s="31">
        <f t="shared" ca="1" si="68"/>
        <v>120.25</v>
      </c>
      <c r="BF149" s="31">
        <f t="shared" ca="1" si="69"/>
        <v>232.74</v>
      </c>
      <c r="BG149" s="31">
        <f t="shared" ca="1" si="70"/>
        <v>80.97</v>
      </c>
      <c r="BH149" s="31">
        <f t="shared" ca="1" si="71"/>
        <v>116.05</v>
      </c>
      <c r="BI149" s="31">
        <f t="shared" ca="1" si="72"/>
        <v>64.41</v>
      </c>
      <c r="BJ149" s="31">
        <f t="shared" ca="1" si="73"/>
        <v>64.680000000000007</v>
      </c>
      <c r="BK149" s="31">
        <f t="shared" ca="1" si="74"/>
        <v>52.53</v>
      </c>
      <c r="BL149" s="31">
        <f t="shared" ca="1" si="75"/>
        <v>57.53</v>
      </c>
      <c r="BM149" s="32">
        <f t="shared" ca="1" si="88"/>
        <v>5791.400000000016</v>
      </c>
      <c r="BN149" s="32">
        <f t="shared" ca="1" si="76"/>
        <v>5933.4899999999934</v>
      </c>
      <c r="BO149" s="32">
        <f t="shared" ca="1" si="77"/>
        <v>3395.0400000000091</v>
      </c>
      <c r="BP149" s="32">
        <f t="shared" ca="1" si="78"/>
        <v>3921.9900000000048</v>
      </c>
      <c r="BQ149" s="32">
        <f t="shared" ca="1" si="79"/>
        <v>7341.2700000000132</v>
      </c>
      <c r="BR149" s="32">
        <f t="shared" ca="1" si="80"/>
        <v>14183.739999999996</v>
      </c>
      <c r="BS149" s="32">
        <f t="shared" ca="1" si="81"/>
        <v>4926.0499999999784</v>
      </c>
      <c r="BT149" s="32">
        <f t="shared" ca="1" si="82"/>
        <v>7049.4000000000096</v>
      </c>
      <c r="BU149" s="32">
        <f t="shared" ca="1" si="83"/>
        <v>3906.240000000008</v>
      </c>
      <c r="BV149" s="32">
        <f t="shared" ca="1" si="84"/>
        <v>3916.5500000000015</v>
      </c>
      <c r="BW149" s="32">
        <f t="shared" ca="1" si="85"/>
        <v>3175.8399999999961</v>
      </c>
      <c r="BX149" s="32">
        <f t="shared" ca="1" si="86"/>
        <v>3473.0000000000032</v>
      </c>
    </row>
    <row r="150" spans="1:76" x14ac:dyDescent="0.25">
      <c r="A150" t="s">
        <v>520</v>
      </c>
      <c r="B150" s="1" t="s">
        <v>117</v>
      </c>
      <c r="C150" t="str">
        <f t="shared" ca="1" si="63"/>
        <v>SHCG</v>
      </c>
      <c r="D150" t="str">
        <f t="shared" ca="1" si="64"/>
        <v>Shell Caroline</v>
      </c>
      <c r="E150" s="31">
        <f ca="1">'Module C Corrected'!CW150-'Module C Initial'!CW150</f>
        <v>-104.97000000000003</v>
      </c>
      <c r="F150" s="31">
        <f ca="1">'Module C Corrected'!CX150-'Module C Initial'!CX150</f>
        <v>-5.3900000000000006</v>
      </c>
      <c r="G150" s="31">
        <f ca="1">'Module C Corrected'!CY150-'Module C Initial'!CY150</f>
        <v>-0.19</v>
      </c>
      <c r="H150" s="31">
        <f ca="1">'Module C Corrected'!CZ150-'Module C Initial'!CZ150</f>
        <v>-0.62999999999999989</v>
      </c>
      <c r="I150" s="31">
        <f ca="1">'Module C Corrected'!DA150-'Module C Initial'!DA150</f>
        <v>-3.3600000000000012</v>
      </c>
      <c r="J150" s="31">
        <f ca="1">'Module C Corrected'!DB150-'Module C Initial'!DB150</f>
        <v>0</v>
      </c>
      <c r="K150" s="31">
        <f ca="1">'Module C Corrected'!DC150-'Module C Initial'!DC150</f>
        <v>0</v>
      </c>
      <c r="L150" s="31">
        <f ca="1">'Module C Corrected'!DD150-'Module C Initial'!DD150</f>
        <v>0</v>
      </c>
      <c r="M150" s="31">
        <f ca="1">'Module C Corrected'!DE150-'Module C Initial'!DE150</f>
        <v>-2.5400000000000009</v>
      </c>
      <c r="N150" s="31">
        <f ca="1">'Module C Corrected'!DF150-'Module C Initial'!DF150</f>
        <v>-0.59000000000000008</v>
      </c>
      <c r="O150" s="31">
        <f ca="1">'Module C Corrected'!DG150-'Module C Initial'!DG150</f>
        <v>-1.2899999999999998</v>
      </c>
      <c r="P150" s="31">
        <f ca="1">'Module C Corrected'!DH150-'Module C Initial'!DH150</f>
        <v>-32.769999999999996</v>
      </c>
      <c r="Q150" s="32">
        <f ca="1">'Module C Corrected'!DI150-'Module C Initial'!DI150</f>
        <v>-5.25</v>
      </c>
      <c r="R150" s="32">
        <f ca="1">'Module C Corrected'!DJ150-'Module C Initial'!DJ150</f>
        <v>-0.26000000000000006</v>
      </c>
      <c r="S150" s="32">
        <f ca="1">'Module C Corrected'!DK150-'Module C Initial'!DK150</f>
        <v>0</v>
      </c>
      <c r="T150" s="32">
        <f ca="1">'Module C Corrected'!DL150-'Module C Initial'!DL150</f>
        <v>-0.03</v>
      </c>
      <c r="U150" s="32">
        <f ca="1">'Module C Corrected'!DM150-'Module C Initial'!DM150</f>
        <v>-0.16999999999999998</v>
      </c>
      <c r="V150" s="32">
        <f ca="1">'Module C Corrected'!DN150-'Module C Initial'!DN150</f>
        <v>0</v>
      </c>
      <c r="W150" s="32">
        <f ca="1">'Module C Corrected'!DO150-'Module C Initial'!DO150</f>
        <v>0</v>
      </c>
      <c r="X150" s="32">
        <f ca="1">'Module C Corrected'!DP150-'Module C Initial'!DP150</f>
        <v>0</v>
      </c>
      <c r="Y150" s="32">
        <f ca="1">'Module C Corrected'!DQ150-'Module C Initial'!DQ150</f>
        <v>-0.12000000000000002</v>
      </c>
      <c r="Z150" s="32">
        <f ca="1">'Module C Corrected'!DR150-'Module C Initial'!DR150</f>
        <v>-2.0000000000000004E-2</v>
      </c>
      <c r="AA150" s="32">
        <f ca="1">'Module C Corrected'!DS150-'Module C Initial'!DS150</f>
        <v>-0.06</v>
      </c>
      <c r="AB150" s="32">
        <f ca="1">'Module C Corrected'!DT150-'Module C Initial'!DT150</f>
        <v>-1.63</v>
      </c>
      <c r="AC150" s="31">
        <f ca="1">'Module C Corrected'!DU150-'Module C Initial'!DU150</f>
        <v>-16.68</v>
      </c>
      <c r="AD150" s="31">
        <f ca="1">'Module C Corrected'!DV150-'Module C Initial'!DV150</f>
        <v>-0.84999999999999987</v>
      </c>
      <c r="AE150" s="31">
        <f ca="1">'Module C Corrected'!DW150-'Module C Initial'!DW150</f>
        <v>-0.03</v>
      </c>
      <c r="AF150" s="31">
        <f ca="1">'Module C Corrected'!DX150-'Module C Initial'!DX150</f>
        <v>-0.09</v>
      </c>
      <c r="AG150" s="31">
        <f ca="1">'Module C Corrected'!DY150-'Module C Initial'!DY150</f>
        <v>-0.51</v>
      </c>
      <c r="AH150" s="31">
        <f ca="1">'Module C Corrected'!DZ150-'Module C Initial'!DZ150</f>
        <v>0</v>
      </c>
      <c r="AI150" s="31">
        <f ca="1">'Module C Corrected'!EA150-'Module C Initial'!EA150</f>
        <v>0</v>
      </c>
      <c r="AJ150" s="31">
        <f ca="1">'Module C Corrected'!EB150-'Module C Initial'!EB150</f>
        <v>0</v>
      </c>
      <c r="AK150" s="31">
        <f ca="1">'Module C Corrected'!EC150-'Module C Initial'!EC150</f>
        <v>-0.36</v>
      </c>
      <c r="AL150" s="31">
        <f ca="1">'Module C Corrected'!ED150-'Module C Initial'!ED150</f>
        <v>-7.9999999999999988E-2</v>
      </c>
      <c r="AM150" s="31">
        <f ca="1">'Module C Corrected'!EE150-'Module C Initial'!EE150</f>
        <v>-0.18</v>
      </c>
      <c r="AN150" s="31">
        <f ca="1">'Module C Corrected'!EF150-'Module C Initial'!EF150</f>
        <v>-4.4999999999999991</v>
      </c>
      <c r="AO150" s="32">
        <f t="shared" ca="1" si="61"/>
        <v>-126.90000000000003</v>
      </c>
      <c r="AP150" s="32">
        <f t="shared" ca="1" si="61"/>
        <v>-6.5</v>
      </c>
      <c r="AQ150" s="32">
        <f t="shared" ca="1" si="61"/>
        <v>-0.22</v>
      </c>
      <c r="AR150" s="32">
        <f t="shared" ca="1" si="60"/>
        <v>-0.74999999999999989</v>
      </c>
      <c r="AS150" s="32">
        <f t="shared" ca="1" si="60"/>
        <v>-4.0400000000000009</v>
      </c>
      <c r="AT150" s="32">
        <f t="shared" ca="1" si="60"/>
        <v>0</v>
      </c>
      <c r="AU150" s="32">
        <f t="shared" ca="1" si="60"/>
        <v>0</v>
      </c>
      <c r="AV150" s="32">
        <f t="shared" ca="1" si="60"/>
        <v>0</v>
      </c>
      <c r="AW150" s="32">
        <f t="shared" ca="1" si="60"/>
        <v>-3.0200000000000009</v>
      </c>
      <c r="AX150" s="32">
        <f t="shared" ca="1" si="62"/>
        <v>-0.69000000000000006</v>
      </c>
      <c r="AY150" s="32">
        <f t="shared" ca="1" si="62"/>
        <v>-1.5299999999999998</v>
      </c>
      <c r="AZ150" s="32">
        <f t="shared" ca="1" si="62"/>
        <v>-38.9</v>
      </c>
      <c r="BA150" s="31">
        <f t="shared" ca="1" si="87"/>
        <v>-2.1</v>
      </c>
      <c r="BB150" s="31">
        <f t="shared" ca="1" si="65"/>
        <v>-0.11</v>
      </c>
      <c r="BC150" s="31">
        <f t="shared" ca="1" si="66"/>
        <v>0</v>
      </c>
      <c r="BD150" s="31">
        <f t="shared" ca="1" si="67"/>
        <v>-0.01</v>
      </c>
      <c r="BE150" s="31">
        <f t="shared" ca="1" si="68"/>
        <v>-7.0000000000000007E-2</v>
      </c>
      <c r="BF150" s="31">
        <f t="shared" ca="1" si="69"/>
        <v>0</v>
      </c>
      <c r="BG150" s="31">
        <f t="shared" ca="1" si="70"/>
        <v>0</v>
      </c>
      <c r="BH150" s="31">
        <f t="shared" ca="1" si="71"/>
        <v>0</v>
      </c>
      <c r="BI150" s="31">
        <f t="shared" ca="1" si="72"/>
        <v>-0.05</v>
      </c>
      <c r="BJ150" s="31">
        <f t="shared" ca="1" si="73"/>
        <v>-0.01</v>
      </c>
      <c r="BK150" s="31">
        <f t="shared" ca="1" si="74"/>
        <v>-0.03</v>
      </c>
      <c r="BL150" s="31">
        <f t="shared" ca="1" si="75"/>
        <v>-0.66</v>
      </c>
      <c r="BM150" s="32">
        <f t="shared" ca="1" si="88"/>
        <v>-129.00000000000003</v>
      </c>
      <c r="BN150" s="32">
        <f t="shared" ca="1" si="76"/>
        <v>-6.61</v>
      </c>
      <c r="BO150" s="32">
        <f t="shared" ca="1" si="77"/>
        <v>-0.22</v>
      </c>
      <c r="BP150" s="32">
        <f t="shared" ca="1" si="78"/>
        <v>-0.7599999999999999</v>
      </c>
      <c r="BQ150" s="32">
        <f t="shared" ca="1" si="79"/>
        <v>-4.1100000000000012</v>
      </c>
      <c r="BR150" s="32">
        <f t="shared" ca="1" si="80"/>
        <v>0</v>
      </c>
      <c r="BS150" s="32">
        <f t="shared" ca="1" si="81"/>
        <v>0</v>
      </c>
      <c r="BT150" s="32">
        <f t="shared" ca="1" si="82"/>
        <v>0</v>
      </c>
      <c r="BU150" s="32">
        <f t="shared" ca="1" si="83"/>
        <v>-3.0700000000000007</v>
      </c>
      <c r="BV150" s="32">
        <f t="shared" ca="1" si="84"/>
        <v>-0.70000000000000007</v>
      </c>
      <c r="BW150" s="32">
        <f t="shared" ca="1" si="85"/>
        <v>-1.5599999999999998</v>
      </c>
      <c r="BX150" s="32">
        <f t="shared" ca="1" si="86"/>
        <v>-39.559999999999995</v>
      </c>
    </row>
    <row r="151" spans="1:76" x14ac:dyDescent="0.25">
      <c r="A151" t="s">
        <v>523</v>
      </c>
      <c r="B151" s="1" t="s">
        <v>97</v>
      </c>
      <c r="C151" t="str">
        <f t="shared" ca="1" si="63"/>
        <v>BCHIMP</v>
      </c>
      <c r="D151" t="str">
        <f t="shared" ca="1" si="64"/>
        <v>Alberta-BC Intertie - Import</v>
      </c>
      <c r="E151" s="31">
        <f ca="1">'Module C Corrected'!CW151-'Module C Initial'!CW151</f>
        <v>-270.07999999999993</v>
      </c>
      <c r="F151" s="31">
        <f ca="1">'Module C Corrected'!CX151-'Module C Initial'!CX151</f>
        <v>-393.90999999999985</v>
      </c>
      <c r="G151" s="31">
        <f ca="1">'Module C Corrected'!CY151-'Module C Initial'!CY151</f>
        <v>-92.25</v>
      </c>
      <c r="H151" s="31">
        <f ca="1">'Module C Corrected'!CZ151-'Module C Initial'!CZ151</f>
        <v>-22.07000000000005</v>
      </c>
      <c r="I151" s="31">
        <f ca="1">'Module C Corrected'!DA151-'Module C Initial'!DA151</f>
        <v>-495.7400000000016</v>
      </c>
      <c r="J151" s="31">
        <f ca="1">'Module C Corrected'!DB151-'Module C Initial'!DB151</f>
        <v>-1231.9700000000012</v>
      </c>
      <c r="K151" s="31">
        <f ca="1">'Module C Corrected'!DC151-'Module C Initial'!DC151</f>
        <v>-131.73999999999978</v>
      </c>
      <c r="L151" s="31">
        <f ca="1">'Module C Corrected'!DD151-'Module C Initial'!DD151</f>
        <v>-368.8799999999992</v>
      </c>
      <c r="M151" s="31">
        <f ca="1">'Module C Corrected'!DE151-'Module C Initial'!DE151</f>
        <v>-35.690000000000055</v>
      </c>
      <c r="N151" s="31">
        <f ca="1">'Module C Corrected'!DF151-'Module C Initial'!DF151</f>
        <v>-70.239999999999782</v>
      </c>
      <c r="O151" s="31">
        <f ca="1">'Module C Corrected'!DG151-'Module C Initial'!DG151</f>
        <v>-10.120000000000005</v>
      </c>
      <c r="P151" s="31">
        <f ca="1">'Module C Corrected'!DH151-'Module C Initial'!DH151</f>
        <v>-21.879999999999995</v>
      </c>
      <c r="Q151" s="32">
        <f ca="1">'Module C Corrected'!DI151-'Module C Initial'!DI151</f>
        <v>-13.509999999999991</v>
      </c>
      <c r="R151" s="32">
        <f ca="1">'Module C Corrected'!DJ151-'Module C Initial'!DJ151</f>
        <v>-19.700000000000045</v>
      </c>
      <c r="S151" s="32">
        <f ca="1">'Module C Corrected'!DK151-'Module C Initial'!DK151</f>
        <v>-4.6100000000000136</v>
      </c>
      <c r="T151" s="32">
        <f ca="1">'Module C Corrected'!DL151-'Module C Initial'!DL151</f>
        <v>-1.0999999999999943</v>
      </c>
      <c r="U151" s="32">
        <f ca="1">'Module C Corrected'!DM151-'Module C Initial'!DM151</f>
        <v>-24.789999999999964</v>
      </c>
      <c r="V151" s="32">
        <f ca="1">'Module C Corrected'!DN151-'Module C Initial'!DN151</f>
        <v>-61.599999999999909</v>
      </c>
      <c r="W151" s="32">
        <f ca="1">'Module C Corrected'!DO151-'Module C Initial'!DO151</f>
        <v>-6.5800000000000125</v>
      </c>
      <c r="X151" s="32">
        <f ca="1">'Module C Corrected'!DP151-'Module C Initial'!DP151</f>
        <v>-18.439999999999941</v>
      </c>
      <c r="Y151" s="32">
        <f ca="1">'Module C Corrected'!DQ151-'Module C Initial'!DQ151</f>
        <v>-1.7800000000000011</v>
      </c>
      <c r="Z151" s="32">
        <f ca="1">'Module C Corrected'!DR151-'Module C Initial'!DR151</f>
        <v>-3.5100000000000051</v>
      </c>
      <c r="AA151" s="32">
        <f ca="1">'Module C Corrected'!DS151-'Module C Initial'!DS151</f>
        <v>-0.51000000000000156</v>
      </c>
      <c r="AB151" s="32">
        <f ca="1">'Module C Corrected'!DT151-'Module C Initial'!DT151</f>
        <v>-1.1000000000000014</v>
      </c>
      <c r="AC151" s="31">
        <f ca="1">'Module C Corrected'!DU151-'Module C Initial'!DU151</f>
        <v>-42.920000000000073</v>
      </c>
      <c r="AD151" s="31">
        <f ca="1">'Module C Corrected'!DV151-'Module C Initial'!DV151</f>
        <v>-61.760000000000218</v>
      </c>
      <c r="AE151" s="31">
        <f ca="1">'Module C Corrected'!DW151-'Module C Initial'!DW151</f>
        <v>-14.29000000000002</v>
      </c>
      <c r="AF151" s="31">
        <f ca="1">'Module C Corrected'!DX151-'Module C Initial'!DX151</f>
        <v>-3.3700000000000045</v>
      </c>
      <c r="AG151" s="31">
        <f ca="1">'Module C Corrected'!DY151-'Module C Initial'!DY151</f>
        <v>-74.700000000000273</v>
      </c>
      <c r="AH151" s="31">
        <f ca="1">'Module C Corrected'!DZ151-'Module C Initial'!DZ151</f>
        <v>-183.02999999999975</v>
      </c>
      <c r="AI151" s="31">
        <f ca="1">'Module C Corrected'!EA151-'Module C Initial'!EA151</f>
        <v>-19.299999999999955</v>
      </c>
      <c r="AJ151" s="31">
        <f ca="1">'Module C Corrected'!EB151-'Module C Initial'!EB151</f>
        <v>-53.339999999999918</v>
      </c>
      <c r="AK151" s="31">
        <f ca="1">'Module C Corrected'!EC151-'Module C Initial'!EC151</f>
        <v>-5.0900000000000034</v>
      </c>
      <c r="AL151" s="31">
        <f ca="1">'Module C Corrected'!ED151-'Module C Initial'!ED151</f>
        <v>-9.8900000000000432</v>
      </c>
      <c r="AM151" s="31">
        <f ca="1">'Module C Corrected'!EE151-'Module C Initial'!EE151</f>
        <v>-1.4100000000000037</v>
      </c>
      <c r="AN151" s="31">
        <f ca="1">'Module C Corrected'!EF151-'Module C Initial'!EF151</f>
        <v>-3</v>
      </c>
      <c r="AO151" s="32">
        <f t="shared" ca="1" si="61"/>
        <v>-326.51</v>
      </c>
      <c r="AP151" s="32">
        <f t="shared" ca="1" si="61"/>
        <v>-475.37000000000012</v>
      </c>
      <c r="AQ151" s="32">
        <f t="shared" ca="1" si="61"/>
        <v>-111.15000000000003</v>
      </c>
      <c r="AR151" s="32">
        <f t="shared" ca="1" si="60"/>
        <v>-26.540000000000049</v>
      </c>
      <c r="AS151" s="32">
        <f t="shared" ca="1" si="60"/>
        <v>-595.23000000000184</v>
      </c>
      <c r="AT151" s="32">
        <f t="shared" ca="1" si="60"/>
        <v>-1476.6000000000008</v>
      </c>
      <c r="AU151" s="32">
        <f t="shared" ca="1" si="60"/>
        <v>-157.61999999999975</v>
      </c>
      <c r="AV151" s="32">
        <f t="shared" ca="1" si="60"/>
        <v>-440.65999999999906</v>
      </c>
      <c r="AW151" s="32">
        <f t="shared" ca="1" si="60"/>
        <v>-42.560000000000059</v>
      </c>
      <c r="AX151" s="32">
        <f t="shared" ca="1" si="62"/>
        <v>-83.63999999999983</v>
      </c>
      <c r="AY151" s="32">
        <f t="shared" ca="1" si="62"/>
        <v>-12.04000000000001</v>
      </c>
      <c r="AZ151" s="32">
        <f t="shared" ca="1" si="62"/>
        <v>-25.979999999999997</v>
      </c>
      <c r="BA151" s="31">
        <f t="shared" ca="1" si="87"/>
        <v>-5.4</v>
      </c>
      <c r="BB151" s="31">
        <f t="shared" ca="1" si="65"/>
        <v>-7.88</v>
      </c>
      <c r="BC151" s="31">
        <f t="shared" ca="1" si="66"/>
        <v>-1.84</v>
      </c>
      <c r="BD151" s="31">
        <f t="shared" ca="1" si="67"/>
        <v>-0.44</v>
      </c>
      <c r="BE151" s="31">
        <f t="shared" ca="1" si="68"/>
        <v>-9.91</v>
      </c>
      <c r="BF151" s="31">
        <f t="shared" ca="1" si="69"/>
        <v>-24.63</v>
      </c>
      <c r="BG151" s="31">
        <f t="shared" ca="1" si="70"/>
        <v>-2.63</v>
      </c>
      <c r="BH151" s="31">
        <f t="shared" ca="1" si="71"/>
        <v>-7.38</v>
      </c>
      <c r="BI151" s="31">
        <f t="shared" ca="1" si="72"/>
        <v>-0.71</v>
      </c>
      <c r="BJ151" s="31">
        <f t="shared" ca="1" si="73"/>
        <v>-1.4</v>
      </c>
      <c r="BK151" s="31">
        <f t="shared" ca="1" si="74"/>
        <v>-0.2</v>
      </c>
      <c r="BL151" s="31">
        <f t="shared" ca="1" si="75"/>
        <v>-0.44</v>
      </c>
      <c r="BM151" s="32">
        <f t="shared" ca="1" si="88"/>
        <v>-331.90999999999997</v>
      </c>
      <c r="BN151" s="32">
        <f t="shared" ca="1" si="76"/>
        <v>-483.25000000000011</v>
      </c>
      <c r="BO151" s="32">
        <f t="shared" ca="1" si="77"/>
        <v>-112.99000000000004</v>
      </c>
      <c r="BP151" s="32">
        <f t="shared" ca="1" si="78"/>
        <v>-26.98000000000005</v>
      </c>
      <c r="BQ151" s="32">
        <f t="shared" ca="1" si="79"/>
        <v>-605.14000000000181</v>
      </c>
      <c r="BR151" s="32">
        <f t="shared" ca="1" si="80"/>
        <v>-1501.2300000000009</v>
      </c>
      <c r="BS151" s="32">
        <f t="shared" ca="1" si="81"/>
        <v>-160.24999999999974</v>
      </c>
      <c r="BT151" s="32">
        <f t="shared" ca="1" si="82"/>
        <v>-448.03999999999905</v>
      </c>
      <c r="BU151" s="32">
        <f t="shared" ca="1" si="83"/>
        <v>-43.27000000000006</v>
      </c>
      <c r="BV151" s="32">
        <f t="shared" ca="1" si="84"/>
        <v>-85.039999999999836</v>
      </c>
      <c r="BW151" s="32">
        <f t="shared" ca="1" si="85"/>
        <v>-12.240000000000009</v>
      </c>
      <c r="BX151" s="32">
        <f t="shared" ca="1" si="86"/>
        <v>-26.419999999999998</v>
      </c>
    </row>
    <row r="152" spans="1:76" x14ac:dyDescent="0.25">
      <c r="A152" t="s">
        <v>467</v>
      </c>
      <c r="B152" s="1" t="s">
        <v>133</v>
      </c>
      <c r="C152" t="str">
        <f t="shared" ca="1" si="63"/>
        <v>SPR</v>
      </c>
      <c r="D152" t="str">
        <f t="shared" ca="1" si="64"/>
        <v>Spray Hydro Facility</v>
      </c>
      <c r="E152" s="31">
        <f ca="1">'Module C Corrected'!CW152-'Module C Initial'!CW152</f>
        <v>-348.84999999999854</v>
      </c>
      <c r="F152" s="31">
        <f ca="1">'Module C Corrected'!CX152-'Module C Initial'!CX152</f>
        <v>-381.50999999999476</v>
      </c>
      <c r="G152" s="31">
        <f ca="1">'Module C Corrected'!CY152-'Module C Initial'!CY152</f>
        <v>-233.06000000000131</v>
      </c>
      <c r="H152" s="31">
        <f ca="1">'Module C Corrected'!CZ152-'Module C Initial'!CZ152</f>
        <v>-180.06000000000131</v>
      </c>
      <c r="I152" s="31">
        <f ca="1">'Module C Corrected'!DA152-'Module C Initial'!DA152</f>
        <v>-490.93000000000029</v>
      </c>
      <c r="J152" s="31">
        <f ca="1">'Module C Corrected'!DB152-'Module C Initial'!DB152</f>
        <v>-955.80999999999767</v>
      </c>
      <c r="K152" s="31">
        <f ca="1">'Module C Corrected'!DC152-'Module C Initial'!DC152</f>
        <v>-99.659999999999854</v>
      </c>
      <c r="L152" s="31">
        <f ca="1">'Module C Corrected'!DD152-'Module C Initial'!DD152</f>
        <v>-158.77999999999884</v>
      </c>
      <c r="M152" s="31">
        <f ca="1">'Module C Corrected'!DE152-'Module C Initial'!DE152</f>
        <v>-80.980000000000473</v>
      </c>
      <c r="N152" s="31">
        <f ca="1">'Module C Corrected'!DF152-'Module C Initial'!DF152</f>
        <v>-97.610000000000582</v>
      </c>
      <c r="O152" s="31">
        <f ca="1">'Module C Corrected'!DG152-'Module C Initial'!DG152</f>
        <v>-186.70000000000073</v>
      </c>
      <c r="P152" s="31">
        <f ca="1">'Module C Corrected'!DH152-'Module C Initial'!DH152</f>
        <v>-205.18000000000029</v>
      </c>
      <c r="Q152" s="32">
        <f ca="1">'Module C Corrected'!DI152-'Module C Initial'!DI152</f>
        <v>-17.450000000000045</v>
      </c>
      <c r="R152" s="32">
        <f ca="1">'Module C Corrected'!DJ152-'Module C Initial'!DJ152</f>
        <v>-19.079999999999927</v>
      </c>
      <c r="S152" s="32">
        <f ca="1">'Module C Corrected'!DK152-'Module C Initial'!DK152</f>
        <v>-11.650000000000091</v>
      </c>
      <c r="T152" s="32">
        <f ca="1">'Module C Corrected'!DL152-'Module C Initial'!DL152</f>
        <v>-9</v>
      </c>
      <c r="U152" s="32">
        <f ca="1">'Module C Corrected'!DM152-'Module C Initial'!DM152</f>
        <v>-24.549999999999727</v>
      </c>
      <c r="V152" s="32">
        <f ca="1">'Module C Corrected'!DN152-'Module C Initial'!DN152</f>
        <v>-47.789999999999964</v>
      </c>
      <c r="W152" s="32">
        <f ca="1">'Module C Corrected'!DO152-'Module C Initial'!DO152</f>
        <v>-4.9800000000000182</v>
      </c>
      <c r="X152" s="32">
        <f ca="1">'Module C Corrected'!DP152-'Module C Initial'!DP152</f>
        <v>-7.9399999999999409</v>
      </c>
      <c r="Y152" s="32">
        <f ca="1">'Module C Corrected'!DQ152-'Module C Initial'!DQ152</f>
        <v>-4.0500000000000114</v>
      </c>
      <c r="Z152" s="32">
        <f ca="1">'Module C Corrected'!DR152-'Module C Initial'!DR152</f>
        <v>-4.8799999999999955</v>
      </c>
      <c r="AA152" s="32">
        <f ca="1">'Module C Corrected'!DS152-'Module C Initial'!DS152</f>
        <v>-9.3399999999999181</v>
      </c>
      <c r="AB152" s="32">
        <f ca="1">'Module C Corrected'!DT152-'Module C Initial'!DT152</f>
        <v>-10.259999999999991</v>
      </c>
      <c r="AC152" s="31">
        <f ca="1">'Module C Corrected'!DU152-'Module C Initial'!DU152</f>
        <v>-55.440000000000509</v>
      </c>
      <c r="AD152" s="31">
        <f ca="1">'Module C Corrected'!DV152-'Module C Initial'!DV152</f>
        <v>-59.809999999999491</v>
      </c>
      <c r="AE152" s="31">
        <f ca="1">'Module C Corrected'!DW152-'Module C Initial'!DW152</f>
        <v>-36.090000000000146</v>
      </c>
      <c r="AF152" s="31">
        <f ca="1">'Module C Corrected'!DX152-'Module C Initial'!DX152</f>
        <v>-27.509999999999764</v>
      </c>
      <c r="AG152" s="31">
        <f ca="1">'Module C Corrected'!DY152-'Module C Initial'!DY152</f>
        <v>-73.979999999999563</v>
      </c>
      <c r="AH152" s="31">
        <f ca="1">'Module C Corrected'!DZ152-'Module C Initial'!DZ152</f>
        <v>-142.01000000000022</v>
      </c>
      <c r="AI152" s="31">
        <f ca="1">'Module C Corrected'!EA152-'Module C Initial'!EA152</f>
        <v>-14.600000000000136</v>
      </c>
      <c r="AJ152" s="31">
        <f ca="1">'Module C Corrected'!EB152-'Module C Initial'!EB152</f>
        <v>-22.960000000000036</v>
      </c>
      <c r="AK152" s="31">
        <f ca="1">'Module C Corrected'!EC152-'Module C Initial'!EC152</f>
        <v>-11.549999999999955</v>
      </c>
      <c r="AL152" s="31">
        <f ca="1">'Module C Corrected'!ED152-'Module C Initial'!ED152</f>
        <v>-13.740000000000009</v>
      </c>
      <c r="AM152" s="31">
        <f ca="1">'Module C Corrected'!EE152-'Module C Initial'!EE152</f>
        <v>-25.940000000000055</v>
      </c>
      <c r="AN152" s="31">
        <f ca="1">'Module C Corrected'!EF152-'Module C Initial'!EF152</f>
        <v>-28.119999999999891</v>
      </c>
      <c r="AO152" s="32">
        <f t="shared" ca="1" si="61"/>
        <v>-421.7399999999991</v>
      </c>
      <c r="AP152" s="32">
        <f t="shared" ca="1" si="61"/>
        <v>-460.39999999999418</v>
      </c>
      <c r="AQ152" s="32">
        <f t="shared" ca="1" si="61"/>
        <v>-280.80000000000155</v>
      </c>
      <c r="AR152" s="32">
        <f t="shared" ca="1" si="60"/>
        <v>-216.57000000000107</v>
      </c>
      <c r="AS152" s="32">
        <f t="shared" ca="1" si="60"/>
        <v>-589.45999999999958</v>
      </c>
      <c r="AT152" s="32">
        <f t="shared" ca="1" si="60"/>
        <v>-1145.6099999999979</v>
      </c>
      <c r="AU152" s="32">
        <f t="shared" ca="1" si="60"/>
        <v>-119.24000000000001</v>
      </c>
      <c r="AV152" s="32">
        <f t="shared" ca="1" si="60"/>
        <v>-189.67999999999881</v>
      </c>
      <c r="AW152" s="32">
        <f t="shared" ca="1" si="60"/>
        <v>-96.580000000000439</v>
      </c>
      <c r="AX152" s="32">
        <f t="shared" ca="1" si="62"/>
        <v>-116.23000000000059</v>
      </c>
      <c r="AY152" s="32">
        <f t="shared" ca="1" si="62"/>
        <v>-221.9800000000007</v>
      </c>
      <c r="AZ152" s="32">
        <f t="shared" ca="1" si="62"/>
        <v>-243.56000000000017</v>
      </c>
      <c r="BA152" s="31">
        <f t="shared" ca="1" si="87"/>
        <v>-6.98</v>
      </c>
      <c r="BB152" s="31">
        <f t="shared" ca="1" si="65"/>
        <v>-7.63</v>
      </c>
      <c r="BC152" s="31">
        <f t="shared" ca="1" si="66"/>
        <v>-4.66</v>
      </c>
      <c r="BD152" s="31">
        <f t="shared" ca="1" si="67"/>
        <v>-3.6</v>
      </c>
      <c r="BE152" s="31">
        <f t="shared" ca="1" si="68"/>
        <v>-9.82</v>
      </c>
      <c r="BF152" s="31">
        <f t="shared" ca="1" si="69"/>
        <v>-19.11</v>
      </c>
      <c r="BG152" s="31">
        <f t="shared" ca="1" si="70"/>
        <v>-1.99</v>
      </c>
      <c r="BH152" s="31">
        <f t="shared" ca="1" si="71"/>
        <v>-3.17</v>
      </c>
      <c r="BI152" s="31">
        <f t="shared" ca="1" si="72"/>
        <v>-1.62</v>
      </c>
      <c r="BJ152" s="31">
        <f t="shared" ca="1" si="73"/>
        <v>-1.95</v>
      </c>
      <c r="BK152" s="31">
        <f t="shared" ca="1" si="74"/>
        <v>-3.73</v>
      </c>
      <c r="BL152" s="31">
        <f t="shared" ca="1" si="75"/>
        <v>-4.0999999999999996</v>
      </c>
      <c r="BM152" s="32">
        <f t="shared" ca="1" si="88"/>
        <v>-428.71999999999912</v>
      </c>
      <c r="BN152" s="32">
        <f t="shared" ca="1" si="76"/>
        <v>-468.02999999999417</v>
      </c>
      <c r="BO152" s="32">
        <f t="shared" ca="1" si="77"/>
        <v>-285.46000000000157</v>
      </c>
      <c r="BP152" s="32">
        <f t="shared" ca="1" si="78"/>
        <v>-220.17000000000107</v>
      </c>
      <c r="BQ152" s="32">
        <f t="shared" ca="1" si="79"/>
        <v>-599.27999999999963</v>
      </c>
      <c r="BR152" s="32">
        <f t="shared" ca="1" si="80"/>
        <v>-1164.7199999999978</v>
      </c>
      <c r="BS152" s="32">
        <f t="shared" ca="1" si="81"/>
        <v>-121.23</v>
      </c>
      <c r="BT152" s="32">
        <f t="shared" ca="1" si="82"/>
        <v>-192.8499999999988</v>
      </c>
      <c r="BU152" s="32">
        <f t="shared" ca="1" si="83"/>
        <v>-98.200000000000443</v>
      </c>
      <c r="BV152" s="32">
        <f t="shared" ca="1" si="84"/>
        <v>-118.18000000000059</v>
      </c>
      <c r="BW152" s="32">
        <f t="shared" ca="1" si="85"/>
        <v>-225.71000000000069</v>
      </c>
      <c r="BX152" s="32">
        <f t="shared" ca="1" si="86"/>
        <v>-247.66000000000017</v>
      </c>
    </row>
    <row r="153" spans="1:76" x14ac:dyDescent="0.25">
      <c r="A153" t="s">
        <v>523</v>
      </c>
      <c r="B153" s="1" t="s">
        <v>98</v>
      </c>
      <c r="C153" t="str">
        <f t="shared" ca="1" si="63"/>
        <v>SPCIMP</v>
      </c>
      <c r="D153" t="str">
        <f t="shared" ca="1" si="64"/>
        <v>Alberta-Saskatchewan Intertie - Import</v>
      </c>
      <c r="E153" s="31">
        <f ca="1">'Module C Corrected'!CW153-'Module C Initial'!CW153</f>
        <v>0</v>
      </c>
      <c r="F153" s="31">
        <f ca="1">'Module C Corrected'!CX153-'Module C Initial'!CX153</f>
        <v>-460.11000000000058</v>
      </c>
      <c r="G153" s="31">
        <f ca="1">'Module C Corrected'!CY153-'Module C Initial'!CY153</f>
        <v>-79.409999999999854</v>
      </c>
      <c r="H153" s="31">
        <f ca="1">'Module C Corrected'!CZ153-'Module C Initial'!CZ153</f>
        <v>-11.159999999999968</v>
      </c>
      <c r="I153" s="31">
        <f ca="1">'Module C Corrected'!DA153-'Module C Initial'!DA153</f>
        <v>-2232.6499999999942</v>
      </c>
      <c r="J153" s="31">
        <f ca="1">'Module C Corrected'!DB153-'Module C Initial'!DB153</f>
        <v>-4146.1600000000035</v>
      </c>
      <c r="K153" s="31">
        <f ca="1">'Module C Corrected'!DC153-'Module C Initial'!DC153</f>
        <v>-193.13999999999942</v>
      </c>
      <c r="L153" s="31">
        <f ca="1">'Module C Corrected'!DD153-'Module C Initial'!DD153</f>
        <v>-109.22000000000025</v>
      </c>
      <c r="M153" s="31">
        <f ca="1">'Module C Corrected'!DE153-'Module C Initial'!DE153</f>
        <v>-3.6400000000000006</v>
      </c>
      <c r="N153" s="31">
        <f ca="1">'Module C Corrected'!DF153-'Module C Initial'!DF153</f>
        <v>-12.239999999999952</v>
      </c>
      <c r="O153" s="31">
        <f ca="1">'Module C Corrected'!DG153-'Module C Initial'!DG153</f>
        <v>-122.4399999999996</v>
      </c>
      <c r="P153" s="31">
        <f ca="1">'Module C Corrected'!DH153-'Module C Initial'!DH153</f>
        <v>-113.51000000000022</v>
      </c>
      <c r="Q153" s="32">
        <f ca="1">'Module C Corrected'!DI153-'Module C Initial'!DI153</f>
        <v>0</v>
      </c>
      <c r="R153" s="32">
        <f ca="1">'Module C Corrected'!DJ153-'Module C Initial'!DJ153</f>
        <v>-23</v>
      </c>
      <c r="S153" s="32">
        <f ca="1">'Module C Corrected'!DK153-'Module C Initial'!DK153</f>
        <v>-3.9699999999999989</v>
      </c>
      <c r="T153" s="32">
        <f ca="1">'Module C Corrected'!DL153-'Module C Initial'!DL153</f>
        <v>-0.56000000000000227</v>
      </c>
      <c r="U153" s="32">
        <f ca="1">'Module C Corrected'!DM153-'Module C Initial'!DM153</f>
        <v>-111.63000000000011</v>
      </c>
      <c r="V153" s="32">
        <f ca="1">'Module C Corrected'!DN153-'Module C Initial'!DN153</f>
        <v>-207.30999999999949</v>
      </c>
      <c r="W153" s="32">
        <f ca="1">'Module C Corrected'!DO153-'Module C Initial'!DO153</f>
        <v>-9.6599999999999682</v>
      </c>
      <c r="X153" s="32">
        <f ca="1">'Module C Corrected'!DP153-'Module C Initial'!DP153</f>
        <v>-5.460000000000008</v>
      </c>
      <c r="Y153" s="32">
        <f ca="1">'Module C Corrected'!DQ153-'Module C Initial'!DQ153</f>
        <v>-0.17999999999999972</v>
      </c>
      <c r="Z153" s="32">
        <f ca="1">'Module C Corrected'!DR153-'Module C Initial'!DR153</f>
        <v>-0.62000000000000099</v>
      </c>
      <c r="AA153" s="32">
        <f ca="1">'Module C Corrected'!DS153-'Module C Initial'!DS153</f>
        <v>-6.1200000000000045</v>
      </c>
      <c r="AB153" s="32">
        <f ca="1">'Module C Corrected'!DT153-'Module C Initial'!DT153</f>
        <v>-5.6800000000000068</v>
      </c>
      <c r="AC153" s="31">
        <f ca="1">'Module C Corrected'!DU153-'Module C Initial'!DU153</f>
        <v>0</v>
      </c>
      <c r="AD153" s="31">
        <f ca="1">'Module C Corrected'!DV153-'Module C Initial'!DV153</f>
        <v>-72.139999999999873</v>
      </c>
      <c r="AE153" s="31">
        <f ca="1">'Module C Corrected'!DW153-'Module C Initial'!DW153</f>
        <v>-12.300000000000011</v>
      </c>
      <c r="AF153" s="31">
        <f ca="1">'Module C Corrected'!DX153-'Module C Initial'!DX153</f>
        <v>-1.7100000000000009</v>
      </c>
      <c r="AG153" s="31">
        <f ca="1">'Module C Corrected'!DY153-'Module C Initial'!DY153</f>
        <v>-336.45000000000073</v>
      </c>
      <c r="AH153" s="31">
        <f ca="1">'Module C Corrected'!DZ153-'Module C Initial'!DZ153</f>
        <v>-616</v>
      </c>
      <c r="AI153" s="31">
        <f ca="1">'Module C Corrected'!EA153-'Module C Initial'!EA153</f>
        <v>-28.299999999999955</v>
      </c>
      <c r="AJ153" s="31">
        <f ca="1">'Module C Corrected'!EB153-'Module C Initial'!EB153</f>
        <v>-15.800000000000011</v>
      </c>
      <c r="AK153" s="31">
        <f ca="1">'Module C Corrected'!EC153-'Module C Initial'!EC153</f>
        <v>-0.51000000000000156</v>
      </c>
      <c r="AL153" s="31">
        <f ca="1">'Module C Corrected'!ED153-'Module C Initial'!ED153</f>
        <v>-1.7199999999999989</v>
      </c>
      <c r="AM153" s="31">
        <f ca="1">'Module C Corrected'!EE153-'Module C Initial'!EE153</f>
        <v>-17.009999999999934</v>
      </c>
      <c r="AN153" s="31">
        <f ca="1">'Module C Corrected'!EF153-'Module C Initial'!EF153</f>
        <v>-15.560000000000002</v>
      </c>
      <c r="AO153" s="32">
        <f t="shared" ca="1" si="61"/>
        <v>0</v>
      </c>
      <c r="AP153" s="32">
        <f t="shared" ca="1" si="61"/>
        <v>-555.25000000000045</v>
      </c>
      <c r="AQ153" s="32">
        <f t="shared" ca="1" si="61"/>
        <v>-95.679999999999865</v>
      </c>
      <c r="AR153" s="32">
        <f t="shared" ca="1" si="60"/>
        <v>-13.429999999999971</v>
      </c>
      <c r="AS153" s="32">
        <f t="shared" ca="1" si="60"/>
        <v>-2680.729999999995</v>
      </c>
      <c r="AT153" s="32">
        <f t="shared" ca="1" si="60"/>
        <v>-4969.470000000003</v>
      </c>
      <c r="AU153" s="32">
        <f t="shared" ca="1" si="60"/>
        <v>-231.09999999999934</v>
      </c>
      <c r="AV153" s="32">
        <f t="shared" ca="1" si="60"/>
        <v>-130.48000000000027</v>
      </c>
      <c r="AW153" s="32">
        <f t="shared" ca="1" si="60"/>
        <v>-4.3300000000000018</v>
      </c>
      <c r="AX153" s="32">
        <f t="shared" ca="1" si="62"/>
        <v>-14.579999999999952</v>
      </c>
      <c r="AY153" s="32">
        <f t="shared" ca="1" si="62"/>
        <v>-145.56999999999954</v>
      </c>
      <c r="AZ153" s="32">
        <f t="shared" ca="1" si="62"/>
        <v>-134.75000000000023</v>
      </c>
      <c r="BA153" s="31">
        <f t="shared" ca="1" si="87"/>
        <v>0</v>
      </c>
      <c r="BB153" s="31">
        <f t="shared" ca="1" si="65"/>
        <v>-9.1999999999999993</v>
      </c>
      <c r="BC153" s="31">
        <f t="shared" ca="1" si="66"/>
        <v>-1.59</v>
      </c>
      <c r="BD153" s="31">
        <f t="shared" ca="1" si="67"/>
        <v>-0.22</v>
      </c>
      <c r="BE153" s="31">
        <f t="shared" ca="1" si="68"/>
        <v>-44.64</v>
      </c>
      <c r="BF153" s="31">
        <f t="shared" ca="1" si="69"/>
        <v>-82.9</v>
      </c>
      <c r="BG153" s="31">
        <f t="shared" ca="1" si="70"/>
        <v>-3.86</v>
      </c>
      <c r="BH153" s="31">
        <f t="shared" ca="1" si="71"/>
        <v>-2.1800000000000002</v>
      </c>
      <c r="BI153" s="31">
        <f t="shared" ca="1" si="72"/>
        <v>-7.0000000000000007E-2</v>
      </c>
      <c r="BJ153" s="31">
        <f t="shared" ca="1" si="73"/>
        <v>-0.24</v>
      </c>
      <c r="BK153" s="31">
        <f t="shared" ca="1" si="74"/>
        <v>-2.4500000000000002</v>
      </c>
      <c r="BL153" s="31">
        <f t="shared" ca="1" si="75"/>
        <v>-2.27</v>
      </c>
      <c r="BM153" s="32">
        <f t="shared" ca="1" si="88"/>
        <v>0</v>
      </c>
      <c r="BN153" s="32">
        <f t="shared" ca="1" si="76"/>
        <v>-564.4500000000005</v>
      </c>
      <c r="BO153" s="32">
        <f t="shared" ca="1" si="77"/>
        <v>-97.269999999999868</v>
      </c>
      <c r="BP153" s="32">
        <f t="shared" ca="1" si="78"/>
        <v>-13.649999999999972</v>
      </c>
      <c r="BQ153" s="32">
        <f t="shared" ca="1" si="79"/>
        <v>-2725.3699999999949</v>
      </c>
      <c r="BR153" s="32">
        <f t="shared" ca="1" si="80"/>
        <v>-5052.3700000000026</v>
      </c>
      <c r="BS153" s="32">
        <f t="shared" ca="1" si="81"/>
        <v>-234.95999999999935</v>
      </c>
      <c r="BT153" s="32">
        <f t="shared" ca="1" si="82"/>
        <v>-132.66000000000028</v>
      </c>
      <c r="BU153" s="32">
        <f t="shared" ca="1" si="83"/>
        <v>-4.4000000000000021</v>
      </c>
      <c r="BV153" s="32">
        <f t="shared" ca="1" si="84"/>
        <v>-14.819999999999952</v>
      </c>
      <c r="BW153" s="32">
        <f t="shared" ca="1" si="85"/>
        <v>-148.01999999999953</v>
      </c>
      <c r="BX153" s="32">
        <f t="shared" ca="1" si="86"/>
        <v>-137.02000000000024</v>
      </c>
    </row>
    <row r="154" spans="1:76" x14ac:dyDescent="0.25">
      <c r="A154" t="s">
        <v>523</v>
      </c>
      <c r="B154" s="1" t="s">
        <v>99</v>
      </c>
      <c r="C154" t="str">
        <f t="shared" ca="1" si="63"/>
        <v>BCHEXP</v>
      </c>
      <c r="D154" t="str">
        <f t="shared" ca="1" si="64"/>
        <v>Alberta-BC Intertie - Export</v>
      </c>
      <c r="E154" s="31">
        <f ca="1">'Module C Corrected'!CW154-'Module C Initial'!CW154</f>
        <v>0</v>
      </c>
      <c r="F154" s="31">
        <f ca="1">'Module C Corrected'!CX154-'Module C Initial'!CX154</f>
        <v>0</v>
      </c>
      <c r="G154" s="31">
        <f ca="1">'Module C Corrected'!CY154-'Module C Initial'!CY154</f>
        <v>0</v>
      </c>
      <c r="H154" s="31">
        <f ca="1">'Module C Corrected'!CZ154-'Module C Initial'!CZ154</f>
        <v>0</v>
      </c>
      <c r="I154" s="31">
        <f ca="1">'Module C Corrected'!DA154-'Module C Initial'!DA154</f>
        <v>-0.6600000000000108</v>
      </c>
      <c r="J154" s="31">
        <f ca="1">'Module C Corrected'!DB154-'Module C Initial'!DB154</f>
        <v>-1.019999999999996</v>
      </c>
      <c r="K154" s="31">
        <f ca="1">'Module C Corrected'!DC154-'Module C Initial'!DC154</f>
        <v>0</v>
      </c>
      <c r="L154" s="31">
        <f ca="1">'Module C Corrected'!DD154-'Module C Initial'!DD154</f>
        <v>-0.35999999999999943</v>
      </c>
      <c r="M154" s="31">
        <f ca="1">'Module C Corrected'!DE154-'Module C Initial'!DE154</f>
        <v>-2.0799999999999841</v>
      </c>
      <c r="N154" s="31">
        <f ca="1">'Module C Corrected'!DF154-'Module C Initial'!DF154</f>
        <v>0</v>
      </c>
      <c r="O154" s="31">
        <f ca="1">'Module C Corrected'!DG154-'Module C Initial'!DG154</f>
        <v>-2.6800000000000637</v>
      </c>
      <c r="P154" s="31">
        <f ca="1">'Module C Corrected'!DH154-'Module C Initial'!DH154</f>
        <v>-1.1000000000000085</v>
      </c>
      <c r="Q154" s="32">
        <f ca="1">'Module C Corrected'!DI154-'Module C Initial'!DI154</f>
        <v>0</v>
      </c>
      <c r="R154" s="32">
        <f ca="1">'Module C Corrected'!DJ154-'Module C Initial'!DJ154</f>
        <v>0</v>
      </c>
      <c r="S154" s="32">
        <f ca="1">'Module C Corrected'!DK154-'Module C Initial'!DK154</f>
        <v>0</v>
      </c>
      <c r="T154" s="32">
        <f ca="1">'Module C Corrected'!DL154-'Module C Initial'!DL154</f>
        <v>0</v>
      </c>
      <c r="U154" s="32">
        <f ca="1">'Module C Corrected'!DM154-'Module C Initial'!DM154</f>
        <v>-3.0000000000000027E-2</v>
      </c>
      <c r="V154" s="32">
        <f ca="1">'Module C Corrected'!DN154-'Module C Initial'!DN154</f>
        <v>-5.0000000000000044E-2</v>
      </c>
      <c r="W154" s="32">
        <f ca="1">'Module C Corrected'!DO154-'Module C Initial'!DO154</f>
        <v>0</v>
      </c>
      <c r="X154" s="32">
        <f ca="1">'Module C Corrected'!DP154-'Module C Initial'!DP154</f>
        <v>-2.0000000000000018E-2</v>
      </c>
      <c r="Y154" s="32">
        <f ca="1">'Module C Corrected'!DQ154-'Module C Initial'!DQ154</f>
        <v>-9.9999999999999645E-2</v>
      </c>
      <c r="Z154" s="32">
        <f ca="1">'Module C Corrected'!DR154-'Module C Initial'!DR154</f>
        <v>0</v>
      </c>
      <c r="AA154" s="32">
        <f ca="1">'Module C Corrected'!DS154-'Module C Initial'!DS154</f>
        <v>-0.14000000000000057</v>
      </c>
      <c r="AB154" s="32">
        <f ca="1">'Module C Corrected'!DT154-'Module C Initial'!DT154</f>
        <v>-6.0000000000000053E-2</v>
      </c>
      <c r="AC154" s="31">
        <f ca="1">'Module C Corrected'!DU154-'Module C Initial'!DU154</f>
        <v>0</v>
      </c>
      <c r="AD154" s="31">
        <f ca="1">'Module C Corrected'!DV154-'Module C Initial'!DV154</f>
        <v>0</v>
      </c>
      <c r="AE154" s="31">
        <f ca="1">'Module C Corrected'!DW154-'Module C Initial'!DW154</f>
        <v>0</v>
      </c>
      <c r="AF154" s="31">
        <f ca="1">'Module C Corrected'!DX154-'Module C Initial'!DX154</f>
        <v>0</v>
      </c>
      <c r="AG154" s="31">
        <f ca="1">'Module C Corrected'!DY154-'Module C Initial'!DY154</f>
        <v>-0.10000000000000009</v>
      </c>
      <c r="AH154" s="31">
        <f ca="1">'Module C Corrected'!DZ154-'Module C Initial'!DZ154</f>
        <v>-0.16000000000000014</v>
      </c>
      <c r="AI154" s="31">
        <f ca="1">'Module C Corrected'!EA154-'Module C Initial'!EA154</f>
        <v>0</v>
      </c>
      <c r="AJ154" s="31">
        <f ca="1">'Module C Corrected'!EB154-'Module C Initial'!EB154</f>
        <v>-5.0000000000000044E-2</v>
      </c>
      <c r="AK154" s="31">
        <f ca="1">'Module C Corrected'!EC154-'Module C Initial'!EC154</f>
        <v>-0.29999999999999982</v>
      </c>
      <c r="AL154" s="31">
        <f ca="1">'Module C Corrected'!ED154-'Module C Initial'!ED154</f>
        <v>0</v>
      </c>
      <c r="AM154" s="31">
        <f ca="1">'Module C Corrected'!EE154-'Module C Initial'!EE154</f>
        <v>-0.37000000000000099</v>
      </c>
      <c r="AN154" s="31">
        <f ca="1">'Module C Corrected'!EF154-'Module C Initial'!EF154</f>
        <v>-0.15000000000000036</v>
      </c>
      <c r="AO154" s="32">
        <f t="shared" ca="1" si="61"/>
        <v>0</v>
      </c>
      <c r="AP154" s="32">
        <f t="shared" ca="1" si="61"/>
        <v>0</v>
      </c>
      <c r="AQ154" s="32">
        <f t="shared" ca="1" si="61"/>
        <v>0</v>
      </c>
      <c r="AR154" s="32">
        <f t="shared" ca="1" si="60"/>
        <v>0</v>
      </c>
      <c r="AS154" s="32">
        <f t="shared" ca="1" si="60"/>
        <v>-0.79000000000001092</v>
      </c>
      <c r="AT154" s="32">
        <f t="shared" ca="1" si="60"/>
        <v>-1.2299999999999962</v>
      </c>
      <c r="AU154" s="32">
        <f t="shared" ca="1" si="60"/>
        <v>0</v>
      </c>
      <c r="AV154" s="32">
        <f t="shared" ca="1" si="60"/>
        <v>-0.42999999999999949</v>
      </c>
      <c r="AW154" s="32">
        <f t="shared" ca="1" si="60"/>
        <v>-2.4799999999999836</v>
      </c>
      <c r="AX154" s="32">
        <f t="shared" ca="1" si="62"/>
        <v>0</v>
      </c>
      <c r="AY154" s="32">
        <f t="shared" ca="1" si="62"/>
        <v>-3.1900000000000652</v>
      </c>
      <c r="AZ154" s="32">
        <f t="shared" ca="1" si="62"/>
        <v>-1.3100000000000089</v>
      </c>
      <c r="BA154" s="31">
        <f t="shared" ca="1" si="87"/>
        <v>0</v>
      </c>
      <c r="BB154" s="31">
        <f t="shared" ca="1" si="65"/>
        <v>0</v>
      </c>
      <c r="BC154" s="31">
        <f t="shared" ca="1" si="66"/>
        <v>0</v>
      </c>
      <c r="BD154" s="31">
        <f t="shared" ca="1" si="67"/>
        <v>0</v>
      </c>
      <c r="BE154" s="31">
        <f t="shared" ca="1" si="68"/>
        <v>-0.01</v>
      </c>
      <c r="BF154" s="31">
        <f t="shared" ca="1" si="69"/>
        <v>-0.02</v>
      </c>
      <c r="BG154" s="31">
        <f t="shared" ca="1" si="70"/>
        <v>0</v>
      </c>
      <c r="BH154" s="31">
        <f t="shared" ca="1" si="71"/>
        <v>-0.01</v>
      </c>
      <c r="BI154" s="31">
        <f t="shared" ca="1" si="72"/>
        <v>-0.04</v>
      </c>
      <c r="BJ154" s="31">
        <f t="shared" ca="1" si="73"/>
        <v>0</v>
      </c>
      <c r="BK154" s="31">
        <f t="shared" ca="1" si="74"/>
        <v>-0.05</v>
      </c>
      <c r="BL154" s="31">
        <f t="shared" ca="1" si="75"/>
        <v>-0.02</v>
      </c>
      <c r="BM154" s="32">
        <f t="shared" ca="1" si="88"/>
        <v>0</v>
      </c>
      <c r="BN154" s="32">
        <f t="shared" ca="1" si="76"/>
        <v>0</v>
      </c>
      <c r="BO154" s="32">
        <f t="shared" ca="1" si="77"/>
        <v>0</v>
      </c>
      <c r="BP154" s="32">
        <f t="shared" ca="1" si="78"/>
        <v>0</v>
      </c>
      <c r="BQ154" s="32">
        <f t="shared" ca="1" si="79"/>
        <v>-0.80000000000001092</v>
      </c>
      <c r="BR154" s="32">
        <f t="shared" ca="1" si="80"/>
        <v>-1.2499999999999962</v>
      </c>
      <c r="BS154" s="32">
        <f t="shared" ca="1" si="81"/>
        <v>0</v>
      </c>
      <c r="BT154" s="32">
        <f t="shared" ca="1" si="82"/>
        <v>-0.4399999999999995</v>
      </c>
      <c r="BU154" s="32">
        <f t="shared" ca="1" si="83"/>
        <v>-2.5199999999999836</v>
      </c>
      <c r="BV154" s="32">
        <f t="shared" ca="1" si="84"/>
        <v>0</v>
      </c>
      <c r="BW154" s="32">
        <f t="shared" ca="1" si="85"/>
        <v>-3.2400000000000651</v>
      </c>
      <c r="BX154" s="32">
        <f t="shared" ca="1" si="86"/>
        <v>-1.330000000000009</v>
      </c>
    </row>
    <row r="155" spans="1:76" x14ac:dyDescent="0.25">
      <c r="A155" t="s">
        <v>523</v>
      </c>
      <c r="B155" s="1" t="s">
        <v>100</v>
      </c>
      <c r="C155" t="str">
        <f t="shared" ca="1" si="63"/>
        <v>SPCEXP</v>
      </c>
      <c r="D155" t="str">
        <f t="shared" ca="1" si="64"/>
        <v>Alberta-Saskatchewan Intertie - Export</v>
      </c>
      <c r="E155" s="31">
        <f ca="1">'Module C Corrected'!CW155-'Module C Initial'!CW155</f>
        <v>0</v>
      </c>
      <c r="F155" s="31">
        <f ca="1">'Module C Corrected'!CX155-'Module C Initial'!CX155</f>
        <v>0</v>
      </c>
      <c r="G155" s="31">
        <f ca="1">'Module C Corrected'!CY155-'Module C Initial'!CY155</f>
        <v>0</v>
      </c>
      <c r="H155" s="31">
        <f ca="1">'Module C Corrected'!CZ155-'Module C Initial'!CZ155</f>
        <v>0</v>
      </c>
      <c r="I155" s="31">
        <f ca="1">'Module C Corrected'!DA155-'Module C Initial'!DA155</f>
        <v>0</v>
      </c>
      <c r="J155" s="31">
        <f ca="1">'Module C Corrected'!DB155-'Module C Initial'!DB155</f>
        <v>0</v>
      </c>
      <c r="K155" s="31">
        <f ca="1">'Module C Corrected'!DC155-'Module C Initial'!DC155</f>
        <v>0</v>
      </c>
      <c r="L155" s="31">
        <f ca="1">'Module C Corrected'!DD155-'Module C Initial'!DD155</f>
        <v>0</v>
      </c>
      <c r="M155" s="31">
        <f ca="1">'Module C Corrected'!DE155-'Module C Initial'!DE155</f>
        <v>0</v>
      </c>
      <c r="N155" s="31">
        <f ca="1">'Module C Corrected'!DF155-'Module C Initial'!DF155</f>
        <v>0</v>
      </c>
      <c r="O155" s="31">
        <f ca="1">'Module C Corrected'!DG155-'Module C Initial'!DG155</f>
        <v>0</v>
      </c>
      <c r="P155" s="31">
        <f ca="1">'Module C Corrected'!DH155-'Module C Initial'!DH155</f>
        <v>0</v>
      </c>
      <c r="Q155" s="32">
        <f ca="1">'Module C Corrected'!DI155-'Module C Initial'!DI155</f>
        <v>0</v>
      </c>
      <c r="R155" s="32">
        <f ca="1">'Module C Corrected'!DJ155-'Module C Initial'!DJ155</f>
        <v>0</v>
      </c>
      <c r="S155" s="32">
        <f ca="1">'Module C Corrected'!DK155-'Module C Initial'!DK155</f>
        <v>0</v>
      </c>
      <c r="T155" s="32">
        <f ca="1">'Module C Corrected'!DL155-'Module C Initial'!DL155</f>
        <v>0</v>
      </c>
      <c r="U155" s="32">
        <f ca="1">'Module C Corrected'!DM155-'Module C Initial'!DM155</f>
        <v>0</v>
      </c>
      <c r="V155" s="32">
        <f ca="1">'Module C Corrected'!DN155-'Module C Initial'!DN155</f>
        <v>0</v>
      </c>
      <c r="W155" s="32">
        <f ca="1">'Module C Corrected'!DO155-'Module C Initial'!DO155</f>
        <v>0</v>
      </c>
      <c r="X155" s="32">
        <f ca="1">'Module C Corrected'!DP155-'Module C Initial'!DP155</f>
        <v>0</v>
      </c>
      <c r="Y155" s="32">
        <f ca="1">'Module C Corrected'!DQ155-'Module C Initial'!DQ155</f>
        <v>0</v>
      </c>
      <c r="Z155" s="32">
        <f ca="1">'Module C Corrected'!DR155-'Module C Initial'!DR155</f>
        <v>0</v>
      </c>
      <c r="AA155" s="32">
        <f ca="1">'Module C Corrected'!DS155-'Module C Initial'!DS155</f>
        <v>0</v>
      </c>
      <c r="AB155" s="32">
        <f ca="1">'Module C Corrected'!DT155-'Module C Initial'!DT155</f>
        <v>0</v>
      </c>
      <c r="AC155" s="31">
        <f ca="1">'Module C Corrected'!DU155-'Module C Initial'!DU155</f>
        <v>0</v>
      </c>
      <c r="AD155" s="31">
        <f ca="1">'Module C Corrected'!DV155-'Module C Initial'!DV155</f>
        <v>0</v>
      </c>
      <c r="AE155" s="31">
        <f ca="1">'Module C Corrected'!DW155-'Module C Initial'!DW155</f>
        <v>0</v>
      </c>
      <c r="AF155" s="31">
        <f ca="1">'Module C Corrected'!DX155-'Module C Initial'!DX155</f>
        <v>0</v>
      </c>
      <c r="AG155" s="31">
        <f ca="1">'Module C Corrected'!DY155-'Module C Initial'!DY155</f>
        <v>0</v>
      </c>
      <c r="AH155" s="31">
        <f ca="1">'Module C Corrected'!DZ155-'Module C Initial'!DZ155</f>
        <v>0</v>
      </c>
      <c r="AI155" s="31">
        <f ca="1">'Module C Corrected'!EA155-'Module C Initial'!EA155</f>
        <v>0</v>
      </c>
      <c r="AJ155" s="31">
        <f ca="1">'Module C Corrected'!EB155-'Module C Initial'!EB155</f>
        <v>0</v>
      </c>
      <c r="AK155" s="31">
        <f ca="1">'Module C Corrected'!EC155-'Module C Initial'!EC155</f>
        <v>0</v>
      </c>
      <c r="AL155" s="31">
        <f ca="1">'Module C Corrected'!ED155-'Module C Initial'!ED155</f>
        <v>0</v>
      </c>
      <c r="AM155" s="31">
        <f ca="1">'Module C Corrected'!EE155-'Module C Initial'!EE155</f>
        <v>0</v>
      </c>
      <c r="AN155" s="31">
        <f ca="1">'Module C Corrected'!EF155-'Module C Initial'!EF155</f>
        <v>0</v>
      </c>
      <c r="AO155" s="32">
        <f t="shared" ca="1" si="61"/>
        <v>0</v>
      </c>
      <c r="AP155" s="32">
        <f t="shared" ca="1" si="61"/>
        <v>0</v>
      </c>
      <c r="AQ155" s="32">
        <f t="shared" ca="1" si="61"/>
        <v>0</v>
      </c>
      <c r="AR155" s="32">
        <f t="shared" ca="1" si="60"/>
        <v>0</v>
      </c>
      <c r="AS155" s="32">
        <f t="shared" ca="1" si="60"/>
        <v>0</v>
      </c>
      <c r="AT155" s="32">
        <f t="shared" ca="1" si="60"/>
        <v>0</v>
      </c>
      <c r="AU155" s="32">
        <f t="shared" ca="1" si="60"/>
        <v>0</v>
      </c>
      <c r="AV155" s="32">
        <f t="shared" ca="1" si="60"/>
        <v>0</v>
      </c>
      <c r="AW155" s="32">
        <f t="shared" ca="1" si="60"/>
        <v>0</v>
      </c>
      <c r="AX155" s="32">
        <f t="shared" ca="1" si="62"/>
        <v>0</v>
      </c>
      <c r="AY155" s="32">
        <f t="shared" ca="1" si="62"/>
        <v>0</v>
      </c>
      <c r="AZ155" s="32">
        <f t="shared" ca="1" si="62"/>
        <v>0</v>
      </c>
      <c r="BA155" s="31">
        <f t="shared" ca="1" si="87"/>
        <v>0</v>
      </c>
      <c r="BB155" s="31">
        <f t="shared" ca="1" si="65"/>
        <v>0</v>
      </c>
      <c r="BC155" s="31">
        <f t="shared" ca="1" si="66"/>
        <v>0</v>
      </c>
      <c r="BD155" s="31">
        <f t="shared" ca="1" si="67"/>
        <v>0</v>
      </c>
      <c r="BE155" s="31">
        <f t="shared" ca="1" si="68"/>
        <v>0</v>
      </c>
      <c r="BF155" s="31">
        <f t="shared" ca="1" si="69"/>
        <v>0</v>
      </c>
      <c r="BG155" s="31">
        <f t="shared" ca="1" si="70"/>
        <v>0</v>
      </c>
      <c r="BH155" s="31">
        <f t="shared" ca="1" si="71"/>
        <v>0</v>
      </c>
      <c r="BI155" s="31">
        <f t="shared" ca="1" si="72"/>
        <v>0</v>
      </c>
      <c r="BJ155" s="31">
        <f t="shared" ca="1" si="73"/>
        <v>0</v>
      </c>
      <c r="BK155" s="31">
        <f t="shared" ca="1" si="74"/>
        <v>0</v>
      </c>
      <c r="BL155" s="31">
        <f t="shared" ca="1" si="75"/>
        <v>0</v>
      </c>
      <c r="BM155" s="32">
        <f t="shared" ca="1" si="88"/>
        <v>0</v>
      </c>
      <c r="BN155" s="32">
        <f t="shared" ca="1" si="76"/>
        <v>0</v>
      </c>
      <c r="BO155" s="32">
        <f t="shared" ca="1" si="77"/>
        <v>0</v>
      </c>
      <c r="BP155" s="32">
        <f t="shared" ca="1" si="78"/>
        <v>0</v>
      </c>
      <c r="BQ155" s="32">
        <f t="shared" ca="1" si="79"/>
        <v>0</v>
      </c>
      <c r="BR155" s="32">
        <f t="shared" ca="1" si="80"/>
        <v>0</v>
      </c>
      <c r="BS155" s="32">
        <f t="shared" ca="1" si="81"/>
        <v>0</v>
      </c>
      <c r="BT155" s="32">
        <f t="shared" ca="1" si="82"/>
        <v>0</v>
      </c>
      <c r="BU155" s="32">
        <f t="shared" ca="1" si="83"/>
        <v>0</v>
      </c>
      <c r="BV155" s="32">
        <f t="shared" ca="1" si="84"/>
        <v>0</v>
      </c>
      <c r="BW155" s="32">
        <f t="shared" ca="1" si="85"/>
        <v>0</v>
      </c>
      <c r="BX155" s="32">
        <f t="shared" ca="1" si="86"/>
        <v>0</v>
      </c>
    </row>
    <row r="156" spans="1:76" x14ac:dyDescent="0.25">
      <c r="A156" t="s">
        <v>464</v>
      </c>
      <c r="B156" s="1" t="s">
        <v>65</v>
      </c>
      <c r="C156" t="str">
        <f t="shared" ca="1" si="63"/>
        <v>TAB1</v>
      </c>
      <c r="D156" t="str">
        <f t="shared" ca="1" si="64"/>
        <v>Taber Wind Facility</v>
      </c>
      <c r="E156" s="31">
        <f ca="1">'Module C Corrected'!CW156-'Module C Initial'!CW156</f>
        <v>-814.04999999999927</v>
      </c>
      <c r="F156" s="31">
        <f ca="1">'Module C Corrected'!CX156-'Module C Initial'!CX156</f>
        <v>-355.35999999999876</v>
      </c>
      <c r="G156" s="31">
        <f ca="1">'Module C Corrected'!CY156-'Module C Initial'!CY156</f>
        <v>-503.22999999999956</v>
      </c>
      <c r="H156" s="31">
        <f ca="1">'Module C Corrected'!CZ156-'Module C Initial'!CZ156</f>
        <v>-383.13999999999942</v>
      </c>
      <c r="I156" s="31">
        <f ca="1">'Module C Corrected'!DA156-'Module C Initial'!DA156</f>
        <v>-486.92000000000007</v>
      </c>
      <c r="J156" s="31">
        <f ca="1">'Module C Corrected'!DB156-'Module C Initial'!DB156</f>
        <v>-489.47000000000116</v>
      </c>
      <c r="K156" s="31">
        <f ca="1">'Module C Corrected'!DC156-'Module C Initial'!DC156</f>
        <v>-201.98999999999978</v>
      </c>
      <c r="L156" s="31">
        <f ca="1">'Module C Corrected'!DD156-'Module C Initial'!DD156</f>
        <v>-331.22999999999956</v>
      </c>
      <c r="M156" s="31">
        <f ca="1">'Module C Corrected'!DE156-'Module C Initial'!DE156</f>
        <v>-308.23000000000047</v>
      </c>
      <c r="N156" s="31">
        <f ca="1">'Module C Corrected'!DF156-'Module C Initial'!DF156</f>
        <v>-399.64999999999964</v>
      </c>
      <c r="O156" s="31">
        <f ca="1">'Module C Corrected'!DG156-'Module C Initial'!DG156</f>
        <v>-430.18000000000029</v>
      </c>
      <c r="P156" s="31">
        <f ca="1">'Module C Corrected'!DH156-'Module C Initial'!DH156</f>
        <v>-456.97999999999956</v>
      </c>
      <c r="Q156" s="32">
        <f ca="1">'Module C Corrected'!DI156-'Module C Initial'!DI156</f>
        <v>-40.710000000000036</v>
      </c>
      <c r="R156" s="32">
        <f ca="1">'Module C Corrected'!DJ156-'Module C Initial'!DJ156</f>
        <v>-17.769999999999982</v>
      </c>
      <c r="S156" s="32">
        <f ca="1">'Module C Corrected'!DK156-'Module C Initial'!DK156</f>
        <v>-25.159999999999968</v>
      </c>
      <c r="T156" s="32">
        <f ca="1">'Module C Corrected'!DL156-'Module C Initial'!DL156</f>
        <v>-19.159999999999968</v>
      </c>
      <c r="U156" s="32">
        <f ca="1">'Module C Corrected'!DM156-'Module C Initial'!DM156</f>
        <v>-24.350000000000023</v>
      </c>
      <c r="V156" s="32">
        <f ca="1">'Module C Corrected'!DN156-'Module C Initial'!DN156</f>
        <v>-24.470000000000027</v>
      </c>
      <c r="W156" s="32">
        <f ca="1">'Module C Corrected'!DO156-'Module C Initial'!DO156</f>
        <v>-10.099999999999994</v>
      </c>
      <c r="X156" s="32">
        <f ca="1">'Module C Corrected'!DP156-'Module C Initial'!DP156</f>
        <v>-16.560000000000002</v>
      </c>
      <c r="Y156" s="32">
        <f ca="1">'Module C Corrected'!DQ156-'Module C Initial'!DQ156</f>
        <v>-15.410000000000025</v>
      </c>
      <c r="Z156" s="32">
        <f ca="1">'Module C Corrected'!DR156-'Module C Initial'!DR156</f>
        <v>-19.980000000000018</v>
      </c>
      <c r="AA156" s="32">
        <f ca="1">'Module C Corrected'!DS156-'Module C Initial'!DS156</f>
        <v>-21.509999999999991</v>
      </c>
      <c r="AB156" s="32">
        <f ca="1">'Module C Corrected'!DT156-'Module C Initial'!DT156</f>
        <v>-22.850000000000023</v>
      </c>
      <c r="AC156" s="31">
        <f ca="1">'Module C Corrected'!DU156-'Module C Initial'!DU156</f>
        <v>-129.37000000000035</v>
      </c>
      <c r="AD156" s="31">
        <f ca="1">'Module C Corrected'!DV156-'Module C Initial'!DV156</f>
        <v>-55.709999999999809</v>
      </c>
      <c r="AE156" s="31">
        <f ca="1">'Module C Corrected'!DW156-'Module C Initial'!DW156</f>
        <v>-77.940000000000055</v>
      </c>
      <c r="AF156" s="31">
        <f ca="1">'Module C Corrected'!DX156-'Module C Initial'!DX156</f>
        <v>-58.519999999999982</v>
      </c>
      <c r="AG156" s="31">
        <f ca="1">'Module C Corrected'!DY156-'Module C Initial'!DY156</f>
        <v>-73.370000000000118</v>
      </c>
      <c r="AH156" s="31">
        <f ca="1">'Module C Corrected'!DZ156-'Module C Initial'!DZ156</f>
        <v>-72.720000000000027</v>
      </c>
      <c r="AI156" s="31">
        <f ca="1">'Module C Corrected'!EA156-'Module C Initial'!EA156</f>
        <v>-29.599999999999909</v>
      </c>
      <c r="AJ156" s="31">
        <f ca="1">'Module C Corrected'!EB156-'Module C Initial'!EB156</f>
        <v>-47.900000000000091</v>
      </c>
      <c r="AK156" s="31">
        <f ca="1">'Module C Corrected'!EC156-'Module C Initial'!EC156</f>
        <v>-43.980000000000018</v>
      </c>
      <c r="AL156" s="31">
        <f ca="1">'Module C Corrected'!ED156-'Module C Initial'!ED156</f>
        <v>-56.289999999999964</v>
      </c>
      <c r="AM156" s="31">
        <f ca="1">'Module C Corrected'!EE156-'Module C Initial'!EE156</f>
        <v>-59.769999999999982</v>
      </c>
      <c r="AN156" s="31">
        <f ca="1">'Module C Corrected'!EF156-'Module C Initial'!EF156</f>
        <v>-62.6400000000001</v>
      </c>
      <c r="AO156" s="32">
        <f t="shared" ca="1" si="61"/>
        <v>-984.12999999999965</v>
      </c>
      <c r="AP156" s="32">
        <f t="shared" ca="1" si="61"/>
        <v>-428.83999999999855</v>
      </c>
      <c r="AQ156" s="32">
        <f t="shared" ca="1" si="61"/>
        <v>-606.32999999999959</v>
      </c>
      <c r="AR156" s="32">
        <f t="shared" ca="1" si="60"/>
        <v>-460.81999999999937</v>
      </c>
      <c r="AS156" s="32">
        <f t="shared" ca="1" si="60"/>
        <v>-584.64000000000021</v>
      </c>
      <c r="AT156" s="32">
        <f t="shared" ca="1" si="60"/>
        <v>-586.66000000000122</v>
      </c>
      <c r="AU156" s="32">
        <f t="shared" ca="1" si="60"/>
        <v>-241.68999999999969</v>
      </c>
      <c r="AV156" s="32">
        <f t="shared" ca="1" si="60"/>
        <v>-395.68999999999966</v>
      </c>
      <c r="AW156" s="32">
        <f t="shared" ca="1" si="60"/>
        <v>-367.62000000000052</v>
      </c>
      <c r="AX156" s="32">
        <f t="shared" ca="1" si="62"/>
        <v>-475.91999999999962</v>
      </c>
      <c r="AY156" s="32">
        <f t="shared" ca="1" si="62"/>
        <v>-511.46000000000026</v>
      </c>
      <c r="AZ156" s="32">
        <f t="shared" ca="1" si="62"/>
        <v>-542.46999999999969</v>
      </c>
      <c r="BA156" s="31">
        <f t="shared" ca="1" si="87"/>
        <v>-16.28</v>
      </c>
      <c r="BB156" s="31">
        <f t="shared" ca="1" si="65"/>
        <v>-7.11</v>
      </c>
      <c r="BC156" s="31">
        <f t="shared" ca="1" si="66"/>
        <v>-10.06</v>
      </c>
      <c r="BD156" s="31">
        <f t="shared" ca="1" si="67"/>
        <v>-7.66</v>
      </c>
      <c r="BE156" s="31">
        <f t="shared" ca="1" si="68"/>
        <v>-9.74</v>
      </c>
      <c r="BF156" s="31">
        <f t="shared" ca="1" si="69"/>
        <v>-9.7899999999999991</v>
      </c>
      <c r="BG156" s="31">
        <f t="shared" ca="1" si="70"/>
        <v>-4.04</v>
      </c>
      <c r="BH156" s="31">
        <f t="shared" ca="1" si="71"/>
        <v>-6.62</v>
      </c>
      <c r="BI156" s="31">
        <f t="shared" ca="1" si="72"/>
        <v>-6.16</v>
      </c>
      <c r="BJ156" s="31">
        <f t="shared" ca="1" si="73"/>
        <v>-7.99</v>
      </c>
      <c r="BK156" s="31">
        <f t="shared" ca="1" si="74"/>
        <v>-8.6</v>
      </c>
      <c r="BL156" s="31">
        <f t="shared" ca="1" si="75"/>
        <v>-9.14</v>
      </c>
      <c r="BM156" s="32">
        <f t="shared" ca="1" si="88"/>
        <v>-1000.4099999999996</v>
      </c>
      <c r="BN156" s="32">
        <f t="shared" ca="1" si="76"/>
        <v>-435.94999999999857</v>
      </c>
      <c r="BO156" s="32">
        <f t="shared" ca="1" si="77"/>
        <v>-616.38999999999953</v>
      </c>
      <c r="BP156" s="32">
        <f t="shared" ca="1" si="78"/>
        <v>-468.47999999999939</v>
      </c>
      <c r="BQ156" s="32">
        <f t="shared" ca="1" si="79"/>
        <v>-594.38000000000022</v>
      </c>
      <c r="BR156" s="32">
        <f t="shared" ca="1" si="80"/>
        <v>-596.45000000000118</v>
      </c>
      <c r="BS156" s="32">
        <f t="shared" ca="1" si="81"/>
        <v>-245.72999999999968</v>
      </c>
      <c r="BT156" s="32">
        <f t="shared" ca="1" si="82"/>
        <v>-402.30999999999966</v>
      </c>
      <c r="BU156" s="32">
        <f t="shared" ca="1" si="83"/>
        <v>-373.78000000000054</v>
      </c>
      <c r="BV156" s="32">
        <f t="shared" ca="1" si="84"/>
        <v>-483.90999999999963</v>
      </c>
      <c r="BW156" s="32">
        <f t="shared" ca="1" si="85"/>
        <v>-520.06000000000029</v>
      </c>
      <c r="BX156" s="32">
        <f t="shared" ca="1" si="86"/>
        <v>-551.60999999999967</v>
      </c>
    </row>
    <row r="157" spans="1:76" x14ac:dyDescent="0.25">
      <c r="A157" t="s">
        <v>524</v>
      </c>
      <c r="B157" s="1" t="s">
        <v>118</v>
      </c>
      <c r="C157" t="str">
        <f t="shared" ca="1" si="63"/>
        <v>TAY1</v>
      </c>
      <c r="D157" t="str">
        <f t="shared" ca="1" si="64"/>
        <v>Taylor Hydro Facility</v>
      </c>
      <c r="E157" s="31">
        <f ca="1">'Module C Corrected'!CW157-'Module C Initial'!CW157</f>
        <v>0</v>
      </c>
      <c r="F157" s="31">
        <f ca="1">'Module C Corrected'!CX157-'Module C Initial'!CX157</f>
        <v>0</v>
      </c>
      <c r="G157" s="31">
        <f ca="1">'Module C Corrected'!CY157-'Module C Initial'!CY157</f>
        <v>0</v>
      </c>
      <c r="H157" s="31">
        <f ca="1">'Module C Corrected'!CZ157-'Module C Initial'!CZ157</f>
        <v>0</v>
      </c>
      <c r="I157" s="31">
        <f ca="1">'Module C Corrected'!DA157-'Module C Initial'!DA157</f>
        <v>-148.87999999999738</v>
      </c>
      <c r="J157" s="31">
        <f ca="1">'Module C Corrected'!DB157-'Module C Initial'!DB157</f>
        <v>-244.02999999999884</v>
      </c>
      <c r="K157" s="31">
        <f ca="1">'Module C Corrected'!DC157-'Module C Initial'!DC157</f>
        <v>-68.3799999999992</v>
      </c>
      <c r="L157" s="31">
        <f ca="1">'Module C Corrected'!DD157-'Module C Initial'!DD157</f>
        <v>-93.569999999999709</v>
      </c>
      <c r="M157" s="31">
        <f ca="1">'Module C Corrected'!DE157-'Module C Initial'!DE157</f>
        <v>-54.159999999999854</v>
      </c>
      <c r="N157" s="31">
        <f ca="1">'Module C Corrected'!DF157-'Module C Initial'!DF157</f>
        <v>-7.9500000000000455</v>
      </c>
      <c r="O157" s="31">
        <f ca="1">'Module C Corrected'!DG157-'Module C Initial'!DG157</f>
        <v>0</v>
      </c>
      <c r="P157" s="31">
        <f ca="1">'Module C Corrected'!DH157-'Module C Initial'!DH157</f>
        <v>0</v>
      </c>
      <c r="Q157" s="32">
        <f ca="1">'Module C Corrected'!DI157-'Module C Initial'!DI157</f>
        <v>0</v>
      </c>
      <c r="R157" s="32">
        <f ca="1">'Module C Corrected'!DJ157-'Module C Initial'!DJ157</f>
        <v>0</v>
      </c>
      <c r="S157" s="32">
        <f ca="1">'Module C Corrected'!DK157-'Module C Initial'!DK157</f>
        <v>0</v>
      </c>
      <c r="T157" s="32">
        <f ca="1">'Module C Corrected'!DL157-'Module C Initial'!DL157</f>
        <v>0</v>
      </c>
      <c r="U157" s="32">
        <f ca="1">'Module C Corrected'!DM157-'Module C Initial'!DM157</f>
        <v>-7.4400000000000546</v>
      </c>
      <c r="V157" s="32">
        <f ca="1">'Module C Corrected'!DN157-'Module C Initial'!DN157</f>
        <v>-12.200000000000045</v>
      </c>
      <c r="W157" s="32">
        <f ca="1">'Module C Corrected'!DO157-'Module C Initial'!DO157</f>
        <v>-3.4200000000000159</v>
      </c>
      <c r="X157" s="32">
        <f ca="1">'Module C Corrected'!DP157-'Module C Initial'!DP157</f>
        <v>-4.67999999999995</v>
      </c>
      <c r="Y157" s="32">
        <f ca="1">'Module C Corrected'!DQ157-'Module C Initial'!DQ157</f>
        <v>-2.7099999999999795</v>
      </c>
      <c r="Z157" s="32">
        <f ca="1">'Module C Corrected'!DR157-'Module C Initial'!DR157</f>
        <v>-0.39999999999999858</v>
      </c>
      <c r="AA157" s="32">
        <f ca="1">'Module C Corrected'!DS157-'Module C Initial'!DS157</f>
        <v>0</v>
      </c>
      <c r="AB157" s="32">
        <f ca="1">'Module C Corrected'!DT157-'Module C Initial'!DT157</f>
        <v>0</v>
      </c>
      <c r="AC157" s="31">
        <f ca="1">'Module C Corrected'!DU157-'Module C Initial'!DU157</f>
        <v>0</v>
      </c>
      <c r="AD157" s="31">
        <f ca="1">'Module C Corrected'!DV157-'Module C Initial'!DV157</f>
        <v>0</v>
      </c>
      <c r="AE157" s="31">
        <f ca="1">'Module C Corrected'!DW157-'Module C Initial'!DW157</f>
        <v>0</v>
      </c>
      <c r="AF157" s="31">
        <f ca="1">'Module C Corrected'!DX157-'Module C Initial'!DX157</f>
        <v>0</v>
      </c>
      <c r="AG157" s="31">
        <f ca="1">'Module C Corrected'!DY157-'Module C Initial'!DY157</f>
        <v>-22.440000000000055</v>
      </c>
      <c r="AH157" s="31">
        <f ca="1">'Module C Corrected'!DZ157-'Module C Initial'!DZ157</f>
        <v>-36.25</v>
      </c>
      <c r="AI157" s="31">
        <f ca="1">'Module C Corrected'!EA157-'Module C Initial'!EA157</f>
        <v>-10.019999999999982</v>
      </c>
      <c r="AJ157" s="31">
        <f ca="1">'Module C Corrected'!EB157-'Module C Initial'!EB157</f>
        <v>-13.529999999999973</v>
      </c>
      <c r="AK157" s="31">
        <f ca="1">'Module C Corrected'!EC157-'Module C Initial'!EC157</f>
        <v>-7.7200000000000273</v>
      </c>
      <c r="AL157" s="31">
        <f ca="1">'Module C Corrected'!ED157-'Module C Initial'!ED157</f>
        <v>-1.1200000000000045</v>
      </c>
      <c r="AM157" s="31">
        <f ca="1">'Module C Corrected'!EE157-'Module C Initial'!EE157</f>
        <v>0</v>
      </c>
      <c r="AN157" s="31">
        <f ca="1">'Module C Corrected'!EF157-'Module C Initial'!EF157</f>
        <v>0</v>
      </c>
      <c r="AO157" s="32">
        <f t="shared" ca="1" si="61"/>
        <v>0</v>
      </c>
      <c r="AP157" s="32">
        <f t="shared" ca="1" si="61"/>
        <v>0</v>
      </c>
      <c r="AQ157" s="32">
        <f t="shared" ca="1" si="61"/>
        <v>0</v>
      </c>
      <c r="AR157" s="32">
        <f t="shared" ca="1" si="60"/>
        <v>0</v>
      </c>
      <c r="AS157" s="32">
        <f t="shared" ca="1" si="60"/>
        <v>-178.75999999999749</v>
      </c>
      <c r="AT157" s="32">
        <f t="shared" ca="1" si="60"/>
        <v>-292.47999999999888</v>
      </c>
      <c r="AU157" s="32">
        <f t="shared" ca="1" si="60"/>
        <v>-81.819999999999197</v>
      </c>
      <c r="AV157" s="32">
        <f t="shared" ca="1" si="60"/>
        <v>-111.77999999999963</v>
      </c>
      <c r="AW157" s="32">
        <f t="shared" ca="1" si="60"/>
        <v>-64.589999999999861</v>
      </c>
      <c r="AX157" s="32">
        <f t="shared" ca="1" si="62"/>
        <v>-9.4700000000000486</v>
      </c>
      <c r="AY157" s="32">
        <f t="shared" ca="1" si="62"/>
        <v>0</v>
      </c>
      <c r="AZ157" s="32">
        <f t="shared" ca="1" si="62"/>
        <v>0</v>
      </c>
      <c r="BA157" s="31">
        <f t="shared" ca="1" si="87"/>
        <v>0</v>
      </c>
      <c r="BB157" s="31">
        <f t="shared" ca="1" si="65"/>
        <v>0</v>
      </c>
      <c r="BC157" s="31">
        <f t="shared" ca="1" si="66"/>
        <v>0</v>
      </c>
      <c r="BD157" s="31">
        <f t="shared" ca="1" si="67"/>
        <v>0</v>
      </c>
      <c r="BE157" s="31">
        <f t="shared" ca="1" si="68"/>
        <v>-2.98</v>
      </c>
      <c r="BF157" s="31">
        <f t="shared" ca="1" si="69"/>
        <v>-4.88</v>
      </c>
      <c r="BG157" s="31">
        <f t="shared" ca="1" si="70"/>
        <v>-1.37</v>
      </c>
      <c r="BH157" s="31">
        <f t="shared" ca="1" si="71"/>
        <v>-1.87</v>
      </c>
      <c r="BI157" s="31">
        <f t="shared" ca="1" si="72"/>
        <v>-1.08</v>
      </c>
      <c r="BJ157" s="31">
        <f t="shared" ca="1" si="73"/>
        <v>-0.16</v>
      </c>
      <c r="BK157" s="31">
        <f t="shared" ca="1" si="74"/>
        <v>0</v>
      </c>
      <c r="BL157" s="31">
        <f t="shared" ca="1" si="75"/>
        <v>0</v>
      </c>
      <c r="BM157" s="32">
        <f t="shared" ca="1" si="88"/>
        <v>0</v>
      </c>
      <c r="BN157" s="32">
        <f t="shared" ca="1" si="76"/>
        <v>0</v>
      </c>
      <c r="BO157" s="32">
        <f t="shared" ca="1" si="77"/>
        <v>0</v>
      </c>
      <c r="BP157" s="32">
        <f t="shared" ca="1" si="78"/>
        <v>0</v>
      </c>
      <c r="BQ157" s="32">
        <f t="shared" ca="1" si="79"/>
        <v>-181.73999999999748</v>
      </c>
      <c r="BR157" s="32">
        <f t="shared" ca="1" si="80"/>
        <v>-297.35999999999888</v>
      </c>
      <c r="BS157" s="32">
        <f t="shared" ca="1" si="81"/>
        <v>-83.189999999999202</v>
      </c>
      <c r="BT157" s="32">
        <f t="shared" ca="1" si="82"/>
        <v>-113.64999999999964</v>
      </c>
      <c r="BU157" s="32">
        <f t="shared" ca="1" si="83"/>
        <v>-65.66999999999986</v>
      </c>
      <c r="BV157" s="32">
        <f t="shared" ca="1" si="84"/>
        <v>-9.6300000000000487</v>
      </c>
      <c r="BW157" s="32">
        <f t="shared" ca="1" si="85"/>
        <v>0</v>
      </c>
      <c r="BX157" s="32">
        <f t="shared" ca="1" si="86"/>
        <v>0</v>
      </c>
    </row>
    <row r="158" spans="1:76" x14ac:dyDescent="0.25">
      <c r="A158" t="s">
        <v>468</v>
      </c>
      <c r="B158" s="1" t="s">
        <v>141</v>
      </c>
      <c r="C158" t="str">
        <f t="shared" ca="1" si="63"/>
        <v>TC01</v>
      </c>
      <c r="D158" t="str">
        <f t="shared" ca="1" si="64"/>
        <v>Carseland Industrial System</v>
      </c>
      <c r="E158" s="31">
        <f ca="1">'Module C Corrected'!CW158-'Module C Initial'!CW158</f>
        <v>-5212.5500000000029</v>
      </c>
      <c r="F158" s="31">
        <f ca="1">'Module C Corrected'!CX158-'Module C Initial'!CX158</f>
        <v>-3180.0800000000017</v>
      </c>
      <c r="G158" s="31">
        <f ca="1">'Module C Corrected'!CY158-'Module C Initial'!CY158</f>
        <v>-3205.8699999999953</v>
      </c>
      <c r="H158" s="31">
        <f ca="1">'Module C Corrected'!CZ158-'Module C Initial'!CZ158</f>
        <v>-2902.2400000000052</v>
      </c>
      <c r="I158" s="31">
        <f ca="1">'Module C Corrected'!DA158-'Module C Initial'!DA158</f>
        <v>-8187.0199999999895</v>
      </c>
      <c r="J158" s="31">
        <f ca="1">'Module C Corrected'!DB158-'Module C Initial'!DB158</f>
        <v>-14546.299999999988</v>
      </c>
      <c r="K158" s="31">
        <f ca="1">'Module C Corrected'!DC158-'Module C Initial'!DC158</f>
        <v>-3579.8099999999977</v>
      </c>
      <c r="L158" s="31">
        <f ca="1">'Module C Corrected'!DD158-'Module C Initial'!DD158</f>
        <v>-5251.6600000000035</v>
      </c>
      <c r="M158" s="31">
        <f ca="1">'Module C Corrected'!DE158-'Module C Initial'!DE158</f>
        <v>-3130.2099999999991</v>
      </c>
      <c r="N158" s="31">
        <f ca="1">'Module C Corrected'!DF158-'Module C Initial'!DF158</f>
        <v>-2554.6399999999958</v>
      </c>
      <c r="O158" s="31">
        <f ca="1">'Module C Corrected'!DG158-'Module C Initial'!DG158</f>
        <v>-3161.260000000002</v>
      </c>
      <c r="P158" s="31">
        <f ca="1">'Module C Corrected'!DH158-'Module C Initial'!DH158</f>
        <v>-3393.739999999998</v>
      </c>
      <c r="Q158" s="32">
        <f ca="1">'Module C Corrected'!DI158-'Module C Initial'!DI158</f>
        <v>-260.62000000000035</v>
      </c>
      <c r="R158" s="32">
        <f ca="1">'Module C Corrected'!DJ158-'Module C Initial'!DJ158</f>
        <v>-159</v>
      </c>
      <c r="S158" s="32">
        <f ca="1">'Module C Corrected'!DK158-'Module C Initial'!DK158</f>
        <v>-160.30000000000018</v>
      </c>
      <c r="T158" s="32">
        <f ca="1">'Module C Corrected'!DL158-'Module C Initial'!DL158</f>
        <v>-145.11000000000013</v>
      </c>
      <c r="U158" s="32">
        <f ca="1">'Module C Corrected'!DM158-'Module C Initial'!DM158</f>
        <v>-409.35000000000036</v>
      </c>
      <c r="V158" s="32">
        <f ca="1">'Module C Corrected'!DN158-'Module C Initial'!DN158</f>
        <v>-727.31999999999971</v>
      </c>
      <c r="W158" s="32">
        <f ca="1">'Module C Corrected'!DO158-'Module C Initial'!DO158</f>
        <v>-178.99000000000024</v>
      </c>
      <c r="X158" s="32">
        <f ca="1">'Module C Corrected'!DP158-'Module C Initial'!DP158</f>
        <v>-262.57999999999993</v>
      </c>
      <c r="Y158" s="32">
        <f ca="1">'Module C Corrected'!DQ158-'Module C Initial'!DQ158</f>
        <v>-156.50999999999976</v>
      </c>
      <c r="Z158" s="32">
        <f ca="1">'Module C Corrected'!DR158-'Module C Initial'!DR158</f>
        <v>-127.73000000000002</v>
      </c>
      <c r="AA158" s="32">
        <f ca="1">'Module C Corrected'!DS158-'Module C Initial'!DS158</f>
        <v>-158.05999999999995</v>
      </c>
      <c r="AB158" s="32">
        <f ca="1">'Module C Corrected'!DT158-'Module C Initial'!DT158</f>
        <v>-169.69000000000005</v>
      </c>
      <c r="AC158" s="31">
        <f ca="1">'Module C Corrected'!DU158-'Module C Initial'!DU158</f>
        <v>-828.35000000000036</v>
      </c>
      <c r="AD158" s="31">
        <f ca="1">'Module C Corrected'!DV158-'Module C Initial'!DV158</f>
        <v>-498.60999999999967</v>
      </c>
      <c r="AE158" s="31">
        <f ca="1">'Module C Corrected'!DW158-'Module C Initial'!DW158</f>
        <v>-496.5</v>
      </c>
      <c r="AF158" s="31">
        <f ca="1">'Module C Corrected'!DX158-'Module C Initial'!DX158</f>
        <v>-443.31999999999971</v>
      </c>
      <c r="AG158" s="31">
        <f ca="1">'Module C Corrected'!DY158-'Module C Initial'!DY158</f>
        <v>-1233.75</v>
      </c>
      <c r="AH158" s="31">
        <f ca="1">'Module C Corrected'!DZ158-'Module C Initial'!DZ158</f>
        <v>-2161.1700000000019</v>
      </c>
      <c r="AI158" s="31">
        <f ca="1">'Module C Corrected'!EA158-'Module C Initial'!EA158</f>
        <v>-524.5</v>
      </c>
      <c r="AJ158" s="31">
        <f ca="1">'Module C Corrected'!EB158-'Module C Initial'!EB158</f>
        <v>-759.42000000000007</v>
      </c>
      <c r="AK158" s="31">
        <f ca="1">'Module C Corrected'!EC158-'Module C Initial'!EC158</f>
        <v>-446.67000000000007</v>
      </c>
      <c r="AL158" s="31">
        <f ca="1">'Module C Corrected'!ED158-'Module C Initial'!ED158</f>
        <v>-359.8100000000004</v>
      </c>
      <c r="AM158" s="31">
        <f ca="1">'Module C Corrected'!EE158-'Module C Initial'!EE158</f>
        <v>-439.21000000000004</v>
      </c>
      <c r="AN158" s="31">
        <f ca="1">'Module C Corrected'!EF158-'Module C Initial'!EF158</f>
        <v>-465.22999999999956</v>
      </c>
      <c r="AO158" s="32">
        <f t="shared" ca="1" si="61"/>
        <v>-6301.5200000000041</v>
      </c>
      <c r="AP158" s="32">
        <f t="shared" ca="1" si="61"/>
        <v>-3837.6900000000014</v>
      </c>
      <c r="AQ158" s="32">
        <f t="shared" ca="1" si="61"/>
        <v>-3862.6699999999955</v>
      </c>
      <c r="AR158" s="32">
        <f t="shared" ca="1" si="60"/>
        <v>-3490.6700000000051</v>
      </c>
      <c r="AS158" s="32">
        <f t="shared" ca="1" si="60"/>
        <v>-9830.1199999999899</v>
      </c>
      <c r="AT158" s="32">
        <f t="shared" ca="1" si="60"/>
        <v>-17434.78999999999</v>
      </c>
      <c r="AU158" s="32">
        <f t="shared" ca="1" si="60"/>
        <v>-4283.2999999999975</v>
      </c>
      <c r="AV158" s="32">
        <f t="shared" ca="1" si="60"/>
        <v>-6273.6600000000035</v>
      </c>
      <c r="AW158" s="32">
        <f t="shared" ca="1" si="60"/>
        <v>-3733.389999999999</v>
      </c>
      <c r="AX158" s="32">
        <f t="shared" ca="1" si="62"/>
        <v>-3042.1799999999962</v>
      </c>
      <c r="AY158" s="32">
        <f t="shared" ca="1" si="62"/>
        <v>-3758.530000000002</v>
      </c>
      <c r="AZ158" s="32">
        <f t="shared" ca="1" si="62"/>
        <v>-4028.6599999999976</v>
      </c>
      <c r="BA158" s="31">
        <f t="shared" ca="1" si="87"/>
        <v>-104.23</v>
      </c>
      <c r="BB158" s="31">
        <f t="shared" ca="1" si="65"/>
        <v>-63.59</v>
      </c>
      <c r="BC158" s="31">
        <f t="shared" ca="1" si="66"/>
        <v>-64.099999999999994</v>
      </c>
      <c r="BD158" s="31">
        <f t="shared" ca="1" si="67"/>
        <v>-58.03</v>
      </c>
      <c r="BE158" s="31">
        <f t="shared" ca="1" si="68"/>
        <v>-163.69999999999999</v>
      </c>
      <c r="BF158" s="31">
        <f t="shared" ca="1" si="69"/>
        <v>-290.86</v>
      </c>
      <c r="BG158" s="31">
        <f t="shared" ca="1" si="70"/>
        <v>-71.58</v>
      </c>
      <c r="BH158" s="31">
        <f t="shared" ca="1" si="71"/>
        <v>-105.01</v>
      </c>
      <c r="BI158" s="31">
        <f t="shared" ca="1" si="72"/>
        <v>-62.59</v>
      </c>
      <c r="BJ158" s="31">
        <f t="shared" ca="1" si="73"/>
        <v>-51.08</v>
      </c>
      <c r="BK158" s="31">
        <f t="shared" ca="1" si="74"/>
        <v>-63.21</v>
      </c>
      <c r="BL158" s="31">
        <f t="shared" ca="1" si="75"/>
        <v>-67.86</v>
      </c>
      <c r="BM158" s="32">
        <f t="shared" ca="1" si="88"/>
        <v>-6405.7500000000036</v>
      </c>
      <c r="BN158" s="32">
        <f t="shared" ca="1" si="76"/>
        <v>-3901.2800000000016</v>
      </c>
      <c r="BO158" s="32">
        <f t="shared" ca="1" si="77"/>
        <v>-3926.7699999999954</v>
      </c>
      <c r="BP158" s="32">
        <f t="shared" ca="1" si="78"/>
        <v>-3548.7000000000053</v>
      </c>
      <c r="BQ158" s="32">
        <f t="shared" ca="1" si="79"/>
        <v>-9993.8199999999906</v>
      </c>
      <c r="BR158" s="32">
        <f t="shared" ca="1" si="80"/>
        <v>-17725.649999999991</v>
      </c>
      <c r="BS158" s="32">
        <f t="shared" ca="1" si="81"/>
        <v>-4354.8799999999974</v>
      </c>
      <c r="BT158" s="32">
        <f t="shared" ca="1" si="82"/>
        <v>-6378.6700000000037</v>
      </c>
      <c r="BU158" s="32">
        <f t="shared" ca="1" si="83"/>
        <v>-3795.9799999999991</v>
      </c>
      <c r="BV158" s="32">
        <f t="shared" ca="1" si="84"/>
        <v>-3093.2599999999961</v>
      </c>
      <c r="BW158" s="32">
        <f t="shared" ca="1" si="85"/>
        <v>-3821.7400000000021</v>
      </c>
      <c r="BX158" s="32">
        <f t="shared" ca="1" si="86"/>
        <v>-4096.5199999999977</v>
      </c>
    </row>
    <row r="159" spans="1:76" x14ac:dyDescent="0.25">
      <c r="A159" t="s">
        <v>468</v>
      </c>
      <c r="B159" s="1" t="s">
        <v>142</v>
      </c>
      <c r="C159" t="str">
        <f t="shared" ca="1" si="63"/>
        <v>TC02</v>
      </c>
      <c r="D159" t="str">
        <f t="shared" ca="1" si="64"/>
        <v>Redwater Industrial System</v>
      </c>
      <c r="E159" s="31">
        <f ca="1">'Module C Corrected'!CW159-'Module C Initial'!CW159</f>
        <v>46.279999999998836</v>
      </c>
      <c r="F159" s="31">
        <f ca="1">'Module C Corrected'!CX159-'Module C Initial'!CX159</f>
        <v>44.110000000000582</v>
      </c>
      <c r="G159" s="31">
        <f ca="1">'Module C Corrected'!CY159-'Module C Initial'!CY159</f>
        <v>31.090000000000146</v>
      </c>
      <c r="H159" s="31">
        <f ca="1">'Module C Corrected'!CZ159-'Module C Initial'!CZ159</f>
        <v>22.140000000000327</v>
      </c>
      <c r="I159" s="31">
        <f ca="1">'Module C Corrected'!DA159-'Module C Initial'!DA159</f>
        <v>51.219999999997526</v>
      </c>
      <c r="J159" s="31">
        <f ca="1">'Module C Corrected'!DB159-'Module C Initial'!DB159</f>
        <v>64.19999999999709</v>
      </c>
      <c r="K159" s="31">
        <f ca="1">'Module C Corrected'!DC159-'Module C Initial'!DC159</f>
        <v>26.390000000000327</v>
      </c>
      <c r="L159" s="31">
        <f ca="1">'Module C Corrected'!DD159-'Module C Initial'!DD159</f>
        <v>32.610000000000582</v>
      </c>
      <c r="M159" s="31">
        <f ca="1">'Module C Corrected'!DE159-'Module C Initial'!DE159</f>
        <v>24.029999999999745</v>
      </c>
      <c r="N159" s="31">
        <f ca="1">'Module C Corrected'!DF159-'Module C Initial'!DF159</f>
        <v>25.869999999999891</v>
      </c>
      <c r="O159" s="31">
        <f ca="1">'Module C Corrected'!DG159-'Module C Initial'!DG159</f>
        <v>57.440000000000509</v>
      </c>
      <c r="P159" s="31">
        <f ca="1">'Module C Corrected'!DH159-'Module C Initial'!DH159</f>
        <v>43.359999999996944</v>
      </c>
      <c r="Q159" s="32">
        <f ca="1">'Module C Corrected'!DI159-'Module C Initial'!DI159</f>
        <v>2.3100000000000023</v>
      </c>
      <c r="R159" s="32">
        <f ca="1">'Module C Corrected'!DJ159-'Module C Initial'!DJ159</f>
        <v>2.2100000000000364</v>
      </c>
      <c r="S159" s="32">
        <f ca="1">'Module C Corrected'!DK159-'Module C Initial'!DK159</f>
        <v>1.5499999999999829</v>
      </c>
      <c r="T159" s="32">
        <f ca="1">'Module C Corrected'!DL159-'Module C Initial'!DL159</f>
        <v>1.1099999999999852</v>
      </c>
      <c r="U159" s="32">
        <f ca="1">'Module C Corrected'!DM159-'Module C Initial'!DM159</f>
        <v>2.5600000000000023</v>
      </c>
      <c r="V159" s="32">
        <f ca="1">'Module C Corrected'!DN159-'Module C Initial'!DN159</f>
        <v>3.2100000000000364</v>
      </c>
      <c r="W159" s="32">
        <f ca="1">'Module C Corrected'!DO159-'Module C Initial'!DO159</f>
        <v>1.3199999999999932</v>
      </c>
      <c r="X159" s="32">
        <f ca="1">'Module C Corrected'!DP159-'Module C Initial'!DP159</f>
        <v>1.6299999999999955</v>
      </c>
      <c r="Y159" s="32">
        <f ca="1">'Module C Corrected'!DQ159-'Module C Initial'!DQ159</f>
        <v>1.1999999999999886</v>
      </c>
      <c r="Z159" s="32">
        <f ca="1">'Module C Corrected'!DR159-'Module C Initial'!DR159</f>
        <v>1.289999999999992</v>
      </c>
      <c r="AA159" s="32">
        <f ca="1">'Module C Corrected'!DS159-'Module C Initial'!DS159</f>
        <v>2.8700000000000045</v>
      </c>
      <c r="AB159" s="32">
        <f ca="1">'Module C Corrected'!DT159-'Module C Initial'!DT159</f>
        <v>2.1700000000000159</v>
      </c>
      <c r="AC159" s="31">
        <f ca="1">'Module C Corrected'!DU159-'Module C Initial'!DU159</f>
        <v>7.3499999999999091</v>
      </c>
      <c r="AD159" s="31">
        <f ca="1">'Module C Corrected'!DV159-'Module C Initial'!DV159</f>
        <v>6.9100000000000819</v>
      </c>
      <c r="AE159" s="31">
        <f ca="1">'Module C Corrected'!DW159-'Module C Initial'!DW159</f>
        <v>4.8100000000000591</v>
      </c>
      <c r="AF159" s="31">
        <f ca="1">'Module C Corrected'!DX159-'Module C Initial'!DX159</f>
        <v>3.3799999999999955</v>
      </c>
      <c r="AG159" s="31">
        <f ca="1">'Module C Corrected'!DY159-'Module C Initial'!DY159</f>
        <v>7.7200000000000273</v>
      </c>
      <c r="AH159" s="31">
        <f ca="1">'Module C Corrected'!DZ159-'Module C Initial'!DZ159</f>
        <v>9.5399999999999636</v>
      </c>
      <c r="AI159" s="31">
        <f ca="1">'Module C Corrected'!EA159-'Module C Initial'!EA159</f>
        <v>3.8600000000000136</v>
      </c>
      <c r="AJ159" s="31">
        <f ca="1">'Module C Corrected'!EB159-'Module C Initial'!EB159</f>
        <v>4.7099999999999227</v>
      </c>
      <c r="AK159" s="31">
        <f ca="1">'Module C Corrected'!EC159-'Module C Initial'!EC159</f>
        <v>3.4300000000000068</v>
      </c>
      <c r="AL159" s="31">
        <f ca="1">'Module C Corrected'!ED159-'Module C Initial'!ED159</f>
        <v>3.6399999999999864</v>
      </c>
      <c r="AM159" s="31">
        <f ca="1">'Module C Corrected'!EE159-'Module C Initial'!EE159</f>
        <v>7.9800000000000182</v>
      </c>
      <c r="AN159" s="31">
        <f ca="1">'Module C Corrected'!EF159-'Module C Initial'!EF159</f>
        <v>5.9500000000000455</v>
      </c>
      <c r="AO159" s="32">
        <f t="shared" ca="1" si="61"/>
        <v>55.939999999998747</v>
      </c>
      <c r="AP159" s="32">
        <f t="shared" ca="1" si="61"/>
        <v>53.2300000000007</v>
      </c>
      <c r="AQ159" s="32">
        <f t="shared" ca="1" si="61"/>
        <v>37.450000000000188</v>
      </c>
      <c r="AR159" s="32">
        <f t="shared" ca="1" si="60"/>
        <v>26.630000000000308</v>
      </c>
      <c r="AS159" s="32">
        <f t="shared" ca="1" si="60"/>
        <v>61.499999999997556</v>
      </c>
      <c r="AT159" s="32">
        <f t="shared" ca="1" si="60"/>
        <v>76.94999999999709</v>
      </c>
      <c r="AU159" s="32">
        <f t="shared" ca="1" si="60"/>
        <v>31.570000000000334</v>
      </c>
      <c r="AV159" s="32">
        <f t="shared" ca="1" si="60"/>
        <v>38.9500000000005</v>
      </c>
      <c r="AW159" s="32">
        <f t="shared" ca="1" si="60"/>
        <v>28.659999999999741</v>
      </c>
      <c r="AX159" s="32">
        <f t="shared" ca="1" si="62"/>
        <v>30.799999999999869</v>
      </c>
      <c r="AY159" s="32">
        <f t="shared" ca="1" si="62"/>
        <v>68.290000000000532</v>
      </c>
      <c r="AZ159" s="32">
        <f t="shared" ca="1" si="62"/>
        <v>51.479999999997005</v>
      </c>
      <c r="BA159" s="31">
        <f t="shared" ca="1" si="87"/>
        <v>0.93</v>
      </c>
      <c r="BB159" s="31">
        <f t="shared" ca="1" si="65"/>
        <v>0.88</v>
      </c>
      <c r="BC159" s="31">
        <f t="shared" ca="1" si="66"/>
        <v>0.62</v>
      </c>
      <c r="BD159" s="31">
        <f t="shared" ca="1" si="67"/>
        <v>0.44</v>
      </c>
      <c r="BE159" s="31">
        <f t="shared" ca="1" si="68"/>
        <v>1.02</v>
      </c>
      <c r="BF159" s="31">
        <f t="shared" ca="1" si="69"/>
        <v>1.28</v>
      </c>
      <c r="BG159" s="31">
        <f t="shared" ca="1" si="70"/>
        <v>0.53</v>
      </c>
      <c r="BH159" s="31">
        <f t="shared" ca="1" si="71"/>
        <v>0.65</v>
      </c>
      <c r="BI159" s="31">
        <f t="shared" ca="1" si="72"/>
        <v>0.48</v>
      </c>
      <c r="BJ159" s="31">
        <f t="shared" ca="1" si="73"/>
        <v>0.52</v>
      </c>
      <c r="BK159" s="31">
        <f t="shared" ca="1" si="74"/>
        <v>1.1499999999999999</v>
      </c>
      <c r="BL159" s="31">
        <f t="shared" ca="1" si="75"/>
        <v>0.87</v>
      </c>
      <c r="BM159" s="32">
        <f t="shared" ca="1" si="88"/>
        <v>56.869999999998747</v>
      </c>
      <c r="BN159" s="32">
        <f t="shared" ca="1" si="76"/>
        <v>54.110000000000703</v>
      </c>
      <c r="BO159" s="32">
        <f t="shared" ca="1" si="77"/>
        <v>38.070000000000185</v>
      </c>
      <c r="BP159" s="32">
        <f t="shared" ca="1" si="78"/>
        <v>27.070000000000309</v>
      </c>
      <c r="BQ159" s="32">
        <f t="shared" ca="1" si="79"/>
        <v>62.519999999997559</v>
      </c>
      <c r="BR159" s="32">
        <f t="shared" ca="1" si="80"/>
        <v>78.229999999997091</v>
      </c>
      <c r="BS159" s="32">
        <f t="shared" ca="1" si="81"/>
        <v>32.100000000000335</v>
      </c>
      <c r="BT159" s="32">
        <f t="shared" ca="1" si="82"/>
        <v>39.600000000000499</v>
      </c>
      <c r="BU159" s="32">
        <f t="shared" ca="1" si="83"/>
        <v>29.139999999999741</v>
      </c>
      <c r="BV159" s="32">
        <f t="shared" ca="1" si="84"/>
        <v>31.319999999999869</v>
      </c>
      <c r="BW159" s="32">
        <f t="shared" ca="1" si="85"/>
        <v>69.440000000000538</v>
      </c>
      <c r="BX159" s="32">
        <f t="shared" ca="1" si="86"/>
        <v>52.349999999997003</v>
      </c>
    </row>
    <row r="160" spans="1:76" x14ac:dyDescent="0.25">
      <c r="A160" t="s">
        <v>525</v>
      </c>
      <c r="B160" s="1" t="s">
        <v>144</v>
      </c>
      <c r="C160" t="str">
        <f t="shared" ca="1" si="63"/>
        <v>BCHIMP</v>
      </c>
      <c r="D160" t="str">
        <f t="shared" ca="1" si="64"/>
        <v>Alberta-BC Intertie - Import</v>
      </c>
      <c r="E160" s="31">
        <f ca="1">'Module C Corrected'!CW160-'Module C Initial'!CW160</f>
        <v>-65.119999999999891</v>
      </c>
      <c r="F160" s="31">
        <f ca="1">'Module C Corrected'!CX160-'Module C Initial'!CX160</f>
        <v>-55.230000000000018</v>
      </c>
      <c r="G160" s="31">
        <f ca="1">'Module C Corrected'!CY160-'Module C Initial'!CY160</f>
        <v>-17.460000000000036</v>
      </c>
      <c r="H160" s="31">
        <f ca="1">'Module C Corrected'!CZ160-'Module C Initial'!CZ160</f>
        <v>-16.860000000000014</v>
      </c>
      <c r="I160" s="31">
        <f ca="1">'Module C Corrected'!DA160-'Module C Initial'!DA160</f>
        <v>-102.8100000000004</v>
      </c>
      <c r="J160" s="31">
        <f ca="1">'Module C Corrected'!DB160-'Module C Initial'!DB160</f>
        <v>-132.67000000000007</v>
      </c>
      <c r="K160" s="31">
        <f ca="1">'Module C Corrected'!DC160-'Module C Initial'!DC160</f>
        <v>-3.5200000000000102</v>
      </c>
      <c r="L160" s="31">
        <f ca="1">'Module C Corrected'!DD160-'Module C Initial'!DD160</f>
        <v>-185.25999999999931</v>
      </c>
      <c r="M160" s="31">
        <f ca="1">'Module C Corrected'!DE160-'Module C Initial'!DE160</f>
        <v>-6.8299999999999557</v>
      </c>
      <c r="N160" s="31">
        <f ca="1">'Module C Corrected'!DF160-'Module C Initial'!DF160</f>
        <v>-119.68000000000029</v>
      </c>
      <c r="O160" s="31">
        <f ca="1">'Module C Corrected'!DG160-'Module C Initial'!DG160</f>
        <v>-62.519999999999982</v>
      </c>
      <c r="P160" s="31">
        <f ca="1">'Module C Corrected'!DH160-'Module C Initial'!DH160</f>
        <v>-138.05999999999949</v>
      </c>
      <c r="Q160" s="32">
        <f ca="1">'Module C Corrected'!DI160-'Module C Initial'!DI160</f>
        <v>-3.2600000000000051</v>
      </c>
      <c r="R160" s="32">
        <f ca="1">'Module C Corrected'!DJ160-'Module C Initial'!DJ160</f>
        <v>-2.7599999999999909</v>
      </c>
      <c r="S160" s="32">
        <f ca="1">'Module C Corrected'!DK160-'Module C Initial'!DK160</f>
        <v>-0.87999999999999901</v>
      </c>
      <c r="T160" s="32">
        <f ca="1">'Module C Corrected'!DL160-'Module C Initial'!DL160</f>
        <v>-0.83999999999999986</v>
      </c>
      <c r="U160" s="32">
        <f ca="1">'Module C Corrected'!DM160-'Module C Initial'!DM160</f>
        <v>-5.1399999999999864</v>
      </c>
      <c r="V160" s="32">
        <f ca="1">'Module C Corrected'!DN160-'Module C Initial'!DN160</f>
        <v>-6.6299999999999955</v>
      </c>
      <c r="W160" s="32">
        <f ca="1">'Module C Corrected'!DO160-'Module C Initial'!DO160</f>
        <v>-0.1800000000000006</v>
      </c>
      <c r="X160" s="32">
        <f ca="1">'Module C Corrected'!DP160-'Module C Initial'!DP160</f>
        <v>-9.2599999999999909</v>
      </c>
      <c r="Y160" s="32">
        <f ca="1">'Module C Corrected'!DQ160-'Module C Initial'!DQ160</f>
        <v>-0.33999999999999986</v>
      </c>
      <c r="Z160" s="32">
        <f ca="1">'Module C Corrected'!DR160-'Module C Initial'!DR160</f>
        <v>-5.9799999999999898</v>
      </c>
      <c r="AA160" s="32">
        <f ca="1">'Module C Corrected'!DS160-'Module C Initial'!DS160</f>
        <v>-3.1299999999999955</v>
      </c>
      <c r="AB160" s="32">
        <f ca="1">'Module C Corrected'!DT160-'Module C Initial'!DT160</f>
        <v>-6.910000000000025</v>
      </c>
      <c r="AC160" s="31">
        <f ca="1">'Module C Corrected'!DU160-'Module C Initial'!DU160</f>
        <v>-10.350000000000023</v>
      </c>
      <c r="AD160" s="31">
        <f ca="1">'Module C Corrected'!DV160-'Module C Initial'!DV160</f>
        <v>-8.6599999999999682</v>
      </c>
      <c r="AE160" s="31">
        <f ca="1">'Module C Corrected'!DW160-'Module C Initial'!DW160</f>
        <v>-2.710000000000008</v>
      </c>
      <c r="AF160" s="31">
        <f ca="1">'Module C Corrected'!DX160-'Module C Initial'!DX160</f>
        <v>-2.5700000000000074</v>
      </c>
      <c r="AG160" s="31">
        <f ca="1">'Module C Corrected'!DY160-'Module C Initial'!DY160</f>
        <v>-15.490000000000009</v>
      </c>
      <c r="AH160" s="31">
        <f ca="1">'Module C Corrected'!DZ160-'Module C Initial'!DZ160</f>
        <v>-19.710000000000036</v>
      </c>
      <c r="AI160" s="31">
        <f ca="1">'Module C Corrected'!EA160-'Module C Initial'!EA160</f>
        <v>-0.51999999999999957</v>
      </c>
      <c r="AJ160" s="31">
        <f ca="1">'Module C Corrected'!EB160-'Module C Initial'!EB160</f>
        <v>-26.790000000000077</v>
      </c>
      <c r="AK160" s="31">
        <f ca="1">'Module C Corrected'!EC160-'Module C Initial'!EC160</f>
        <v>-0.97999999999999687</v>
      </c>
      <c r="AL160" s="31">
        <f ca="1">'Module C Corrected'!ED160-'Module C Initial'!ED160</f>
        <v>-16.860000000000014</v>
      </c>
      <c r="AM160" s="31">
        <f ca="1">'Module C Corrected'!EE160-'Module C Initial'!EE160</f>
        <v>-8.67999999999995</v>
      </c>
      <c r="AN160" s="31">
        <f ca="1">'Module C Corrected'!EF160-'Module C Initial'!EF160</f>
        <v>-18.930000000000064</v>
      </c>
      <c r="AO160" s="32">
        <f t="shared" ca="1" si="61"/>
        <v>-78.729999999999919</v>
      </c>
      <c r="AP160" s="32">
        <f t="shared" ca="1" si="61"/>
        <v>-66.649999999999977</v>
      </c>
      <c r="AQ160" s="32">
        <f t="shared" ca="1" si="61"/>
        <v>-21.050000000000043</v>
      </c>
      <c r="AR160" s="32">
        <f t="shared" ca="1" si="60"/>
        <v>-20.270000000000021</v>
      </c>
      <c r="AS160" s="32">
        <f t="shared" ca="1" si="60"/>
        <v>-123.4400000000004</v>
      </c>
      <c r="AT160" s="32">
        <f t="shared" ca="1" si="60"/>
        <v>-159.0100000000001</v>
      </c>
      <c r="AU160" s="32">
        <f t="shared" ca="1" si="60"/>
        <v>-4.2200000000000104</v>
      </c>
      <c r="AV160" s="32">
        <f t="shared" ca="1" si="60"/>
        <v>-221.30999999999938</v>
      </c>
      <c r="AW160" s="32">
        <f t="shared" ca="1" si="60"/>
        <v>-8.1499999999999524</v>
      </c>
      <c r="AX160" s="32">
        <f t="shared" ca="1" si="62"/>
        <v>-142.52000000000029</v>
      </c>
      <c r="AY160" s="32">
        <f t="shared" ca="1" si="62"/>
        <v>-74.329999999999927</v>
      </c>
      <c r="AZ160" s="32">
        <f t="shared" ca="1" si="62"/>
        <v>-163.89999999999958</v>
      </c>
      <c r="BA160" s="31">
        <f t="shared" ca="1" si="87"/>
        <v>-1.3</v>
      </c>
      <c r="BB160" s="31">
        <f t="shared" ca="1" si="65"/>
        <v>-1.1000000000000001</v>
      </c>
      <c r="BC160" s="31">
        <f t="shared" ca="1" si="66"/>
        <v>-0.35</v>
      </c>
      <c r="BD160" s="31">
        <f t="shared" ca="1" si="67"/>
        <v>-0.34</v>
      </c>
      <c r="BE160" s="31">
        <f t="shared" ca="1" si="68"/>
        <v>-2.06</v>
      </c>
      <c r="BF160" s="31">
        <f t="shared" ca="1" si="69"/>
        <v>-2.65</v>
      </c>
      <c r="BG160" s="31">
        <f t="shared" ca="1" si="70"/>
        <v>-7.0000000000000007E-2</v>
      </c>
      <c r="BH160" s="31">
        <f t="shared" ca="1" si="71"/>
        <v>-3.7</v>
      </c>
      <c r="BI160" s="31">
        <f t="shared" ca="1" si="72"/>
        <v>-0.14000000000000001</v>
      </c>
      <c r="BJ160" s="31">
        <f t="shared" ca="1" si="73"/>
        <v>-2.39</v>
      </c>
      <c r="BK160" s="31">
        <f t="shared" ca="1" si="74"/>
        <v>-1.25</v>
      </c>
      <c r="BL160" s="31">
        <f t="shared" ca="1" si="75"/>
        <v>-2.76</v>
      </c>
      <c r="BM160" s="32">
        <f t="shared" ca="1" si="88"/>
        <v>-80.029999999999916</v>
      </c>
      <c r="BN160" s="32">
        <f t="shared" ca="1" si="76"/>
        <v>-67.749999999999972</v>
      </c>
      <c r="BO160" s="32">
        <f t="shared" ca="1" si="77"/>
        <v>-21.400000000000045</v>
      </c>
      <c r="BP160" s="32">
        <f t="shared" ca="1" si="78"/>
        <v>-20.610000000000021</v>
      </c>
      <c r="BQ160" s="32">
        <f t="shared" ca="1" si="79"/>
        <v>-125.5000000000004</v>
      </c>
      <c r="BR160" s="32">
        <f t="shared" ca="1" si="80"/>
        <v>-161.66000000000011</v>
      </c>
      <c r="BS160" s="32">
        <f t="shared" ca="1" si="81"/>
        <v>-4.2900000000000107</v>
      </c>
      <c r="BT160" s="32">
        <f t="shared" ca="1" si="82"/>
        <v>-225.00999999999937</v>
      </c>
      <c r="BU160" s="32">
        <f t="shared" ca="1" si="83"/>
        <v>-8.289999999999953</v>
      </c>
      <c r="BV160" s="32">
        <f t="shared" ca="1" si="84"/>
        <v>-144.91000000000028</v>
      </c>
      <c r="BW160" s="32">
        <f t="shared" ca="1" si="85"/>
        <v>-75.579999999999927</v>
      </c>
      <c r="BX160" s="32">
        <f t="shared" ca="1" si="86"/>
        <v>-166.65999999999957</v>
      </c>
    </row>
    <row r="161" spans="1:76" x14ac:dyDescent="0.25">
      <c r="A161" t="s">
        <v>525</v>
      </c>
      <c r="B161" s="1" t="s">
        <v>145</v>
      </c>
      <c r="C161" t="str">
        <f t="shared" ca="1" si="63"/>
        <v>BCHEXP</v>
      </c>
      <c r="D161" t="str">
        <f t="shared" ca="1" si="64"/>
        <v>Alberta-BC Intertie - Export</v>
      </c>
      <c r="E161" s="31">
        <f ca="1">'Module C Corrected'!CW161-'Module C Initial'!CW161</f>
        <v>0</v>
      </c>
      <c r="F161" s="31">
        <f ca="1">'Module C Corrected'!CX161-'Module C Initial'!CX161</f>
        <v>0</v>
      </c>
      <c r="G161" s="31">
        <f ca="1">'Module C Corrected'!CY161-'Module C Initial'!CY161</f>
        <v>-5.0000000000000711E-2</v>
      </c>
      <c r="H161" s="31">
        <f ca="1">'Module C Corrected'!CZ161-'Module C Initial'!CZ161</f>
        <v>-0.25</v>
      </c>
      <c r="I161" s="31">
        <f ca="1">'Module C Corrected'!DA161-'Module C Initial'!DA161</f>
        <v>-0.14000000000000057</v>
      </c>
      <c r="J161" s="31">
        <f ca="1">'Module C Corrected'!DB161-'Module C Initial'!DB161</f>
        <v>0</v>
      </c>
      <c r="K161" s="31">
        <f ca="1">'Module C Corrected'!DC161-'Module C Initial'!DC161</f>
        <v>-0.22000000000000242</v>
      </c>
      <c r="L161" s="31">
        <f ca="1">'Module C Corrected'!DD161-'Module C Initial'!DD161</f>
        <v>-0.70999999999999375</v>
      </c>
      <c r="M161" s="31">
        <f ca="1">'Module C Corrected'!DE161-'Module C Initial'!DE161</f>
        <v>-2.0400000000000205</v>
      </c>
      <c r="N161" s="31">
        <f ca="1">'Module C Corrected'!DF161-'Module C Initial'!DF161</f>
        <v>-2.8500000000000227</v>
      </c>
      <c r="O161" s="31">
        <f ca="1">'Module C Corrected'!DG161-'Module C Initial'!DG161</f>
        <v>0</v>
      </c>
      <c r="P161" s="31">
        <f ca="1">'Module C Corrected'!DH161-'Module C Initial'!DH161</f>
        <v>0</v>
      </c>
      <c r="Q161" s="32">
        <f ca="1">'Module C Corrected'!DI161-'Module C Initial'!DI161</f>
        <v>0</v>
      </c>
      <c r="R161" s="32">
        <f ca="1">'Module C Corrected'!DJ161-'Module C Initial'!DJ161</f>
        <v>0</v>
      </c>
      <c r="S161" s="32">
        <f ca="1">'Module C Corrected'!DK161-'Module C Initial'!DK161</f>
        <v>0</v>
      </c>
      <c r="T161" s="32">
        <f ca="1">'Module C Corrected'!DL161-'Module C Initial'!DL161</f>
        <v>-2.0000000000000018E-2</v>
      </c>
      <c r="U161" s="32">
        <f ca="1">'Module C Corrected'!DM161-'Module C Initial'!DM161</f>
        <v>-9.9999999999999534E-3</v>
      </c>
      <c r="V161" s="32">
        <f ca="1">'Module C Corrected'!DN161-'Module C Initial'!DN161</f>
        <v>0</v>
      </c>
      <c r="W161" s="32">
        <f ca="1">'Module C Corrected'!DO161-'Module C Initial'!DO161</f>
        <v>-9.9999999999999811E-3</v>
      </c>
      <c r="X161" s="32">
        <f ca="1">'Module C Corrected'!DP161-'Module C Initial'!DP161</f>
        <v>-4.0000000000000036E-2</v>
      </c>
      <c r="Y161" s="32">
        <f ca="1">'Module C Corrected'!DQ161-'Module C Initial'!DQ161</f>
        <v>-0.10000000000000009</v>
      </c>
      <c r="Z161" s="32">
        <f ca="1">'Module C Corrected'!DR161-'Module C Initial'!DR161</f>
        <v>-0.14000000000000057</v>
      </c>
      <c r="AA161" s="32">
        <f ca="1">'Module C Corrected'!DS161-'Module C Initial'!DS161</f>
        <v>0</v>
      </c>
      <c r="AB161" s="32">
        <f ca="1">'Module C Corrected'!DT161-'Module C Initial'!DT161</f>
        <v>0</v>
      </c>
      <c r="AC161" s="31">
        <f ca="1">'Module C Corrected'!DU161-'Module C Initial'!DU161</f>
        <v>0</v>
      </c>
      <c r="AD161" s="31">
        <f ca="1">'Module C Corrected'!DV161-'Module C Initial'!DV161</f>
        <v>0</v>
      </c>
      <c r="AE161" s="31">
        <f ca="1">'Module C Corrected'!DW161-'Module C Initial'!DW161</f>
        <v>0</v>
      </c>
      <c r="AF161" s="31">
        <f ca="1">'Module C Corrected'!DX161-'Module C Initial'!DX161</f>
        <v>-3.0000000000000027E-2</v>
      </c>
      <c r="AG161" s="31">
        <f ca="1">'Module C Corrected'!DY161-'Module C Initial'!DY161</f>
        <v>-3.0000000000000027E-2</v>
      </c>
      <c r="AH161" s="31">
        <f ca="1">'Module C Corrected'!DZ161-'Module C Initial'!DZ161</f>
        <v>0</v>
      </c>
      <c r="AI161" s="31">
        <f ca="1">'Module C Corrected'!EA161-'Module C Initial'!EA161</f>
        <v>-3.9999999999999925E-2</v>
      </c>
      <c r="AJ161" s="31">
        <f ca="1">'Module C Corrected'!EB161-'Module C Initial'!EB161</f>
        <v>-0.10999999999999988</v>
      </c>
      <c r="AK161" s="31">
        <f ca="1">'Module C Corrected'!EC161-'Module C Initial'!EC161</f>
        <v>-0.29000000000000004</v>
      </c>
      <c r="AL161" s="31">
        <f ca="1">'Module C Corrected'!ED161-'Module C Initial'!ED161</f>
        <v>-0.40000000000000213</v>
      </c>
      <c r="AM161" s="31">
        <f ca="1">'Module C Corrected'!EE161-'Module C Initial'!EE161</f>
        <v>0</v>
      </c>
      <c r="AN161" s="31">
        <f ca="1">'Module C Corrected'!EF161-'Module C Initial'!EF161</f>
        <v>0</v>
      </c>
      <c r="AO161" s="32">
        <f t="shared" ca="1" si="61"/>
        <v>0</v>
      </c>
      <c r="AP161" s="32">
        <f t="shared" ca="1" si="61"/>
        <v>0</v>
      </c>
      <c r="AQ161" s="32">
        <f t="shared" ca="1" si="61"/>
        <v>-5.0000000000000711E-2</v>
      </c>
      <c r="AR161" s="32">
        <f t="shared" ca="1" si="60"/>
        <v>-0.30000000000000004</v>
      </c>
      <c r="AS161" s="32">
        <f t="shared" ca="1" si="60"/>
        <v>-0.18000000000000055</v>
      </c>
      <c r="AT161" s="32">
        <f t="shared" ca="1" si="60"/>
        <v>0</v>
      </c>
      <c r="AU161" s="32">
        <f t="shared" ca="1" si="60"/>
        <v>-0.27000000000000235</v>
      </c>
      <c r="AV161" s="32">
        <f t="shared" ca="1" si="60"/>
        <v>-0.85999999999999366</v>
      </c>
      <c r="AW161" s="32">
        <f t="shared" ca="1" si="60"/>
        <v>-2.4300000000000206</v>
      </c>
      <c r="AX161" s="32">
        <f t="shared" ca="1" si="62"/>
        <v>-3.3900000000000254</v>
      </c>
      <c r="AY161" s="32">
        <f t="shared" ca="1" si="62"/>
        <v>0</v>
      </c>
      <c r="AZ161" s="32">
        <f t="shared" ca="1" si="62"/>
        <v>0</v>
      </c>
      <c r="BA161" s="31">
        <f t="shared" ca="1" si="87"/>
        <v>0</v>
      </c>
      <c r="BB161" s="31">
        <f t="shared" ca="1" si="65"/>
        <v>0</v>
      </c>
      <c r="BC161" s="31">
        <f t="shared" ca="1" si="66"/>
        <v>0</v>
      </c>
      <c r="BD161" s="31">
        <f t="shared" ca="1" si="67"/>
        <v>0</v>
      </c>
      <c r="BE161" s="31">
        <f t="shared" ca="1" si="68"/>
        <v>0</v>
      </c>
      <c r="BF161" s="31">
        <f t="shared" ca="1" si="69"/>
        <v>0</v>
      </c>
      <c r="BG161" s="31">
        <f t="shared" ca="1" si="70"/>
        <v>0</v>
      </c>
      <c r="BH161" s="31">
        <f t="shared" ca="1" si="71"/>
        <v>-0.01</v>
      </c>
      <c r="BI161" s="31">
        <f t="shared" ca="1" si="72"/>
        <v>-0.04</v>
      </c>
      <c r="BJ161" s="31">
        <f t="shared" ca="1" si="73"/>
        <v>-0.06</v>
      </c>
      <c r="BK161" s="31">
        <f t="shared" ca="1" si="74"/>
        <v>0</v>
      </c>
      <c r="BL161" s="31">
        <f t="shared" ca="1" si="75"/>
        <v>0</v>
      </c>
      <c r="BM161" s="32">
        <f t="shared" ca="1" si="88"/>
        <v>0</v>
      </c>
      <c r="BN161" s="32">
        <f t="shared" ca="1" si="76"/>
        <v>0</v>
      </c>
      <c r="BO161" s="32">
        <f t="shared" ca="1" si="77"/>
        <v>-5.0000000000000711E-2</v>
      </c>
      <c r="BP161" s="32">
        <f t="shared" ca="1" si="78"/>
        <v>-0.30000000000000004</v>
      </c>
      <c r="BQ161" s="32">
        <f t="shared" ca="1" si="79"/>
        <v>-0.18000000000000055</v>
      </c>
      <c r="BR161" s="32">
        <f t="shared" ca="1" si="80"/>
        <v>0</v>
      </c>
      <c r="BS161" s="32">
        <f t="shared" ca="1" si="81"/>
        <v>-0.27000000000000235</v>
      </c>
      <c r="BT161" s="32">
        <f t="shared" ca="1" si="82"/>
        <v>-0.86999999999999367</v>
      </c>
      <c r="BU161" s="32">
        <f t="shared" ca="1" si="83"/>
        <v>-2.4700000000000206</v>
      </c>
      <c r="BV161" s="32">
        <f t="shared" ca="1" si="84"/>
        <v>-3.4500000000000255</v>
      </c>
      <c r="BW161" s="32">
        <f t="shared" ca="1" si="85"/>
        <v>0</v>
      </c>
      <c r="BX161" s="32">
        <f t="shared" ca="1" si="86"/>
        <v>0</v>
      </c>
    </row>
    <row r="162" spans="1:76" x14ac:dyDescent="0.25">
      <c r="A162" t="s">
        <v>525</v>
      </c>
      <c r="B162" s="1" t="s">
        <v>146</v>
      </c>
      <c r="C162" t="str">
        <f t="shared" ca="1" si="63"/>
        <v>120SIMP</v>
      </c>
      <c r="D162" t="str">
        <f t="shared" ca="1" si="64"/>
        <v>Alberta-Montana Intertie - Import</v>
      </c>
      <c r="E162" s="31">
        <f ca="1">'Module C Corrected'!CW162-'Module C Initial'!CW162</f>
        <v>0</v>
      </c>
      <c r="F162" s="31">
        <f ca="1">'Module C Corrected'!CX162-'Module C Initial'!CX162</f>
        <v>0</v>
      </c>
      <c r="G162" s="31">
        <f ca="1">'Module C Corrected'!CY162-'Module C Initial'!CY162</f>
        <v>-1.6900000000000013</v>
      </c>
      <c r="H162" s="31">
        <f ca="1">'Module C Corrected'!CZ162-'Module C Initial'!CZ162</f>
        <v>0</v>
      </c>
      <c r="I162" s="31">
        <f ca="1">'Module C Corrected'!DA162-'Module C Initial'!DA162</f>
        <v>0</v>
      </c>
      <c r="J162" s="31">
        <f ca="1">'Module C Corrected'!DB162-'Module C Initial'!DB162</f>
        <v>0</v>
      </c>
      <c r="K162" s="31">
        <f ca="1">'Module C Corrected'!DC162-'Module C Initial'!DC162</f>
        <v>0</v>
      </c>
      <c r="L162" s="31">
        <f ca="1">'Module C Corrected'!DD162-'Module C Initial'!DD162</f>
        <v>0</v>
      </c>
      <c r="M162" s="31">
        <f ca="1">'Module C Corrected'!DE162-'Module C Initial'!DE162</f>
        <v>0</v>
      </c>
      <c r="N162" s="31">
        <f ca="1">'Module C Corrected'!DF162-'Module C Initial'!DF162</f>
        <v>0</v>
      </c>
      <c r="O162" s="31">
        <f ca="1">'Module C Corrected'!DG162-'Module C Initial'!DG162</f>
        <v>0</v>
      </c>
      <c r="P162" s="31">
        <f ca="1">'Module C Corrected'!DH162-'Module C Initial'!DH162</f>
        <v>0</v>
      </c>
      <c r="Q162" s="32">
        <f ca="1">'Module C Corrected'!DI162-'Module C Initial'!DI162</f>
        <v>0</v>
      </c>
      <c r="R162" s="32">
        <f ca="1">'Module C Corrected'!DJ162-'Module C Initial'!DJ162</f>
        <v>0</v>
      </c>
      <c r="S162" s="32">
        <f ca="1">'Module C Corrected'!DK162-'Module C Initial'!DK162</f>
        <v>-7.9999999999999988E-2</v>
      </c>
      <c r="T162" s="32">
        <f ca="1">'Module C Corrected'!DL162-'Module C Initial'!DL162</f>
        <v>0</v>
      </c>
      <c r="U162" s="32">
        <f ca="1">'Module C Corrected'!DM162-'Module C Initial'!DM162</f>
        <v>0</v>
      </c>
      <c r="V162" s="32">
        <f ca="1">'Module C Corrected'!DN162-'Module C Initial'!DN162</f>
        <v>0</v>
      </c>
      <c r="W162" s="32">
        <f ca="1">'Module C Corrected'!DO162-'Module C Initial'!DO162</f>
        <v>0</v>
      </c>
      <c r="X162" s="32">
        <f ca="1">'Module C Corrected'!DP162-'Module C Initial'!DP162</f>
        <v>0</v>
      </c>
      <c r="Y162" s="32">
        <f ca="1">'Module C Corrected'!DQ162-'Module C Initial'!DQ162</f>
        <v>0</v>
      </c>
      <c r="Z162" s="32">
        <f ca="1">'Module C Corrected'!DR162-'Module C Initial'!DR162</f>
        <v>0</v>
      </c>
      <c r="AA162" s="32">
        <f ca="1">'Module C Corrected'!DS162-'Module C Initial'!DS162</f>
        <v>0</v>
      </c>
      <c r="AB162" s="32">
        <f ca="1">'Module C Corrected'!DT162-'Module C Initial'!DT162</f>
        <v>0</v>
      </c>
      <c r="AC162" s="31">
        <f ca="1">'Module C Corrected'!DU162-'Module C Initial'!DU162</f>
        <v>0</v>
      </c>
      <c r="AD162" s="31">
        <f ca="1">'Module C Corrected'!DV162-'Module C Initial'!DV162</f>
        <v>0</v>
      </c>
      <c r="AE162" s="31">
        <f ca="1">'Module C Corrected'!DW162-'Module C Initial'!DW162</f>
        <v>-0.2599999999999999</v>
      </c>
      <c r="AF162" s="31">
        <f ca="1">'Module C Corrected'!DX162-'Module C Initial'!DX162</f>
        <v>0</v>
      </c>
      <c r="AG162" s="31">
        <f ca="1">'Module C Corrected'!DY162-'Module C Initial'!DY162</f>
        <v>0</v>
      </c>
      <c r="AH162" s="31">
        <f ca="1">'Module C Corrected'!DZ162-'Module C Initial'!DZ162</f>
        <v>0</v>
      </c>
      <c r="AI162" s="31">
        <f ca="1">'Module C Corrected'!EA162-'Module C Initial'!EA162</f>
        <v>0</v>
      </c>
      <c r="AJ162" s="31">
        <f ca="1">'Module C Corrected'!EB162-'Module C Initial'!EB162</f>
        <v>0</v>
      </c>
      <c r="AK162" s="31">
        <f ca="1">'Module C Corrected'!EC162-'Module C Initial'!EC162</f>
        <v>0</v>
      </c>
      <c r="AL162" s="31">
        <f ca="1">'Module C Corrected'!ED162-'Module C Initial'!ED162</f>
        <v>0</v>
      </c>
      <c r="AM162" s="31">
        <f ca="1">'Module C Corrected'!EE162-'Module C Initial'!EE162</f>
        <v>0</v>
      </c>
      <c r="AN162" s="31">
        <f ca="1">'Module C Corrected'!EF162-'Module C Initial'!EF162</f>
        <v>0</v>
      </c>
      <c r="AO162" s="32">
        <f t="shared" ca="1" si="61"/>
        <v>0</v>
      </c>
      <c r="AP162" s="32">
        <f t="shared" ca="1" si="61"/>
        <v>0</v>
      </c>
      <c r="AQ162" s="32">
        <f t="shared" ca="1" si="61"/>
        <v>-2.0300000000000011</v>
      </c>
      <c r="AR162" s="32">
        <f t="shared" ca="1" si="60"/>
        <v>0</v>
      </c>
      <c r="AS162" s="32">
        <f t="shared" ca="1" si="60"/>
        <v>0</v>
      </c>
      <c r="AT162" s="32">
        <f t="shared" ca="1" si="60"/>
        <v>0</v>
      </c>
      <c r="AU162" s="32">
        <f t="shared" ca="1" si="60"/>
        <v>0</v>
      </c>
      <c r="AV162" s="32">
        <f t="shared" ca="1" si="60"/>
        <v>0</v>
      </c>
      <c r="AW162" s="32">
        <f t="shared" ca="1" si="60"/>
        <v>0</v>
      </c>
      <c r="AX162" s="32">
        <f t="shared" ca="1" si="62"/>
        <v>0</v>
      </c>
      <c r="AY162" s="32">
        <f t="shared" ca="1" si="62"/>
        <v>0</v>
      </c>
      <c r="AZ162" s="32">
        <f t="shared" ca="1" si="62"/>
        <v>0</v>
      </c>
      <c r="BA162" s="31">
        <f t="shared" ca="1" si="87"/>
        <v>0</v>
      </c>
      <c r="BB162" s="31">
        <f t="shared" ca="1" si="65"/>
        <v>0</v>
      </c>
      <c r="BC162" s="31">
        <f t="shared" ca="1" si="66"/>
        <v>-0.03</v>
      </c>
      <c r="BD162" s="31">
        <f t="shared" ca="1" si="67"/>
        <v>0</v>
      </c>
      <c r="BE162" s="31">
        <f t="shared" ca="1" si="68"/>
        <v>0</v>
      </c>
      <c r="BF162" s="31">
        <f t="shared" ca="1" si="69"/>
        <v>0</v>
      </c>
      <c r="BG162" s="31">
        <f t="shared" ca="1" si="70"/>
        <v>0</v>
      </c>
      <c r="BH162" s="31">
        <f t="shared" ca="1" si="71"/>
        <v>0</v>
      </c>
      <c r="BI162" s="31">
        <f t="shared" ca="1" si="72"/>
        <v>0</v>
      </c>
      <c r="BJ162" s="31">
        <f t="shared" ca="1" si="73"/>
        <v>0</v>
      </c>
      <c r="BK162" s="31">
        <f t="shared" ca="1" si="74"/>
        <v>0</v>
      </c>
      <c r="BL162" s="31">
        <f t="shared" ca="1" si="75"/>
        <v>0</v>
      </c>
      <c r="BM162" s="32">
        <f t="shared" ca="1" si="88"/>
        <v>0</v>
      </c>
      <c r="BN162" s="32">
        <f t="shared" ca="1" si="76"/>
        <v>0</v>
      </c>
      <c r="BO162" s="32">
        <f t="shared" ca="1" si="77"/>
        <v>-2.0600000000000009</v>
      </c>
      <c r="BP162" s="32">
        <f t="shared" ca="1" si="78"/>
        <v>0</v>
      </c>
      <c r="BQ162" s="32">
        <f t="shared" ca="1" si="79"/>
        <v>0</v>
      </c>
      <c r="BR162" s="32">
        <f t="shared" ca="1" si="80"/>
        <v>0</v>
      </c>
      <c r="BS162" s="32">
        <f t="shared" ca="1" si="81"/>
        <v>0</v>
      </c>
      <c r="BT162" s="32">
        <f t="shared" ca="1" si="82"/>
        <v>0</v>
      </c>
      <c r="BU162" s="32">
        <f t="shared" ca="1" si="83"/>
        <v>0</v>
      </c>
      <c r="BV162" s="32">
        <f t="shared" ca="1" si="84"/>
        <v>0</v>
      </c>
      <c r="BW162" s="32">
        <f t="shared" ca="1" si="85"/>
        <v>0</v>
      </c>
      <c r="BX162" s="32">
        <f t="shared" ca="1" si="86"/>
        <v>0</v>
      </c>
    </row>
    <row r="163" spans="1:76" x14ac:dyDescent="0.25">
      <c r="A163" t="s">
        <v>525</v>
      </c>
      <c r="B163" s="1" t="s">
        <v>433</v>
      </c>
      <c r="C163" t="str">
        <f t="shared" ca="1" si="63"/>
        <v>SPCIMP</v>
      </c>
      <c r="D163" t="str">
        <f t="shared" ca="1" si="64"/>
        <v>Alberta-Saskatchewan Intertie - Import</v>
      </c>
      <c r="E163" s="31">
        <f ca="1">'Module C Corrected'!CW163-'Module C Initial'!CW163</f>
        <v>0</v>
      </c>
      <c r="F163" s="31">
        <f ca="1">'Module C Corrected'!CX163-'Module C Initial'!CX163</f>
        <v>0</v>
      </c>
      <c r="G163" s="31">
        <f ca="1">'Module C Corrected'!CY163-'Module C Initial'!CY163</f>
        <v>0</v>
      </c>
      <c r="H163" s="31">
        <f ca="1">'Module C Corrected'!CZ163-'Module C Initial'!CZ163</f>
        <v>0</v>
      </c>
      <c r="I163" s="31">
        <f ca="1">'Module C Corrected'!DA163-'Module C Initial'!DA163</f>
        <v>0</v>
      </c>
      <c r="J163" s="31">
        <f ca="1">'Module C Corrected'!DB163-'Module C Initial'!DB163</f>
        <v>-0.55000000000000071</v>
      </c>
      <c r="K163" s="31">
        <f ca="1">'Module C Corrected'!DC163-'Module C Initial'!DC163</f>
        <v>0</v>
      </c>
      <c r="L163" s="31">
        <f ca="1">'Module C Corrected'!DD163-'Module C Initial'!DD163</f>
        <v>0</v>
      </c>
      <c r="M163" s="31">
        <f ca="1">'Module C Corrected'!DE163-'Module C Initial'!DE163</f>
        <v>0</v>
      </c>
      <c r="N163" s="31">
        <f ca="1">'Module C Corrected'!DF163-'Module C Initial'!DF163</f>
        <v>0</v>
      </c>
      <c r="O163" s="31">
        <f ca="1">'Module C Corrected'!DG163-'Module C Initial'!DG163</f>
        <v>0</v>
      </c>
      <c r="P163" s="31">
        <f ca="1">'Module C Corrected'!DH163-'Module C Initial'!DH163</f>
        <v>0</v>
      </c>
      <c r="Q163" s="32">
        <f ca="1">'Module C Corrected'!DI163-'Module C Initial'!DI163</f>
        <v>0</v>
      </c>
      <c r="R163" s="32">
        <f ca="1">'Module C Corrected'!DJ163-'Module C Initial'!DJ163</f>
        <v>0</v>
      </c>
      <c r="S163" s="32">
        <f ca="1">'Module C Corrected'!DK163-'Module C Initial'!DK163</f>
        <v>0</v>
      </c>
      <c r="T163" s="32">
        <f ca="1">'Module C Corrected'!DL163-'Module C Initial'!DL163</f>
        <v>0</v>
      </c>
      <c r="U163" s="32">
        <f ca="1">'Module C Corrected'!DM163-'Module C Initial'!DM163</f>
        <v>0</v>
      </c>
      <c r="V163" s="32">
        <f ca="1">'Module C Corrected'!DN163-'Module C Initial'!DN163</f>
        <v>-3.0000000000000027E-2</v>
      </c>
      <c r="W163" s="32">
        <f ca="1">'Module C Corrected'!DO163-'Module C Initial'!DO163</f>
        <v>0</v>
      </c>
      <c r="X163" s="32">
        <f ca="1">'Module C Corrected'!DP163-'Module C Initial'!DP163</f>
        <v>0</v>
      </c>
      <c r="Y163" s="32">
        <f ca="1">'Module C Corrected'!DQ163-'Module C Initial'!DQ163</f>
        <v>0</v>
      </c>
      <c r="Z163" s="32">
        <f ca="1">'Module C Corrected'!DR163-'Module C Initial'!DR163</f>
        <v>0</v>
      </c>
      <c r="AA163" s="32">
        <f ca="1">'Module C Corrected'!DS163-'Module C Initial'!DS163</f>
        <v>0</v>
      </c>
      <c r="AB163" s="32">
        <f ca="1">'Module C Corrected'!DT163-'Module C Initial'!DT163</f>
        <v>0</v>
      </c>
      <c r="AC163" s="31">
        <f ca="1">'Module C Corrected'!DU163-'Module C Initial'!DU163</f>
        <v>0</v>
      </c>
      <c r="AD163" s="31">
        <f ca="1">'Module C Corrected'!DV163-'Module C Initial'!DV163</f>
        <v>0</v>
      </c>
      <c r="AE163" s="31">
        <f ca="1">'Module C Corrected'!DW163-'Module C Initial'!DW163</f>
        <v>0</v>
      </c>
      <c r="AF163" s="31">
        <f ca="1">'Module C Corrected'!DX163-'Module C Initial'!DX163</f>
        <v>0</v>
      </c>
      <c r="AG163" s="31">
        <f ca="1">'Module C Corrected'!DY163-'Module C Initial'!DY163</f>
        <v>0</v>
      </c>
      <c r="AH163" s="31">
        <f ca="1">'Module C Corrected'!DZ163-'Module C Initial'!DZ163</f>
        <v>-8.9999999999999858E-2</v>
      </c>
      <c r="AI163" s="31">
        <f ca="1">'Module C Corrected'!EA163-'Module C Initial'!EA163</f>
        <v>0</v>
      </c>
      <c r="AJ163" s="31">
        <f ca="1">'Module C Corrected'!EB163-'Module C Initial'!EB163</f>
        <v>0</v>
      </c>
      <c r="AK163" s="31">
        <f ca="1">'Module C Corrected'!EC163-'Module C Initial'!EC163</f>
        <v>0</v>
      </c>
      <c r="AL163" s="31">
        <f ca="1">'Module C Corrected'!ED163-'Module C Initial'!ED163</f>
        <v>0</v>
      </c>
      <c r="AM163" s="31">
        <f ca="1">'Module C Corrected'!EE163-'Module C Initial'!EE163</f>
        <v>0</v>
      </c>
      <c r="AN163" s="31">
        <f ca="1">'Module C Corrected'!EF163-'Module C Initial'!EF163</f>
        <v>0</v>
      </c>
      <c r="AO163" s="32">
        <f t="shared" ca="1" si="61"/>
        <v>0</v>
      </c>
      <c r="AP163" s="32">
        <f t="shared" ca="1" si="61"/>
        <v>0</v>
      </c>
      <c r="AQ163" s="32">
        <f t="shared" ca="1" si="61"/>
        <v>0</v>
      </c>
      <c r="AR163" s="32">
        <f t="shared" ca="1" si="60"/>
        <v>0</v>
      </c>
      <c r="AS163" s="32">
        <f t="shared" ca="1" si="60"/>
        <v>0</v>
      </c>
      <c r="AT163" s="32">
        <f t="shared" ca="1" si="60"/>
        <v>-0.6700000000000006</v>
      </c>
      <c r="AU163" s="32">
        <f t="shared" ca="1" si="60"/>
        <v>0</v>
      </c>
      <c r="AV163" s="32">
        <f t="shared" ca="1" si="60"/>
        <v>0</v>
      </c>
      <c r="AW163" s="32">
        <f t="shared" ca="1" si="60"/>
        <v>0</v>
      </c>
      <c r="AX163" s="32">
        <f t="shared" ca="1" si="62"/>
        <v>0</v>
      </c>
      <c r="AY163" s="32">
        <f t="shared" ca="1" si="62"/>
        <v>0</v>
      </c>
      <c r="AZ163" s="32">
        <f t="shared" ca="1" si="62"/>
        <v>0</v>
      </c>
      <c r="BA163" s="31">
        <f t="shared" ca="1" si="87"/>
        <v>0</v>
      </c>
      <c r="BB163" s="31">
        <f t="shared" ca="1" si="65"/>
        <v>0</v>
      </c>
      <c r="BC163" s="31">
        <f t="shared" ca="1" si="66"/>
        <v>0</v>
      </c>
      <c r="BD163" s="31">
        <f t="shared" ca="1" si="67"/>
        <v>0</v>
      </c>
      <c r="BE163" s="31">
        <f t="shared" ca="1" si="68"/>
        <v>0</v>
      </c>
      <c r="BF163" s="31">
        <f t="shared" ca="1" si="69"/>
        <v>-0.01</v>
      </c>
      <c r="BG163" s="31">
        <f t="shared" ca="1" si="70"/>
        <v>0</v>
      </c>
      <c r="BH163" s="31">
        <f t="shared" ca="1" si="71"/>
        <v>0</v>
      </c>
      <c r="BI163" s="31">
        <f t="shared" ca="1" si="72"/>
        <v>0</v>
      </c>
      <c r="BJ163" s="31">
        <f t="shared" ca="1" si="73"/>
        <v>0</v>
      </c>
      <c r="BK163" s="31">
        <f t="shared" ca="1" si="74"/>
        <v>0</v>
      </c>
      <c r="BL163" s="31">
        <f t="shared" ca="1" si="75"/>
        <v>0</v>
      </c>
      <c r="BM163" s="32">
        <f t="shared" ca="1" si="88"/>
        <v>0</v>
      </c>
      <c r="BN163" s="32">
        <f t="shared" ca="1" si="76"/>
        <v>0</v>
      </c>
      <c r="BO163" s="32">
        <f t="shared" ca="1" si="77"/>
        <v>0</v>
      </c>
      <c r="BP163" s="32">
        <f t="shared" ca="1" si="78"/>
        <v>0</v>
      </c>
      <c r="BQ163" s="32">
        <f t="shared" ca="1" si="79"/>
        <v>0</v>
      </c>
      <c r="BR163" s="32">
        <f t="shared" ca="1" si="80"/>
        <v>-0.6800000000000006</v>
      </c>
      <c r="BS163" s="32">
        <f t="shared" ca="1" si="81"/>
        <v>0</v>
      </c>
      <c r="BT163" s="32">
        <f t="shared" ca="1" si="82"/>
        <v>0</v>
      </c>
      <c r="BU163" s="32">
        <f t="shared" ca="1" si="83"/>
        <v>0</v>
      </c>
      <c r="BV163" s="32">
        <f t="shared" ca="1" si="84"/>
        <v>0</v>
      </c>
      <c r="BW163" s="32">
        <f t="shared" ca="1" si="85"/>
        <v>0</v>
      </c>
      <c r="BX163" s="32">
        <f t="shared" ca="1" si="86"/>
        <v>0</v>
      </c>
    </row>
    <row r="164" spans="1:76" x14ac:dyDescent="0.25">
      <c r="A164" t="s">
        <v>467</v>
      </c>
      <c r="B164" s="1" t="s">
        <v>134</v>
      </c>
      <c r="C164" t="str">
        <f t="shared" ca="1" si="63"/>
        <v>THS</v>
      </c>
      <c r="D164" t="str">
        <f t="shared" ca="1" si="64"/>
        <v>Three Sisters Hydro Plant</v>
      </c>
      <c r="E164" s="31">
        <f ca="1">'Module C Corrected'!CW164-'Module C Initial'!CW164</f>
        <v>-81.7199999999998</v>
      </c>
      <c r="F164" s="31">
        <f ca="1">'Module C Corrected'!CX164-'Module C Initial'!CX164</f>
        <v>-60.079999999999927</v>
      </c>
      <c r="G164" s="31">
        <f ca="1">'Module C Corrected'!CY164-'Module C Initial'!CY164</f>
        <v>-6.539999999999992</v>
      </c>
      <c r="H164" s="31">
        <f ca="1">'Module C Corrected'!CZ164-'Module C Initial'!CZ164</f>
        <v>0</v>
      </c>
      <c r="I164" s="31">
        <f ca="1">'Module C Corrected'!DA164-'Module C Initial'!DA164</f>
        <v>0</v>
      </c>
      <c r="J164" s="31">
        <f ca="1">'Module C Corrected'!DB164-'Module C Initial'!DB164</f>
        <v>0</v>
      </c>
      <c r="K164" s="31">
        <f ca="1">'Module C Corrected'!DC164-'Module C Initial'!DC164</f>
        <v>-2.5300000000000011</v>
      </c>
      <c r="L164" s="31">
        <f ca="1">'Module C Corrected'!DD164-'Module C Initial'!DD164</f>
        <v>-24.169999999999959</v>
      </c>
      <c r="M164" s="31">
        <f ca="1">'Module C Corrected'!DE164-'Module C Initial'!DE164</f>
        <v>-14.109999999999985</v>
      </c>
      <c r="N164" s="31">
        <f ca="1">'Module C Corrected'!DF164-'Module C Initial'!DF164</f>
        <v>-16.28</v>
      </c>
      <c r="O164" s="31">
        <f ca="1">'Module C Corrected'!DG164-'Module C Initial'!DG164</f>
        <v>-44.919999999999959</v>
      </c>
      <c r="P164" s="31">
        <f ca="1">'Module C Corrected'!DH164-'Module C Initial'!DH164</f>
        <v>-50.17999999999995</v>
      </c>
      <c r="Q164" s="32">
        <f ca="1">'Module C Corrected'!DI164-'Module C Initial'!DI164</f>
        <v>-4.0899999999999963</v>
      </c>
      <c r="R164" s="32">
        <f ca="1">'Module C Corrected'!DJ164-'Module C Initial'!DJ164</f>
        <v>-3.0100000000000051</v>
      </c>
      <c r="S164" s="32">
        <f ca="1">'Module C Corrected'!DK164-'Module C Initial'!DK164</f>
        <v>-0.33000000000000007</v>
      </c>
      <c r="T164" s="32">
        <f ca="1">'Module C Corrected'!DL164-'Module C Initial'!DL164</f>
        <v>0</v>
      </c>
      <c r="U164" s="32">
        <f ca="1">'Module C Corrected'!DM164-'Module C Initial'!DM164</f>
        <v>0</v>
      </c>
      <c r="V164" s="32">
        <f ca="1">'Module C Corrected'!DN164-'Module C Initial'!DN164</f>
        <v>0</v>
      </c>
      <c r="W164" s="32">
        <f ca="1">'Module C Corrected'!DO164-'Module C Initial'!DO164</f>
        <v>-0.13000000000000012</v>
      </c>
      <c r="X164" s="32">
        <f ca="1">'Module C Corrected'!DP164-'Module C Initial'!DP164</f>
        <v>-1.2100000000000009</v>
      </c>
      <c r="Y164" s="32">
        <f ca="1">'Module C Corrected'!DQ164-'Module C Initial'!DQ164</f>
        <v>-0.70999999999999908</v>
      </c>
      <c r="Z164" s="32">
        <f ca="1">'Module C Corrected'!DR164-'Module C Initial'!DR164</f>
        <v>-0.8100000000000005</v>
      </c>
      <c r="AA164" s="32">
        <f ca="1">'Module C Corrected'!DS164-'Module C Initial'!DS164</f>
        <v>-2.25</v>
      </c>
      <c r="AB164" s="32">
        <f ca="1">'Module C Corrected'!DT164-'Module C Initial'!DT164</f>
        <v>-2.509999999999998</v>
      </c>
      <c r="AC164" s="31">
        <f ca="1">'Module C Corrected'!DU164-'Module C Initial'!DU164</f>
        <v>-12.990000000000009</v>
      </c>
      <c r="AD164" s="31">
        <f ca="1">'Module C Corrected'!DV164-'Module C Initial'!DV164</f>
        <v>-9.4199999999999875</v>
      </c>
      <c r="AE164" s="31">
        <f ca="1">'Module C Corrected'!DW164-'Module C Initial'!DW164</f>
        <v>-1.0099999999999998</v>
      </c>
      <c r="AF164" s="31">
        <f ca="1">'Module C Corrected'!DX164-'Module C Initial'!DX164</f>
        <v>0</v>
      </c>
      <c r="AG164" s="31">
        <f ca="1">'Module C Corrected'!DY164-'Module C Initial'!DY164</f>
        <v>0</v>
      </c>
      <c r="AH164" s="31">
        <f ca="1">'Module C Corrected'!DZ164-'Module C Initial'!DZ164</f>
        <v>0</v>
      </c>
      <c r="AI164" s="31">
        <f ca="1">'Module C Corrected'!EA164-'Module C Initial'!EA164</f>
        <v>-0.37000000000000011</v>
      </c>
      <c r="AJ164" s="31">
        <f ca="1">'Module C Corrected'!EB164-'Module C Initial'!EB164</f>
        <v>-3.490000000000002</v>
      </c>
      <c r="AK164" s="31">
        <f ca="1">'Module C Corrected'!EC164-'Module C Initial'!EC164</f>
        <v>-2.0200000000000031</v>
      </c>
      <c r="AL164" s="31">
        <f ca="1">'Module C Corrected'!ED164-'Module C Initial'!ED164</f>
        <v>-2.2899999999999991</v>
      </c>
      <c r="AM164" s="31">
        <f ca="1">'Module C Corrected'!EE164-'Module C Initial'!EE164</f>
        <v>-6.2399999999999949</v>
      </c>
      <c r="AN164" s="31">
        <f ca="1">'Module C Corrected'!EF164-'Module C Initial'!EF164</f>
        <v>-6.8799999999999955</v>
      </c>
      <c r="AO164" s="32">
        <f t="shared" ca="1" si="61"/>
        <v>-98.799999999999812</v>
      </c>
      <c r="AP164" s="32">
        <f t="shared" ca="1" si="61"/>
        <v>-72.50999999999992</v>
      </c>
      <c r="AQ164" s="32">
        <f t="shared" ca="1" si="61"/>
        <v>-7.8799999999999919</v>
      </c>
      <c r="AR164" s="32">
        <f t="shared" ca="1" si="60"/>
        <v>0</v>
      </c>
      <c r="AS164" s="32">
        <f t="shared" ca="1" si="60"/>
        <v>0</v>
      </c>
      <c r="AT164" s="32">
        <f t="shared" ca="1" si="60"/>
        <v>0</v>
      </c>
      <c r="AU164" s="32">
        <f t="shared" ca="1" si="60"/>
        <v>-3.0300000000000011</v>
      </c>
      <c r="AV164" s="32">
        <f t="shared" ca="1" si="60"/>
        <v>-28.869999999999962</v>
      </c>
      <c r="AW164" s="32">
        <f t="shared" ca="1" si="60"/>
        <v>-16.839999999999989</v>
      </c>
      <c r="AX164" s="32">
        <f t="shared" ca="1" si="62"/>
        <v>-19.380000000000003</v>
      </c>
      <c r="AY164" s="32">
        <f t="shared" ca="1" si="62"/>
        <v>-53.409999999999954</v>
      </c>
      <c r="AZ164" s="32">
        <f t="shared" ca="1" si="62"/>
        <v>-59.569999999999943</v>
      </c>
      <c r="BA164" s="31">
        <f t="shared" ca="1" si="87"/>
        <v>-1.63</v>
      </c>
      <c r="BB164" s="31">
        <f t="shared" ca="1" si="65"/>
        <v>-1.2</v>
      </c>
      <c r="BC164" s="31">
        <f t="shared" ca="1" si="66"/>
        <v>-0.13</v>
      </c>
      <c r="BD164" s="31">
        <f t="shared" ca="1" si="67"/>
        <v>0</v>
      </c>
      <c r="BE164" s="31">
        <f t="shared" ca="1" si="68"/>
        <v>0</v>
      </c>
      <c r="BF164" s="31">
        <f t="shared" ca="1" si="69"/>
        <v>0</v>
      </c>
      <c r="BG164" s="31">
        <f t="shared" ca="1" si="70"/>
        <v>-0.05</v>
      </c>
      <c r="BH164" s="31">
        <f t="shared" ca="1" si="71"/>
        <v>-0.48</v>
      </c>
      <c r="BI164" s="31">
        <f t="shared" ca="1" si="72"/>
        <v>-0.28000000000000003</v>
      </c>
      <c r="BJ164" s="31">
        <f t="shared" ca="1" si="73"/>
        <v>-0.33</v>
      </c>
      <c r="BK164" s="31">
        <f t="shared" ca="1" si="74"/>
        <v>-0.9</v>
      </c>
      <c r="BL164" s="31">
        <f t="shared" ca="1" si="75"/>
        <v>-1</v>
      </c>
      <c r="BM164" s="32">
        <f t="shared" ca="1" si="88"/>
        <v>-100.42999999999981</v>
      </c>
      <c r="BN164" s="32">
        <f t="shared" ca="1" si="76"/>
        <v>-73.709999999999923</v>
      </c>
      <c r="BO164" s="32">
        <f t="shared" ca="1" si="77"/>
        <v>-8.0099999999999927</v>
      </c>
      <c r="BP164" s="32">
        <f t="shared" ca="1" si="78"/>
        <v>0</v>
      </c>
      <c r="BQ164" s="32">
        <f t="shared" ca="1" si="79"/>
        <v>0</v>
      </c>
      <c r="BR164" s="32">
        <f t="shared" ca="1" si="80"/>
        <v>0</v>
      </c>
      <c r="BS164" s="32">
        <f t="shared" ca="1" si="81"/>
        <v>-3.080000000000001</v>
      </c>
      <c r="BT164" s="32">
        <f t="shared" ca="1" si="82"/>
        <v>-29.349999999999962</v>
      </c>
      <c r="BU164" s="32">
        <f t="shared" ca="1" si="83"/>
        <v>-17.11999999999999</v>
      </c>
      <c r="BV164" s="32">
        <f t="shared" ca="1" si="84"/>
        <v>-19.71</v>
      </c>
      <c r="BW164" s="32">
        <f t="shared" ca="1" si="85"/>
        <v>-54.309999999999953</v>
      </c>
      <c r="BX164" s="32">
        <f t="shared" ca="1" si="86"/>
        <v>-60.569999999999943</v>
      </c>
    </row>
    <row r="165" spans="1:76" x14ac:dyDescent="0.25">
      <c r="A165" t="s">
        <v>512</v>
      </c>
      <c r="B165" s="1" t="s">
        <v>53</v>
      </c>
      <c r="C165" t="str">
        <f t="shared" ca="1" si="63"/>
        <v>VVW1</v>
      </c>
      <c r="D165" t="str">
        <f t="shared" ca="1" si="64"/>
        <v>Valleyview #1</v>
      </c>
      <c r="E165" s="31">
        <f ca="1">'Module C Corrected'!CW165-'Module C Initial'!CW165</f>
        <v>-2.0000000000000018E-2</v>
      </c>
      <c r="F165" s="31">
        <f ca="1">'Module C Corrected'!CX165-'Module C Initial'!CX165</f>
        <v>-30.099999999999909</v>
      </c>
      <c r="G165" s="31">
        <f ca="1">'Module C Corrected'!CY165-'Module C Initial'!CY165</f>
        <v>-88.069999999999709</v>
      </c>
      <c r="H165" s="31">
        <f ca="1">'Module C Corrected'!CZ165-'Module C Initial'!CZ165</f>
        <v>-43</v>
      </c>
      <c r="I165" s="31">
        <f ca="1">'Module C Corrected'!DA165-'Module C Initial'!DA165</f>
        <v>-487.45000000000073</v>
      </c>
      <c r="J165" s="31">
        <f ca="1">'Module C Corrected'!DB165-'Module C Initial'!DB165</f>
        <v>-1321.2299999999959</v>
      </c>
      <c r="K165" s="31">
        <f ca="1">'Module C Corrected'!DC165-'Module C Initial'!DC165</f>
        <v>-24.190000000000055</v>
      </c>
      <c r="L165" s="31">
        <f ca="1">'Module C Corrected'!DD165-'Module C Initial'!DD165</f>
        <v>-131.45999999999958</v>
      </c>
      <c r="M165" s="31">
        <f ca="1">'Module C Corrected'!DE165-'Module C Initial'!DE165</f>
        <v>-16.840000000000032</v>
      </c>
      <c r="N165" s="31">
        <f ca="1">'Module C Corrected'!DF165-'Module C Initial'!DF165</f>
        <v>-66.539999999999964</v>
      </c>
      <c r="O165" s="31">
        <f ca="1">'Module C Corrected'!DG165-'Module C Initial'!DG165</f>
        <v>-15.289999999999964</v>
      </c>
      <c r="P165" s="31">
        <f ca="1">'Module C Corrected'!DH165-'Module C Initial'!DH165</f>
        <v>-31.350000000000023</v>
      </c>
      <c r="Q165" s="32">
        <f ca="1">'Module C Corrected'!DI165-'Module C Initial'!DI165</f>
        <v>0</v>
      </c>
      <c r="R165" s="32">
        <f ca="1">'Module C Corrected'!DJ165-'Module C Initial'!DJ165</f>
        <v>-1.5100000000000016</v>
      </c>
      <c r="S165" s="32">
        <f ca="1">'Module C Corrected'!DK165-'Module C Initial'!DK165</f>
        <v>-4.4000000000000057</v>
      </c>
      <c r="T165" s="32">
        <f ca="1">'Module C Corrected'!DL165-'Module C Initial'!DL165</f>
        <v>-2.1499999999999986</v>
      </c>
      <c r="U165" s="32">
        <f ca="1">'Module C Corrected'!DM165-'Module C Initial'!DM165</f>
        <v>-24.370000000000005</v>
      </c>
      <c r="V165" s="32">
        <f ca="1">'Module C Corrected'!DN165-'Module C Initial'!DN165</f>
        <v>-66.059999999999945</v>
      </c>
      <c r="W165" s="32">
        <f ca="1">'Module C Corrected'!DO165-'Module C Initial'!DO165</f>
        <v>-1.2100000000000009</v>
      </c>
      <c r="X165" s="32">
        <f ca="1">'Module C Corrected'!DP165-'Module C Initial'!DP165</f>
        <v>-6.5700000000000074</v>
      </c>
      <c r="Y165" s="32">
        <f ca="1">'Module C Corrected'!DQ165-'Module C Initial'!DQ165</f>
        <v>-0.83999999999999986</v>
      </c>
      <c r="Z165" s="32">
        <f ca="1">'Module C Corrected'!DR165-'Module C Initial'!DR165</f>
        <v>-3.3200000000000003</v>
      </c>
      <c r="AA165" s="32">
        <f ca="1">'Module C Corrected'!DS165-'Module C Initial'!DS165</f>
        <v>-0.76999999999999957</v>
      </c>
      <c r="AB165" s="32">
        <f ca="1">'Module C Corrected'!DT165-'Module C Initial'!DT165</f>
        <v>-1.5700000000000003</v>
      </c>
      <c r="AC165" s="31">
        <f ca="1">'Module C Corrected'!DU165-'Module C Initial'!DU165</f>
        <v>0</v>
      </c>
      <c r="AD165" s="31">
        <f ca="1">'Module C Corrected'!DV165-'Module C Initial'!DV165</f>
        <v>-4.7199999999999989</v>
      </c>
      <c r="AE165" s="31">
        <f ca="1">'Module C Corrected'!DW165-'Module C Initial'!DW165</f>
        <v>-13.639999999999986</v>
      </c>
      <c r="AF165" s="31">
        <f ca="1">'Module C Corrected'!DX165-'Module C Initial'!DX165</f>
        <v>-6.5699999999999932</v>
      </c>
      <c r="AG165" s="31">
        <f ca="1">'Module C Corrected'!DY165-'Module C Initial'!DY165</f>
        <v>-73.460000000000036</v>
      </c>
      <c r="AH165" s="31">
        <f ca="1">'Module C Corrected'!DZ165-'Module C Initial'!DZ165</f>
        <v>-196.30000000000018</v>
      </c>
      <c r="AI165" s="31">
        <f ca="1">'Module C Corrected'!EA165-'Module C Initial'!EA165</f>
        <v>-3.5400000000000063</v>
      </c>
      <c r="AJ165" s="31">
        <f ca="1">'Module C Corrected'!EB165-'Module C Initial'!EB165</f>
        <v>-19.009999999999991</v>
      </c>
      <c r="AK165" s="31">
        <f ca="1">'Module C Corrected'!EC165-'Module C Initial'!EC165</f>
        <v>-2.4000000000000057</v>
      </c>
      <c r="AL165" s="31">
        <f ca="1">'Module C Corrected'!ED165-'Module C Initial'!ED165</f>
        <v>-9.3799999999999955</v>
      </c>
      <c r="AM165" s="31">
        <f ca="1">'Module C Corrected'!EE165-'Module C Initial'!EE165</f>
        <v>-2.120000000000001</v>
      </c>
      <c r="AN165" s="31">
        <f ca="1">'Module C Corrected'!EF165-'Module C Initial'!EF165</f>
        <v>-4.2999999999999972</v>
      </c>
      <c r="AO165" s="32">
        <f t="shared" ca="1" si="61"/>
        <v>-2.0000000000000018E-2</v>
      </c>
      <c r="AP165" s="32">
        <f t="shared" ca="1" si="61"/>
        <v>-36.329999999999913</v>
      </c>
      <c r="AQ165" s="32">
        <f t="shared" ca="1" si="61"/>
        <v>-106.1099999999997</v>
      </c>
      <c r="AR165" s="32">
        <f t="shared" ca="1" si="60"/>
        <v>-51.719999999999992</v>
      </c>
      <c r="AS165" s="32">
        <f t="shared" ca="1" si="60"/>
        <v>-585.28000000000077</v>
      </c>
      <c r="AT165" s="32">
        <f t="shared" ca="1" si="60"/>
        <v>-1583.5899999999961</v>
      </c>
      <c r="AU165" s="32">
        <f t="shared" ca="1" si="60"/>
        <v>-28.940000000000062</v>
      </c>
      <c r="AV165" s="32">
        <f t="shared" ca="1" si="60"/>
        <v>-157.03999999999957</v>
      </c>
      <c r="AW165" s="32">
        <f t="shared" ca="1" si="60"/>
        <v>-20.080000000000037</v>
      </c>
      <c r="AX165" s="32">
        <f t="shared" ca="1" si="62"/>
        <v>-79.239999999999952</v>
      </c>
      <c r="AY165" s="32">
        <f t="shared" ca="1" si="62"/>
        <v>-18.179999999999964</v>
      </c>
      <c r="AZ165" s="32">
        <f t="shared" ca="1" si="62"/>
        <v>-37.22000000000002</v>
      </c>
      <c r="BA165" s="31">
        <f t="shared" ca="1" si="87"/>
        <v>0</v>
      </c>
      <c r="BB165" s="31">
        <f t="shared" ca="1" si="65"/>
        <v>-0.6</v>
      </c>
      <c r="BC165" s="31">
        <f t="shared" ca="1" si="66"/>
        <v>-1.76</v>
      </c>
      <c r="BD165" s="31">
        <f t="shared" ca="1" si="67"/>
        <v>-0.86</v>
      </c>
      <c r="BE165" s="31">
        <f t="shared" ca="1" si="68"/>
        <v>-9.75</v>
      </c>
      <c r="BF165" s="31">
        <f t="shared" ca="1" si="69"/>
        <v>-26.42</v>
      </c>
      <c r="BG165" s="31">
        <f t="shared" ca="1" si="70"/>
        <v>-0.48</v>
      </c>
      <c r="BH165" s="31">
        <f t="shared" ca="1" si="71"/>
        <v>-2.63</v>
      </c>
      <c r="BI165" s="31">
        <f t="shared" ca="1" si="72"/>
        <v>-0.34</v>
      </c>
      <c r="BJ165" s="31">
        <f t="shared" ca="1" si="73"/>
        <v>-1.33</v>
      </c>
      <c r="BK165" s="31">
        <f t="shared" ca="1" si="74"/>
        <v>-0.31</v>
      </c>
      <c r="BL165" s="31">
        <f t="shared" ca="1" si="75"/>
        <v>-0.63</v>
      </c>
      <c r="BM165" s="32">
        <f t="shared" ca="1" si="88"/>
        <v>-2.0000000000000018E-2</v>
      </c>
      <c r="BN165" s="32">
        <f t="shared" ca="1" si="76"/>
        <v>-36.929999999999914</v>
      </c>
      <c r="BO165" s="32">
        <f t="shared" ca="1" si="77"/>
        <v>-107.86999999999971</v>
      </c>
      <c r="BP165" s="32">
        <f t="shared" ca="1" si="78"/>
        <v>-52.579999999999991</v>
      </c>
      <c r="BQ165" s="32">
        <f t="shared" ca="1" si="79"/>
        <v>-595.03000000000077</v>
      </c>
      <c r="BR165" s="32">
        <f t="shared" ca="1" si="80"/>
        <v>-1610.0099999999961</v>
      </c>
      <c r="BS165" s="32">
        <f t="shared" ca="1" si="81"/>
        <v>-29.420000000000062</v>
      </c>
      <c r="BT165" s="32">
        <f t="shared" ca="1" si="82"/>
        <v>-159.66999999999956</v>
      </c>
      <c r="BU165" s="32">
        <f t="shared" ca="1" si="83"/>
        <v>-20.420000000000037</v>
      </c>
      <c r="BV165" s="32">
        <f t="shared" ca="1" si="84"/>
        <v>-80.569999999999951</v>
      </c>
      <c r="BW165" s="32">
        <f t="shared" ca="1" si="85"/>
        <v>-18.489999999999963</v>
      </c>
      <c r="BX165" s="32">
        <f t="shared" ca="1" si="86"/>
        <v>-37.850000000000023</v>
      </c>
    </row>
    <row r="166" spans="1:76" x14ac:dyDescent="0.25">
      <c r="A166" t="s">
        <v>512</v>
      </c>
      <c r="B166" s="1" t="s">
        <v>54</v>
      </c>
      <c r="C166" t="str">
        <f t="shared" ca="1" si="63"/>
        <v>VVW2</v>
      </c>
      <c r="D166" t="str">
        <f t="shared" ca="1" si="64"/>
        <v>Valleyview #2</v>
      </c>
      <c r="E166" s="31">
        <f ca="1">'Module C Corrected'!CW166-'Module C Initial'!CW166</f>
        <v>1.51</v>
      </c>
      <c r="F166" s="31">
        <f ca="1">'Module C Corrected'!CX166-'Module C Initial'!CX166</f>
        <v>1.81</v>
      </c>
      <c r="G166" s="31">
        <f ca="1">'Module C Corrected'!CY166-'Module C Initial'!CY166</f>
        <v>3.1499999999999995</v>
      </c>
      <c r="H166" s="31">
        <f ca="1">'Module C Corrected'!CZ166-'Module C Initial'!CZ166</f>
        <v>92.04</v>
      </c>
      <c r="I166" s="31">
        <f ca="1">'Module C Corrected'!DA166-'Module C Initial'!DA166</f>
        <v>1323.7500000000002</v>
      </c>
      <c r="J166" s="31">
        <f ca="1">'Module C Corrected'!DB166-'Module C Initial'!DB166</f>
        <v>3117.31</v>
      </c>
      <c r="K166" s="31">
        <f ca="1">'Module C Corrected'!DC166-'Module C Initial'!DC166</f>
        <v>64.72999999999999</v>
      </c>
      <c r="L166" s="31">
        <f ca="1">'Module C Corrected'!DD166-'Module C Initial'!DD166</f>
        <v>80.569999999999979</v>
      </c>
      <c r="M166" s="31">
        <f ca="1">'Module C Corrected'!DE166-'Module C Initial'!DE166</f>
        <v>3.1700000000000004</v>
      </c>
      <c r="N166" s="31">
        <f ca="1">'Module C Corrected'!DF166-'Module C Initial'!DF166</f>
        <v>274.34000000000003</v>
      </c>
      <c r="O166" s="31">
        <f ca="1">'Module C Corrected'!DG166-'Module C Initial'!DG166</f>
        <v>24.740000000000006</v>
      </c>
      <c r="P166" s="31">
        <f ca="1">'Module C Corrected'!DH166-'Module C Initial'!DH166</f>
        <v>35.339999999999996</v>
      </c>
      <c r="Q166" s="32">
        <f ca="1">'Module C Corrected'!DI166-'Module C Initial'!DI166</f>
        <v>0.08</v>
      </c>
      <c r="R166" s="32">
        <f ca="1">'Module C Corrected'!DJ166-'Module C Initial'!DJ166</f>
        <v>0.09</v>
      </c>
      <c r="S166" s="32">
        <f ca="1">'Module C Corrected'!DK166-'Module C Initial'!DK166</f>
        <v>0.15999999999999998</v>
      </c>
      <c r="T166" s="32">
        <f ca="1">'Module C Corrected'!DL166-'Module C Initial'!DL166</f>
        <v>4.6099999999999994</v>
      </c>
      <c r="U166" s="32">
        <f ca="1">'Module C Corrected'!DM166-'Module C Initial'!DM166</f>
        <v>66.19</v>
      </c>
      <c r="V166" s="32">
        <f ca="1">'Module C Corrected'!DN166-'Module C Initial'!DN166</f>
        <v>155.85999999999999</v>
      </c>
      <c r="W166" s="32">
        <f ca="1">'Module C Corrected'!DO166-'Module C Initial'!DO166</f>
        <v>3.24</v>
      </c>
      <c r="X166" s="32">
        <f ca="1">'Module C Corrected'!DP166-'Module C Initial'!DP166</f>
        <v>4.03</v>
      </c>
      <c r="Y166" s="32">
        <f ca="1">'Module C Corrected'!DQ166-'Module C Initial'!DQ166</f>
        <v>0.16</v>
      </c>
      <c r="Z166" s="32">
        <f ca="1">'Module C Corrected'!DR166-'Module C Initial'!DR166</f>
        <v>13.72</v>
      </c>
      <c r="AA166" s="32">
        <f ca="1">'Module C Corrected'!DS166-'Module C Initial'!DS166</f>
        <v>1.23</v>
      </c>
      <c r="AB166" s="32">
        <f ca="1">'Module C Corrected'!DT166-'Module C Initial'!DT166</f>
        <v>1.76</v>
      </c>
      <c r="AC166" s="31">
        <f ca="1">'Module C Corrected'!DU166-'Module C Initial'!DU166</f>
        <v>0.24</v>
      </c>
      <c r="AD166" s="31">
        <f ca="1">'Module C Corrected'!DV166-'Module C Initial'!DV166</f>
        <v>0.28000000000000003</v>
      </c>
      <c r="AE166" s="31">
        <f ca="1">'Module C Corrected'!DW166-'Module C Initial'!DW166</f>
        <v>0.49</v>
      </c>
      <c r="AF166" s="31">
        <f ca="1">'Module C Corrected'!DX166-'Module C Initial'!DX166</f>
        <v>14.059999999999999</v>
      </c>
      <c r="AG166" s="31">
        <f ca="1">'Module C Corrected'!DY166-'Module C Initial'!DY166</f>
        <v>199.48000000000002</v>
      </c>
      <c r="AH166" s="31">
        <f ca="1">'Module C Corrected'!DZ166-'Module C Initial'!DZ166</f>
        <v>463.15</v>
      </c>
      <c r="AI166" s="31">
        <f ca="1">'Module C Corrected'!EA166-'Module C Initial'!EA166</f>
        <v>9.48</v>
      </c>
      <c r="AJ166" s="31">
        <f ca="1">'Module C Corrected'!EB166-'Module C Initial'!EB166</f>
        <v>11.649999999999999</v>
      </c>
      <c r="AK166" s="31">
        <f ca="1">'Module C Corrected'!EC166-'Module C Initial'!EC166</f>
        <v>0.44999999999999996</v>
      </c>
      <c r="AL166" s="31">
        <f ca="1">'Module C Corrected'!ED166-'Module C Initial'!ED166</f>
        <v>38.64</v>
      </c>
      <c r="AM166" s="31">
        <f ca="1">'Module C Corrected'!EE166-'Module C Initial'!EE166</f>
        <v>3.4400000000000004</v>
      </c>
      <c r="AN166" s="31">
        <f ca="1">'Module C Corrected'!EF166-'Module C Initial'!EF166</f>
        <v>4.8499999999999996</v>
      </c>
      <c r="AO166" s="32">
        <f t="shared" ca="1" si="61"/>
        <v>1.83</v>
      </c>
      <c r="AP166" s="32">
        <f t="shared" ca="1" si="61"/>
        <v>2.1800000000000002</v>
      </c>
      <c r="AQ166" s="32">
        <f t="shared" ca="1" si="61"/>
        <v>3.8</v>
      </c>
      <c r="AR166" s="32">
        <f t="shared" ca="1" si="60"/>
        <v>110.71000000000001</v>
      </c>
      <c r="AS166" s="32">
        <f t="shared" ca="1" si="60"/>
        <v>1589.4200000000003</v>
      </c>
      <c r="AT166" s="32">
        <f t="shared" ca="1" si="60"/>
        <v>3736.32</v>
      </c>
      <c r="AU166" s="32">
        <f t="shared" ca="1" si="60"/>
        <v>77.449999999999989</v>
      </c>
      <c r="AV166" s="32">
        <f t="shared" ca="1" si="60"/>
        <v>96.249999999999972</v>
      </c>
      <c r="AW166" s="32">
        <f t="shared" ca="1" si="60"/>
        <v>3.7800000000000002</v>
      </c>
      <c r="AX166" s="32">
        <f t="shared" ca="1" si="62"/>
        <v>326.70000000000005</v>
      </c>
      <c r="AY166" s="32">
        <f t="shared" ca="1" si="62"/>
        <v>29.410000000000007</v>
      </c>
      <c r="AZ166" s="32">
        <f t="shared" ca="1" si="62"/>
        <v>41.949999999999996</v>
      </c>
      <c r="BA166" s="31">
        <f t="shared" ca="1" si="87"/>
        <v>0.03</v>
      </c>
      <c r="BB166" s="31">
        <f t="shared" ca="1" si="65"/>
        <v>0.04</v>
      </c>
      <c r="BC166" s="31">
        <f t="shared" ca="1" si="66"/>
        <v>0.06</v>
      </c>
      <c r="BD166" s="31">
        <f t="shared" ca="1" si="67"/>
        <v>1.84</v>
      </c>
      <c r="BE166" s="31">
        <f t="shared" ca="1" si="68"/>
        <v>26.47</v>
      </c>
      <c r="BF166" s="31">
        <f t="shared" ca="1" si="69"/>
        <v>62.33</v>
      </c>
      <c r="BG166" s="31">
        <f t="shared" ca="1" si="70"/>
        <v>1.29</v>
      </c>
      <c r="BH166" s="31">
        <f t="shared" ca="1" si="71"/>
        <v>1.61</v>
      </c>
      <c r="BI166" s="31">
        <f t="shared" ca="1" si="72"/>
        <v>0.06</v>
      </c>
      <c r="BJ166" s="31">
        <f t="shared" ca="1" si="73"/>
        <v>5.49</v>
      </c>
      <c r="BK166" s="31">
        <f t="shared" ca="1" si="74"/>
        <v>0.49</v>
      </c>
      <c r="BL166" s="31">
        <f t="shared" ca="1" si="75"/>
        <v>0.71</v>
      </c>
      <c r="BM166" s="32">
        <f t="shared" ca="1" si="88"/>
        <v>1.86</v>
      </c>
      <c r="BN166" s="32">
        <f t="shared" ca="1" si="76"/>
        <v>2.2200000000000002</v>
      </c>
      <c r="BO166" s="32">
        <f t="shared" ca="1" si="77"/>
        <v>3.86</v>
      </c>
      <c r="BP166" s="32">
        <f t="shared" ca="1" si="78"/>
        <v>112.55000000000001</v>
      </c>
      <c r="BQ166" s="32">
        <f t="shared" ca="1" si="79"/>
        <v>1615.8900000000003</v>
      </c>
      <c r="BR166" s="32">
        <f t="shared" ca="1" si="80"/>
        <v>3798.65</v>
      </c>
      <c r="BS166" s="32">
        <f t="shared" ca="1" si="81"/>
        <v>78.739999999999995</v>
      </c>
      <c r="BT166" s="32">
        <f t="shared" ca="1" si="82"/>
        <v>97.859999999999971</v>
      </c>
      <c r="BU166" s="32">
        <f t="shared" ca="1" si="83"/>
        <v>3.8400000000000003</v>
      </c>
      <c r="BV166" s="32">
        <f t="shared" ca="1" si="84"/>
        <v>332.19000000000005</v>
      </c>
      <c r="BW166" s="32">
        <f t="shared" ca="1" si="85"/>
        <v>29.900000000000006</v>
      </c>
      <c r="BX166" s="32">
        <f t="shared" ca="1" si="86"/>
        <v>42.66</v>
      </c>
    </row>
    <row r="167" spans="1:76" x14ac:dyDescent="0.25">
      <c r="A167" t="s">
        <v>526</v>
      </c>
      <c r="B167" s="1" t="s">
        <v>87</v>
      </c>
      <c r="C167" t="str">
        <f t="shared" ca="1" si="63"/>
        <v>WEY1</v>
      </c>
      <c r="D167" t="str">
        <f t="shared" ca="1" si="64"/>
        <v>Weyerhaeuser</v>
      </c>
      <c r="E167" s="31">
        <f ca="1">'Module C Corrected'!CW167-'Module C Initial'!CW167</f>
        <v>0</v>
      </c>
      <c r="F167" s="31">
        <f ca="1">'Module C Corrected'!CX167-'Module C Initial'!CX167</f>
        <v>0</v>
      </c>
      <c r="G167" s="31">
        <f ca="1">'Module C Corrected'!CY167-'Module C Initial'!CY167</f>
        <v>0</v>
      </c>
      <c r="H167" s="31">
        <f ca="1">'Module C Corrected'!CZ167-'Module C Initial'!CZ167</f>
        <v>0</v>
      </c>
      <c r="I167" s="31">
        <f ca="1">'Module C Corrected'!DA167-'Module C Initial'!DA167</f>
        <v>0</v>
      </c>
      <c r="J167" s="31">
        <f ca="1">'Module C Corrected'!DB167-'Module C Initial'!DB167</f>
        <v>0</v>
      </c>
      <c r="K167" s="31">
        <f ca="1">'Module C Corrected'!DC167-'Module C Initial'!DC167</f>
        <v>0</v>
      </c>
      <c r="L167" s="31">
        <f ca="1">'Module C Corrected'!DD167-'Module C Initial'!DD167</f>
        <v>0</v>
      </c>
      <c r="M167" s="31">
        <f ca="1">'Module C Corrected'!DE167-'Module C Initial'!DE167</f>
        <v>0</v>
      </c>
      <c r="N167" s="31">
        <f ca="1">'Module C Corrected'!DF167-'Module C Initial'!DF167</f>
        <v>0</v>
      </c>
      <c r="O167" s="31">
        <f ca="1">'Module C Corrected'!DG167-'Module C Initial'!DG167</f>
        <v>0</v>
      </c>
      <c r="P167" s="31">
        <f ca="1">'Module C Corrected'!DH167-'Module C Initial'!DH167</f>
        <v>0</v>
      </c>
      <c r="Q167" s="32">
        <f ca="1">'Module C Corrected'!DI167-'Module C Initial'!DI167</f>
        <v>0</v>
      </c>
      <c r="R167" s="32">
        <f ca="1">'Module C Corrected'!DJ167-'Module C Initial'!DJ167</f>
        <v>0</v>
      </c>
      <c r="S167" s="32">
        <f ca="1">'Module C Corrected'!DK167-'Module C Initial'!DK167</f>
        <v>0</v>
      </c>
      <c r="T167" s="32">
        <f ca="1">'Module C Corrected'!DL167-'Module C Initial'!DL167</f>
        <v>0</v>
      </c>
      <c r="U167" s="32">
        <f ca="1">'Module C Corrected'!DM167-'Module C Initial'!DM167</f>
        <v>0</v>
      </c>
      <c r="V167" s="32">
        <f ca="1">'Module C Corrected'!DN167-'Module C Initial'!DN167</f>
        <v>0</v>
      </c>
      <c r="W167" s="32">
        <f ca="1">'Module C Corrected'!DO167-'Module C Initial'!DO167</f>
        <v>0</v>
      </c>
      <c r="X167" s="32">
        <f ca="1">'Module C Corrected'!DP167-'Module C Initial'!DP167</f>
        <v>0</v>
      </c>
      <c r="Y167" s="32">
        <f ca="1">'Module C Corrected'!DQ167-'Module C Initial'!DQ167</f>
        <v>0</v>
      </c>
      <c r="Z167" s="32">
        <f ca="1">'Module C Corrected'!DR167-'Module C Initial'!DR167</f>
        <v>0</v>
      </c>
      <c r="AA167" s="32">
        <f ca="1">'Module C Corrected'!DS167-'Module C Initial'!DS167</f>
        <v>0</v>
      </c>
      <c r="AB167" s="32">
        <f ca="1">'Module C Corrected'!DT167-'Module C Initial'!DT167</f>
        <v>0</v>
      </c>
      <c r="AC167" s="31">
        <f ca="1">'Module C Corrected'!DU167-'Module C Initial'!DU167</f>
        <v>0</v>
      </c>
      <c r="AD167" s="31">
        <f ca="1">'Module C Corrected'!DV167-'Module C Initial'!DV167</f>
        <v>0</v>
      </c>
      <c r="AE167" s="31">
        <f ca="1">'Module C Corrected'!DW167-'Module C Initial'!DW167</f>
        <v>0</v>
      </c>
      <c r="AF167" s="31">
        <f ca="1">'Module C Corrected'!DX167-'Module C Initial'!DX167</f>
        <v>0</v>
      </c>
      <c r="AG167" s="31">
        <f ca="1">'Module C Corrected'!DY167-'Module C Initial'!DY167</f>
        <v>0</v>
      </c>
      <c r="AH167" s="31">
        <f ca="1">'Module C Corrected'!DZ167-'Module C Initial'!DZ167</f>
        <v>0</v>
      </c>
      <c r="AI167" s="31">
        <f ca="1">'Module C Corrected'!EA167-'Module C Initial'!EA167</f>
        <v>0</v>
      </c>
      <c r="AJ167" s="31">
        <f ca="1">'Module C Corrected'!EB167-'Module C Initial'!EB167</f>
        <v>0</v>
      </c>
      <c r="AK167" s="31">
        <f ca="1">'Module C Corrected'!EC167-'Module C Initial'!EC167</f>
        <v>0</v>
      </c>
      <c r="AL167" s="31">
        <f ca="1">'Module C Corrected'!ED167-'Module C Initial'!ED167</f>
        <v>0</v>
      </c>
      <c r="AM167" s="31">
        <f ca="1">'Module C Corrected'!EE167-'Module C Initial'!EE167</f>
        <v>0</v>
      </c>
      <c r="AN167" s="31">
        <f ca="1">'Module C Corrected'!EF167-'Module C Initial'!EF167</f>
        <v>0</v>
      </c>
      <c r="AO167" s="32">
        <f t="shared" ca="1" si="61"/>
        <v>0</v>
      </c>
      <c r="AP167" s="32">
        <f t="shared" ca="1" si="61"/>
        <v>0</v>
      </c>
      <c r="AQ167" s="32">
        <f t="shared" ca="1" si="61"/>
        <v>0</v>
      </c>
      <c r="AR167" s="32">
        <f t="shared" ca="1" si="60"/>
        <v>0</v>
      </c>
      <c r="AS167" s="32">
        <f t="shared" ca="1" si="60"/>
        <v>0</v>
      </c>
      <c r="AT167" s="32">
        <f t="shared" ca="1" si="60"/>
        <v>0</v>
      </c>
      <c r="AU167" s="32">
        <f t="shared" ca="1" si="60"/>
        <v>0</v>
      </c>
      <c r="AV167" s="32">
        <f t="shared" ca="1" si="60"/>
        <v>0</v>
      </c>
      <c r="AW167" s="32">
        <f t="shared" ca="1" si="60"/>
        <v>0</v>
      </c>
      <c r="AX167" s="32">
        <f t="shared" ca="1" si="62"/>
        <v>0</v>
      </c>
      <c r="AY167" s="32">
        <f t="shared" ca="1" si="62"/>
        <v>0</v>
      </c>
      <c r="AZ167" s="32">
        <f t="shared" ca="1" si="62"/>
        <v>0</v>
      </c>
      <c r="BA167" s="31">
        <f t="shared" ca="1" si="87"/>
        <v>0</v>
      </c>
      <c r="BB167" s="31">
        <f t="shared" ca="1" si="65"/>
        <v>0</v>
      </c>
      <c r="BC167" s="31">
        <f t="shared" ca="1" si="66"/>
        <v>0</v>
      </c>
      <c r="BD167" s="31">
        <f t="shared" ca="1" si="67"/>
        <v>0</v>
      </c>
      <c r="BE167" s="31">
        <f t="shared" ca="1" si="68"/>
        <v>0</v>
      </c>
      <c r="BF167" s="31">
        <f t="shared" ca="1" si="69"/>
        <v>0</v>
      </c>
      <c r="BG167" s="31">
        <f t="shared" ca="1" si="70"/>
        <v>0</v>
      </c>
      <c r="BH167" s="31">
        <f t="shared" ca="1" si="71"/>
        <v>0</v>
      </c>
      <c r="BI167" s="31">
        <f t="shared" ca="1" si="72"/>
        <v>0</v>
      </c>
      <c r="BJ167" s="31">
        <f t="shared" ca="1" si="73"/>
        <v>0</v>
      </c>
      <c r="BK167" s="31">
        <f t="shared" ca="1" si="74"/>
        <v>0</v>
      </c>
      <c r="BL167" s="31">
        <f t="shared" ca="1" si="75"/>
        <v>0</v>
      </c>
      <c r="BM167" s="32">
        <f t="shared" ca="1" si="88"/>
        <v>0</v>
      </c>
      <c r="BN167" s="32">
        <f t="shared" ca="1" si="76"/>
        <v>0</v>
      </c>
      <c r="BO167" s="32">
        <f t="shared" ca="1" si="77"/>
        <v>0</v>
      </c>
      <c r="BP167" s="32">
        <f t="shared" ca="1" si="78"/>
        <v>0</v>
      </c>
      <c r="BQ167" s="32">
        <f t="shared" ca="1" si="79"/>
        <v>0</v>
      </c>
      <c r="BR167" s="32">
        <f t="shared" ca="1" si="80"/>
        <v>0</v>
      </c>
      <c r="BS167" s="32">
        <f t="shared" ca="1" si="81"/>
        <v>0</v>
      </c>
      <c r="BT167" s="32">
        <f t="shared" ca="1" si="82"/>
        <v>0</v>
      </c>
      <c r="BU167" s="32">
        <f t="shared" ca="1" si="83"/>
        <v>0</v>
      </c>
      <c r="BV167" s="32">
        <f t="shared" ca="1" si="84"/>
        <v>0</v>
      </c>
      <c r="BW167" s="32">
        <f t="shared" ca="1" si="85"/>
        <v>0</v>
      </c>
      <c r="BX167" s="32">
        <f t="shared" ca="1" si="86"/>
        <v>0</v>
      </c>
    </row>
    <row r="169" spans="1:76" x14ac:dyDescent="0.25">
      <c r="A169" t="s">
        <v>554</v>
      </c>
    </row>
    <row r="170" spans="1:76" x14ac:dyDescent="0.25">
      <c r="A170" t="s">
        <v>563</v>
      </c>
    </row>
    <row r="171" spans="1:76" x14ac:dyDescent="0.25">
      <c r="A171" t="s">
        <v>555</v>
      </c>
    </row>
    <row r="172" spans="1:76" x14ac:dyDescent="0.25">
      <c r="A172" t="s">
        <v>556</v>
      </c>
    </row>
    <row r="173" spans="1:76" x14ac:dyDescent="0.25">
      <c r="A173" t="s">
        <v>557</v>
      </c>
    </row>
    <row r="174" spans="1:76" x14ac:dyDescent="0.25">
      <c r="A174" t="s">
        <v>558</v>
      </c>
    </row>
    <row r="175" spans="1:76" x14ac:dyDescent="0.25">
      <c r="A175" t="s">
        <v>559</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7466-FCF7-413B-9D97-26F8E632CD6C}">
  <dimension ref="A1:ER175"/>
  <sheetViews>
    <sheetView showZeros="0" workbookViewId="0">
      <pane xSplit="3" ySplit="4" topLeftCell="D5" activePane="bottomRight" state="frozen"/>
      <selection activeCell="A3" sqref="A3"/>
      <selection pane="topRight" activeCell="A3" sqref="A3"/>
      <selection pane="bottomLeft" activeCell="A3" sqref="A3"/>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ustomWidth="1"/>
    <col min="17" max="28" width="12.7109375" style="56"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6"/>
    <col min="113" max="136" width="12.7109375" style="31"/>
    <col min="137" max="147" width="12.7109375" style="56"/>
    <col min="148" max="148" width="12.7109375" style="56" customWidth="1"/>
  </cols>
  <sheetData>
    <row r="1" spans="1:148" x14ac:dyDescent="0.25">
      <c r="A1" s="22" t="s">
        <v>583</v>
      </c>
      <c r="BY1" s="56"/>
    </row>
    <row r="2" spans="1:148" x14ac:dyDescent="0.25">
      <c r="A2" s="29" t="str">
        <f>'Correction Adjustments'!A2</f>
        <v>Estimate - September 13, 2021</v>
      </c>
      <c r="B2" s="22"/>
      <c r="E2" s="53" t="s">
        <v>0</v>
      </c>
      <c r="Q2" s="57"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60" t="s">
        <v>4</v>
      </c>
      <c r="BB2" s="61"/>
      <c r="BC2" s="61"/>
      <c r="BD2" s="61"/>
      <c r="BE2" s="61"/>
      <c r="BF2" s="61"/>
      <c r="BG2" s="61"/>
      <c r="BH2" s="61"/>
      <c r="BI2" s="61"/>
      <c r="BJ2" s="72" t="s">
        <v>448</v>
      </c>
      <c r="BK2" s="79">
        <f>SUM(BA5:BL167)</f>
        <v>55006.539999999994</v>
      </c>
      <c r="BL2" s="80"/>
      <c r="BM2" s="5" t="s">
        <v>577</v>
      </c>
      <c r="BN2" s="5"/>
      <c r="BO2" s="5"/>
      <c r="BP2" s="5"/>
      <c r="BQ2" s="5"/>
      <c r="BR2" s="5"/>
      <c r="BS2" s="5"/>
      <c r="BT2" s="5"/>
      <c r="BU2" s="5"/>
      <c r="BV2" s="5"/>
      <c r="BW2" s="5"/>
      <c r="BX2" s="5"/>
      <c r="BY2" s="62" t="s">
        <v>578</v>
      </c>
      <c r="CJ2" s="23" t="s">
        <v>552</v>
      </c>
      <c r="CK2" s="57" t="s">
        <v>585</v>
      </c>
      <c r="CL2" s="32"/>
      <c r="CM2" s="32"/>
      <c r="CN2" s="32"/>
      <c r="CO2" s="32"/>
      <c r="CP2" s="32"/>
      <c r="CQ2" s="32"/>
      <c r="CR2" s="32"/>
      <c r="CS2" s="32"/>
      <c r="CT2" s="32"/>
      <c r="CU2" s="32"/>
      <c r="CV2" s="24" t="s">
        <v>450</v>
      </c>
      <c r="CW2" s="62" t="s">
        <v>587</v>
      </c>
      <c r="CX2" s="62"/>
      <c r="CY2" s="62"/>
      <c r="CZ2" s="62"/>
      <c r="DA2" s="62"/>
      <c r="DB2" s="62"/>
      <c r="DC2" s="62"/>
      <c r="DD2" s="62"/>
      <c r="DE2" s="62"/>
      <c r="DF2" s="62"/>
      <c r="DG2" s="62"/>
      <c r="DH2" s="23" t="s">
        <v>573</v>
      </c>
      <c r="DI2" s="57" t="s">
        <v>589</v>
      </c>
      <c r="DJ2" s="57"/>
      <c r="DK2" s="57"/>
      <c r="DL2" s="57"/>
      <c r="DM2" s="57"/>
      <c r="DN2" s="57"/>
      <c r="DO2" s="57"/>
      <c r="DP2" s="57"/>
      <c r="DQ2" s="57"/>
      <c r="DR2" s="57"/>
      <c r="DS2" s="57"/>
      <c r="DT2" s="24" t="s">
        <v>561</v>
      </c>
      <c r="DU2" s="62" t="s">
        <v>591</v>
      </c>
      <c r="DV2" s="62"/>
      <c r="DW2" s="62"/>
      <c r="DX2" s="62"/>
      <c r="DY2" s="62"/>
      <c r="DZ2" s="62"/>
      <c r="EA2" s="62"/>
      <c r="EB2" s="62"/>
      <c r="EC2" s="62"/>
      <c r="ED2" s="62"/>
      <c r="EE2" s="62"/>
      <c r="EF2" s="44" t="s">
        <v>564</v>
      </c>
      <c r="EG2" s="57" t="s">
        <v>592</v>
      </c>
      <c r="EH2" s="32"/>
      <c r="EI2" s="32"/>
      <c r="EJ2" s="32"/>
      <c r="EK2" s="32"/>
      <c r="EL2" s="32"/>
      <c r="EM2" s="32"/>
      <c r="EN2" s="32"/>
      <c r="EO2" s="32"/>
      <c r="EP2" s="32"/>
      <c r="EQ2" s="32"/>
      <c r="ER2" s="24" t="s">
        <v>565</v>
      </c>
    </row>
    <row r="3" spans="1:148" x14ac:dyDescent="0.25">
      <c r="E3" s="54" t="s">
        <v>6</v>
      </c>
      <c r="F3" s="55"/>
      <c r="G3" s="55"/>
      <c r="H3" s="55"/>
      <c r="I3" s="55"/>
      <c r="J3" s="55"/>
      <c r="K3" s="55"/>
      <c r="L3" s="55"/>
      <c r="M3" s="55"/>
      <c r="N3" s="55"/>
      <c r="O3" s="81">
        <f>SUM(E5:P167)</f>
        <v>62330252.82308881</v>
      </c>
      <c r="P3" s="82"/>
      <c r="Q3" s="58" t="s">
        <v>7</v>
      </c>
      <c r="R3" s="59"/>
      <c r="S3" s="59"/>
      <c r="T3" s="59"/>
      <c r="U3" s="59"/>
      <c r="V3" s="59"/>
      <c r="W3" s="59"/>
      <c r="X3" s="59"/>
      <c r="Y3" s="59"/>
      <c r="Z3" s="59"/>
      <c r="AA3" s="77">
        <f>SUM(Q5:AB167)</f>
        <v>2133062041.5699966</v>
      </c>
      <c r="AB3" s="78"/>
      <c r="AD3" s="4"/>
      <c r="AE3" s="4"/>
      <c r="AF3" s="4"/>
      <c r="AG3" s="4"/>
      <c r="AH3" s="4"/>
      <c r="AI3" s="4"/>
      <c r="AJ3" s="4"/>
      <c r="AK3" s="4"/>
      <c r="AL3" s="4"/>
      <c r="AM3" s="4"/>
      <c r="AN3" s="4"/>
      <c r="AO3" s="36" t="s">
        <v>443</v>
      </c>
      <c r="AP3" s="71"/>
      <c r="AQ3" s="71"/>
      <c r="AR3" s="71"/>
      <c r="AS3" s="71"/>
      <c r="AT3" s="71"/>
      <c r="AU3" s="71"/>
      <c r="AV3" s="71"/>
      <c r="AW3" s="71"/>
      <c r="AX3" s="71"/>
      <c r="AY3" s="77">
        <f>SUM(AO5:AZ167)</f>
        <v>77382979.430000082</v>
      </c>
      <c r="AZ3" s="78"/>
      <c r="BA3" s="63">
        <v>-1E-4</v>
      </c>
      <c r="BB3" s="63">
        <v>-1E-4</v>
      </c>
      <c r="BC3" s="63">
        <v>-1E-4</v>
      </c>
      <c r="BD3" s="63">
        <v>-2.0000000000000001E-4</v>
      </c>
      <c r="BE3" s="63">
        <v>-2.0000000000000001E-4</v>
      </c>
      <c r="BF3" s="63">
        <v>-2.0000000000000001E-4</v>
      </c>
      <c r="BG3" s="63">
        <v>1.6000000000000001E-3</v>
      </c>
      <c r="BH3" s="63">
        <v>1.6000000000000001E-3</v>
      </c>
      <c r="BI3" s="63">
        <v>1.6000000000000001E-3</v>
      </c>
      <c r="BJ3" s="63">
        <v>-1.1000000000000001E-3</v>
      </c>
      <c r="BK3" s="63">
        <v>-1.1000000000000001E-3</v>
      </c>
      <c r="BL3" s="63">
        <v>-1.1000000000000001E-3</v>
      </c>
      <c r="BM3" s="6"/>
      <c r="BN3" s="6"/>
      <c r="BO3" s="6"/>
      <c r="BP3" s="6"/>
      <c r="BQ3" s="6"/>
      <c r="BR3" s="6"/>
      <c r="BS3" s="6"/>
      <c r="BT3" s="6"/>
      <c r="BU3" s="6"/>
      <c r="BV3" s="6"/>
      <c r="BW3" s="6"/>
      <c r="BX3" s="6"/>
      <c r="BY3" s="60" t="s">
        <v>584</v>
      </c>
      <c r="BZ3" s="61"/>
      <c r="CA3" s="61"/>
      <c r="CB3" s="61"/>
      <c r="CC3" s="61"/>
      <c r="CD3" s="61"/>
      <c r="CE3" s="61"/>
      <c r="CF3" s="61"/>
      <c r="CG3" s="61"/>
      <c r="CH3" s="61"/>
      <c r="CI3" s="79">
        <f ca="1">SUM(BY5:CJ167)</f>
        <v>72080129.199999988</v>
      </c>
      <c r="CJ3" s="80"/>
      <c r="CK3" s="58" t="s">
        <v>586</v>
      </c>
      <c r="CL3" s="59"/>
      <c r="CM3" s="59"/>
      <c r="CN3" s="59"/>
      <c r="CO3" s="59"/>
      <c r="CP3" s="59"/>
      <c r="CQ3" s="59"/>
      <c r="CR3" s="59"/>
      <c r="CS3" s="59"/>
      <c r="CT3" s="71"/>
      <c r="CU3" s="71" t="s">
        <v>453</v>
      </c>
      <c r="CV3" s="64">
        <f ca="1">ROUND(-(CI3-AY3-BK2)/AA3,4)</f>
        <v>2.5000000000000001E-3</v>
      </c>
      <c r="CW3" s="60" t="s">
        <v>588</v>
      </c>
      <c r="CX3" s="61"/>
      <c r="CY3" s="61"/>
      <c r="CZ3" s="61"/>
      <c r="DA3" s="61"/>
      <c r="DB3" s="61"/>
      <c r="DC3" s="61"/>
      <c r="DD3" s="61"/>
      <c r="DE3" s="61"/>
      <c r="DF3" s="61"/>
      <c r="DG3" s="79">
        <f ca="1">SUM(CW5:DH167)</f>
        <v>-25201.489999992875</v>
      </c>
      <c r="DH3" s="80"/>
      <c r="DI3" s="58" t="s">
        <v>590</v>
      </c>
      <c r="DJ3" s="59"/>
      <c r="DK3" s="59"/>
      <c r="DL3" s="59"/>
      <c r="DM3" s="59"/>
      <c r="DN3" s="59"/>
      <c r="DO3" s="59"/>
      <c r="DP3" s="59"/>
      <c r="DQ3" s="59"/>
      <c r="DR3" s="59"/>
      <c r="DS3" s="77">
        <f ca="1">SUM(DI5:DT167)</f>
        <v>-1260.1499999999187</v>
      </c>
      <c r="DT3" s="78"/>
      <c r="DU3" s="63">
        <f t="shared" ref="DU3:EF3" ca="1" si="0">VLOOKUP(DU4,CumulativeInterestRate,7,FALSE)</f>
        <v>0.15891455198742416</v>
      </c>
      <c r="DV3" s="63">
        <f t="shared" ca="1" si="0"/>
        <v>0.15679126431619128</v>
      </c>
      <c r="DW3" s="63">
        <f t="shared" ca="1" si="0"/>
        <v>0.1548734560970132</v>
      </c>
      <c r="DX3" s="63">
        <f t="shared" ca="1" si="0"/>
        <v>0.15275016842578032</v>
      </c>
      <c r="DY3" s="63">
        <f t="shared" ca="1" si="0"/>
        <v>0.15069537390523238</v>
      </c>
      <c r="DZ3" s="63">
        <f t="shared" ca="1" si="0"/>
        <v>0.14857208623399951</v>
      </c>
      <c r="EA3" s="63">
        <f t="shared" ca="1" si="0"/>
        <v>0.14651729171345157</v>
      </c>
      <c r="EB3" s="63">
        <f t="shared" ca="1" si="0"/>
        <v>0.14460633280934196</v>
      </c>
      <c r="EC3" s="63">
        <f t="shared" ca="1" si="0"/>
        <v>0.14269537390523238</v>
      </c>
      <c r="ED3" s="63">
        <f t="shared" ca="1" si="0"/>
        <v>0.14084605883673923</v>
      </c>
      <c r="EE3" s="63">
        <f t="shared" ca="1" si="0"/>
        <v>0.13893509993262962</v>
      </c>
      <c r="EF3" s="63">
        <f t="shared" ca="1" si="0"/>
        <v>0.13708578486413647</v>
      </c>
      <c r="EG3" s="58" t="s">
        <v>593</v>
      </c>
      <c r="EH3" s="59"/>
      <c r="EI3" s="59"/>
      <c r="EJ3" s="59"/>
      <c r="EK3" s="59"/>
      <c r="EL3" s="59"/>
      <c r="EM3" s="59"/>
      <c r="EN3" s="59"/>
      <c r="EO3" s="59"/>
      <c r="EP3" s="59"/>
      <c r="EQ3" s="77">
        <f ca="1">SUM(EG5:ER167)</f>
        <v>-39452.729999999479</v>
      </c>
      <c r="ER3" s="78"/>
    </row>
    <row r="4" spans="1:148" s="7" customFormat="1" x14ac:dyDescent="0.25">
      <c r="A4" s="7" t="s">
        <v>8</v>
      </c>
      <c r="B4" s="1" t="s">
        <v>527</v>
      </c>
      <c r="C4" s="7" t="s">
        <v>9</v>
      </c>
      <c r="D4" s="7" t="s">
        <v>10</v>
      </c>
      <c r="E4" s="8">
        <v>42005</v>
      </c>
      <c r="F4" s="8">
        <v>42036</v>
      </c>
      <c r="G4" s="8">
        <v>42064</v>
      </c>
      <c r="H4" s="8">
        <v>42095</v>
      </c>
      <c r="I4" s="8">
        <v>42125</v>
      </c>
      <c r="J4" s="8">
        <v>42156</v>
      </c>
      <c r="K4" s="8">
        <v>42186</v>
      </c>
      <c r="L4" s="8">
        <v>42217</v>
      </c>
      <c r="M4" s="8">
        <v>42248</v>
      </c>
      <c r="N4" s="8">
        <v>42278</v>
      </c>
      <c r="O4" s="8">
        <v>42309</v>
      </c>
      <c r="P4" s="8">
        <v>42339</v>
      </c>
      <c r="Q4" s="9">
        <v>42005</v>
      </c>
      <c r="R4" s="9">
        <v>42036</v>
      </c>
      <c r="S4" s="9">
        <v>42064</v>
      </c>
      <c r="T4" s="9">
        <v>42095</v>
      </c>
      <c r="U4" s="9">
        <v>42125</v>
      </c>
      <c r="V4" s="9">
        <v>42156</v>
      </c>
      <c r="W4" s="9">
        <v>42186</v>
      </c>
      <c r="X4" s="9">
        <v>42217</v>
      </c>
      <c r="Y4" s="9">
        <v>42248</v>
      </c>
      <c r="Z4" s="9">
        <v>42278</v>
      </c>
      <c r="AA4" s="9">
        <v>42309</v>
      </c>
      <c r="AB4" s="9">
        <v>42339</v>
      </c>
      <c r="AC4" s="8">
        <v>42005</v>
      </c>
      <c r="AD4" s="8">
        <v>42036</v>
      </c>
      <c r="AE4" s="8">
        <v>42064</v>
      </c>
      <c r="AF4" s="8">
        <v>42095</v>
      </c>
      <c r="AG4" s="8">
        <v>42125</v>
      </c>
      <c r="AH4" s="8">
        <v>42156</v>
      </c>
      <c r="AI4" s="8">
        <v>42186</v>
      </c>
      <c r="AJ4" s="8">
        <v>42217</v>
      </c>
      <c r="AK4" s="8">
        <v>42248</v>
      </c>
      <c r="AL4" s="8">
        <v>42278</v>
      </c>
      <c r="AM4" s="8">
        <v>42309</v>
      </c>
      <c r="AN4" s="8">
        <v>42339</v>
      </c>
      <c r="AO4" s="37">
        <v>42005</v>
      </c>
      <c r="AP4" s="37">
        <v>42036</v>
      </c>
      <c r="AQ4" s="37">
        <v>42064</v>
      </c>
      <c r="AR4" s="37">
        <v>42095</v>
      </c>
      <c r="AS4" s="37">
        <v>42125</v>
      </c>
      <c r="AT4" s="37">
        <v>42156</v>
      </c>
      <c r="AU4" s="37">
        <v>42186</v>
      </c>
      <c r="AV4" s="37">
        <v>42217</v>
      </c>
      <c r="AW4" s="37">
        <v>42248</v>
      </c>
      <c r="AX4" s="37">
        <v>42278</v>
      </c>
      <c r="AY4" s="37">
        <v>42309</v>
      </c>
      <c r="AZ4" s="37">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c r="BY4" s="10">
        <v>42005</v>
      </c>
      <c r="BZ4" s="10">
        <v>42036</v>
      </c>
      <c r="CA4" s="10">
        <v>42064</v>
      </c>
      <c r="CB4" s="10">
        <v>42095</v>
      </c>
      <c r="CC4" s="10">
        <v>42125</v>
      </c>
      <c r="CD4" s="10">
        <v>42156</v>
      </c>
      <c r="CE4" s="10">
        <v>42186</v>
      </c>
      <c r="CF4" s="10">
        <v>42217</v>
      </c>
      <c r="CG4" s="10">
        <v>42248</v>
      </c>
      <c r="CH4" s="10">
        <v>42278</v>
      </c>
      <c r="CI4" s="10">
        <v>42309</v>
      </c>
      <c r="CJ4" s="10">
        <v>42339</v>
      </c>
      <c r="CK4" s="9">
        <v>42005</v>
      </c>
      <c r="CL4" s="9">
        <v>42036</v>
      </c>
      <c r="CM4" s="9">
        <v>42064</v>
      </c>
      <c r="CN4" s="9">
        <v>42095</v>
      </c>
      <c r="CO4" s="9">
        <v>42125</v>
      </c>
      <c r="CP4" s="9">
        <v>42156</v>
      </c>
      <c r="CQ4" s="9">
        <v>42186</v>
      </c>
      <c r="CR4" s="9">
        <v>42217</v>
      </c>
      <c r="CS4" s="9">
        <v>42248</v>
      </c>
      <c r="CT4" s="9">
        <v>42278</v>
      </c>
      <c r="CU4" s="9">
        <v>42309</v>
      </c>
      <c r="CV4" s="9">
        <v>42339</v>
      </c>
      <c r="CW4" s="10">
        <v>42005</v>
      </c>
      <c r="CX4" s="10">
        <v>42036</v>
      </c>
      <c r="CY4" s="10">
        <v>42064</v>
      </c>
      <c r="CZ4" s="10">
        <v>42095</v>
      </c>
      <c r="DA4" s="10">
        <v>42125</v>
      </c>
      <c r="DB4" s="10">
        <v>42156</v>
      </c>
      <c r="DC4" s="10">
        <v>42186</v>
      </c>
      <c r="DD4" s="10">
        <v>42217</v>
      </c>
      <c r="DE4" s="10">
        <v>42248</v>
      </c>
      <c r="DF4" s="10">
        <v>42278</v>
      </c>
      <c r="DG4" s="10">
        <v>42309</v>
      </c>
      <c r="DH4" s="10">
        <v>42339</v>
      </c>
      <c r="DI4" s="9">
        <v>42005</v>
      </c>
      <c r="DJ4" s="9">
        <v>42036</v>
      </c>
      <c r="DK4" s="9">
        <v>42064</v>
      </c>
      <c r="DL4" s="9">
        <v>42095</v>
      </c>
      <c r="DM4" s="9">
        <v>42125</v>
      </c>
      <c r="DN4" s="9">
        <v>42156</v>
      </c>
      <c r="DO4" s="9">
        <v>42186</v>
      </c>
      <c r="DP4" s="9">
        <v>42217</v>
      </c>
      <c r="DQ4" s="9">
        <v>42248</v>
      </c>
      <c r="DR4" s="9">
        <v>42278</v>
      </c>
      <c r="DS4" s="9">
        <v>42309</v>
      </c>
      <c r="DT4" s="9">
        <v>42339</v>
      </c>
      <c r="DU4" s="10">
        <v>42005</v>
      </c>
      <c r="DV4" s="10">
        <v>42036</v>
      </c>
      <c r="DW4" s="10">
        <v>42064</v>
      </c>
      <c r="DX4" s="10">
        <v>42095</v>
      </c>
      <c r="DY4" s="10">
        <v>42125</v>
      </c>
      <c r="DZ4" s="10">
        <v>42156</v>
      </c>
      <c r="EA4" s="10">
        <v>42186</v>
      </c>
      <c r="EB4" s="10">
        <v>42217</v>
      </c>
      <c r="EC4" s="10">
        <v>42248</v>
      </c>
      <c r="ED4" s="10">
        <v>42278</v>
      </c>
      <c r="EE4" s="10">
        <v>42309</v>
      </c>
      <c r="EF4" s="10">
        <v>42339</v>
      </c>
      <c r="EG4" s="9">
        <v>42005</v>
      </c>
      <c r="EH4" s="9">
        <v>42036</v>
      </c>
      <c r="EI4" s="9">
        <v>42064</v>
      </c>
      <c r="EJ4" s="9">
        <v>42095</v>
      </c>
      <c r="EK4" s="9">
        <v>42125</v>
      </c>
      <c r="EL4" s="9">
        <v>42156</v>
      </c>
      <c r="EM4" s="9">
        <v>42186</v>
      </c>
      <c r="EN4" s="9">
        <v>42217</v>
      </c>
      <c r="EO4" s="9">
        <v>42248</v>
      </c>
      <c r="EP4" s="9">
        <v>42278</v>
      </c>
      <c r="EQ4" s="9">
        <v>42309</v>
      </c>
      <c r="ER4" s="9">
        <v>42339</v>
      </c>
    </row>
    <row r="5" spans="1:148" x14ac:dyDescent="0.25">
      <c r="A5" t="s">
        <v>460</v>
      </c>
      <c r="B5" s="1" t="s">
        <v>148</v>
      </c>
      <c r="C5" t="str">
        <f t="shared" ref="C5:C68" ca="1" si="1">VLOOKUP($B5,LocationLookup,2,FALSE)</f>
        <v>0000001511</v>
      </c>
      <c r="D5" t="str">
        <f t="shared" ref="D5:D68" ca="1" si="2">VLOOKUP($C5,LossFactorLookup,2,FALSE)</f>
        <v>FortisAlberta Reversing POD - Fort Macleod (15S)</v>
      </c>
      <c r="E5" s="52">
        <v>3.1039534999999998</v>
      </c>
      <c r="F5" s="52">
        <v>0.74384879999999998</v>
      </c>
      <c r="G5" s="52">
        <v>1.0934637</v>
      </c>
      <c r="H5" s="52">
        <v>39.204210099999997</v>
      </c>
      <c r="I5" s="52">
        <v>5.6033963</v>
      </c>
      <c r="J5" s="52">
        <v>0</v>
      </c>
      <c r="K5" s="52">
        <v>0</v>
      </c>
      <c r="L5" s="52">
        <v>0</v>
      </c>
      <c r="M5" s="52">
        <v>3.4895057999999999</v>
      </c>
      <c r="N5" s="52">
        <v>48.653872999999997</v>
      </c>
      <c r="O5" s="52">
        <v>13.180981600000001</v>
      </c>
      <c r="P5" s="52">
        <v>11.5390116</v>
      </c>
      <c r="Q5" s="32">
        <v>61.81</v>
      </c>
      <c r="R5" s="32">
        <v>27.05</v>
      </c>
      <c r="S5" s="32">
        <v>32.64</v>
      </c>
      <c r="T5" s="32">
        <v>598.17999999999995</v>
      </c>
      <c r="U5" s="32">
        <v>92.9</v>
      </c>
      <c r="V5" s="32">
        <v>0</v>
      </c>
      <c r="W5" s="32">
        <v>0</v>
      </c>
      <c r="X5" s="32">
        <v>0</v>
      </c>
      <c r="Y5" s="32">
        <v>66.81</v>
      </c>
      <c r="Z5" s="32">
        <v>901.73</v>
      </c>
      <c r="AA5" s="32">
        <v>200.87</v>
      </c>
      <c r="AB5" s="32">
        <v>221.46</v>
      </c>
      <c r="AC5" s="2">
        <v>1.32</v>
      </c>
      <c r="AD5" s="2">
        <v>1.32</v>
      </c>
      <c r="AE5" s="2">
        <v>1.32</v>
      </c>
      <c r="AF5" s="2">
        <v>1.32</v>
      </c>
      <c r="AG5" s="2">
        <v>1.32</v>
      </c>
      <c r="AH5" s="2">
        <v>1.32</v>
      </c>
      <c r="AI5" s="2">
        <v>1.32</v>
      </c>
      <c r="AJ5" s="2">
        <v>1.32</v>
      </c>
      <c r="AK5" s="2">
        <v>1.32</v>
      </c>
      <c r="AL5" s="2">
        <v>1.32</v>
      </c>
      <c r="AM5" s="2">
        <v>1.32</v>
      </c>
      <c r="AN5" s="2">
        <v>1.32</v>
      </c>
      <c r="AO5" s="33">
        <v>0.82</v>
      </c>
      <c r="AP5" s="33">
        <v>0.36</v>
      </c>
      <c r="AQ5" s="33">
        <v>0.43</v>
      </c>
      <c r="AR5" s="33">
        <v>7.9</v>
      </c>
      <c r="AS5" s="33">
        <v>1.23</v>
      </c>
      <c r="AT5" s="33">
        <v>0</v>
      </c>
      <c r="AU5" s="33">
        <v>0</v>
      </c>
      <c r="AV5" s="33">
        <v>0</v>
      </c>
      <c r="AW5" s="33">
        <v>0.88</v>
      </c>
      <c r="AX5" s="33">
        <v>11.9</v>
      </c>
      <c r="AY5" s="33">
        <v>2.65</v>
      </c>
      <c r="AZ5" s="33">
        <v>2.92</v>
      </c>
      <c r="BA5" s="31">
        <f t="shared" ref="BA5:BL20" si="3">ROUND(Q5*BA$3,2)</f>
        <v>-0.01</v>
      </c>
      <c r="BB5" s="31">
        <f t="shared" si="3"/>
        <v>0</v>
      </c>
      <c r="BC5" s="31">
        <f t="shared" si="3"/>
        <v>0</v>
      </c>
      <c r="BD5" s="31">
        <f t="shared" si="3"/>
        <v>-0.12</v>
      </c>
      <c r="BE5" s="31">
        <f t="shared" si="3"/>
        <v>-0.02</v>
      </c>
      <c r="BF5" s="31">
        <f t="shared" si="3"/>
        <v>0</v>
      </c>
      <c r="BG5" s="31">
        <f t="shared" si="3"/>
        <v>0</v>
      </c>
      <c r="BH5" s="31">
        <f t="shared" si="3"/>
        <v>0</v>
      </c>
      <c r="BI5" s="31">
        <f t="shared" si="3"/>
        <v>0.11</v>
      </c>
      <c r="BJ5" s="31">
        <f t="shared" si="3"/>
        <v>-0.99</v>
      </c>
      <c r="BK5" s="31">
        <f t="shared" si="3"/>
        <v>-0.22</v>
      </c>
      <c r="BL5" s="31">
        <f t="shared" si="3"/>
        <v>-0.24</v>
      </c>
      <c r="BM5" s="6">
        <f t="shared" ref="BM5:BX20" ca="1" si="4">VLOOKUP($C5,LossFactorLookup,3,FALSE)</f>
        <v>2.8899999999999999E-2</v>
      </c>
      <c r="BN5" s="6">
        <f t="shared" ca="1" si="4"/>
        <v>2.8899999999999999E-2</v>
      </c>
      <c r="BO5" s="6">
        <f t="shared" ca="1" si="4"/>
        <v>2.8899999999999999E-2</v>
      </c>
      <c r="BP5" s="6">
        <f t="shared" ca="1" si="4"/>
        <v>2.8899999999999999E-2</v>
      </c>
      <c r="BQ5" s="6">
        <f t="shared" ca="1" si="4"/>
        <v>2.8899999999999999E-2</v>
      </c>
      <c r="BR5" s="6">
        <f t="shared" ca="1" si="4"/>
        <v>2.8899999999999999E-2</v>
      </c>
      <c r="BS5" s="6">
        <f t="shared" ca="1" si="4"/>
        <v>2.8899999999999999E-2</v>
      </c>
      <c r="BT5" s="6">
        <f t="shared" ca="1" si="4"/>
        <v>2.8899999999999999E-2</v>
      </c>
      <c r="BU5" s="6">
        <f t="shared" ca="1" si="4"/>
        <v>2.8899999999999999E-2</v>
      </c>
      <c r="BV5" s="6">
        <f t="shared" ca="1" si="4"/>
        <v>2.8899999999999999E-2</v>
      </c>
      <c r="BW5" s="6">
        <f t="shared" ca="1" si="4"/>
        <v>2.8899999999999999E-2</v>
      </c>
      <c r="BX5" s="6">
        <f t="shared" ca="1" si="4"/>
        <v>2.8899999999999999E-2</v>
      </c>
      <c r="BY5" s="31">
        <f t="shared" ref="BY5:CJ26" ca="1" si="5">IFERROR(VLOOKUP($C5,DOSDetail,CELL("col",BY$4)+58,FALSE),ROUND(Q5*BM5,2))</f>
        <v>1.79</v>
      </c>
      <c r="BZ5" s="31">
        <f t="shared" ca="1" si="5"/>
        <v>0.78</v>
      </c>
      <c r="CA5" s="31">
        <f t="shared" ca="1" si="5"/>
        <v>0.94</v>
      </c>
      <c r="CB5" s="31">
        <f t="shared" ca="1" si="5"/>
        <v>17.29</v>
      </c>
      <c r="CC5" s="31">
        <f t="shared" ca="1" si="5"/>
        <v>2.68</v>
      </c>
      <c r="CD5" s="31">
        <f t="shared" ca="1" si="5"/>
        <v>0</v>
      </c>
      <c r="CE5" s="31">
        <f t="shared" ca="1" si="5"/>
        <v>0</v>
      </c>
      <c r="CF5" s="31">
        <f t="shared" ca="1" si="5"/>
        <v>0</v>
      </c>
      <c r="CG5" s="31">
        <f t="shared" ca="1" si="5"/>
        <v>1.93</v>
      </c>
      <c r="CH5" s="31">
        <f t="shared" ca="1" si="5"/>
        <v>26.06</v>
      </c>
      <c r="CI5" s="31">
        <f t="shared" ca="1" si="5"/>
        <v>5.81</v>
      </c>
      <c r="CJ5" s="31">
        <f t="shared" ca="1" si="5"/>
        <v>6.4</v>
      </c>
      <c r="CK5" s="32">
        <f t="shared" ref="CK5:CV20" ca="1" si="6">ROUND(Q5*$CV$3,2)</f>
        <v>0.15</v>
      </c>
      <c r="CL5" s="32">
        <f t="shared" ca="1" si="6"/>
        <v>7.0000000000000007E-2</v>
      </c>
      <c r="CM5" s="32">
        <f t="shared" ca="1" si="6"/>
        <v>0.08</v>
      </c>
      <c r="CN5" s="32">
        <f t="shared" ca="1" si="6"/>
        <v>1.5</v>
      </c>
      <c r="CO5" s="32">
        <f t="shared" ca="1" si="6"/>
        <v>0.23</v>
      </c>
      <c r="CP5" s="32">
        <f t="shared" ca="1" si="6"/>
        <v>0</v>
      </c>
      <c r="CQ5" s="32">
        <f t="shared" ca="1" si="6"/>
        <v>0</v>
      </c>
      <c r="CR5" s="32">
        <f t="shared" ca="1" si="6"/>
        <v>0</v>
      </c>
      <c r="CS5" s="32">
        <f t="shared" ca="1" si="6"/>
        <v>0.17</v>
      </c>
      <c r="CT5" s="32">
        <f t="shared" ca="1" si="6"/>
        <v>2.25</v>
      </c>
      <c r="CU5" s="32">
        <f t="shared" ca="1" si="6"/>
        <v>0.5</v>
      </c>
      <c r="CV5" s="32">
        <f t="shared" ca="1" si="6"/>
        <v>0.55000000000000004</v>
      </c>
      <c r="CW5" s="31">
        <f t="shared" ref="CW5:DH20" ca="1" si="7">BY5+CK5-AO5-BA5</f>
        <v>1.1300000000000001</v>
      </c>
      <c r="CX5" s="31">
        <f t="shared" ca="1" si="7"/>
        <v>0.4900000000000001</v>
      </c>
      <c r="CY5" s="31">
        <f t="shared" ca="1" si="7"/>
        <v>0.59000000000000008</v>
      </c>
      <c r="CZ5" s="31">
        <f t="shared" ca="1" si="7"/>
        <v>11.009999999999998</v>
      </c>
      <c r="DA5" s="31">
        <f t="shared" ca="1" si="7"/>
        <v>1.7000000000000002</v>
      </c>
      <c r="DB5" s="31">
        <f t="shared" ca="1" si="7"/>
        <v>0</v>
      </c>
      <c r="DC5" s="31">
        <f t="shared" ca="1" si="7"/>
        <v>0</v>
      </c>
      <c r="DD5" s="31">
        <f t="shared" ca="1" si="7"/>
        <v>0</v>
      </c>
      <c r="DE5" s="31">
        <f t="shared" ca="1" si="7"/>
        <v>1.1100000000000001</v>
      </c>
      <c r="DF5" s="31">
        <f t="shared" ca="1" si="7"/>
        <v>17.399999999999995</v>
      </c>
      <c r="DG5" s="31">
        <f t="shared" ca="1" si="7"/>
        <v>3.88</v>
      </c>
      <c r="DH5" s="31">
        <f t="shared" ca="1" si="7"/>
        <v>4.2700000000000005</v>
      </c>
      <c r="DI5" s="32">
        <f ca="1">ROUND(CW5*5%,2)</f>
        <v>0.06</v>
      </c>
      <c r="DJ5" s="32">
        <f t="shared" ref="DJ5:DT20" ca="1" si="8">ROUND(CX5*5%,2)</f>
        <v>0.02</v>
      </c>
      <c r="DK5" s="32">
        <f t="shared" ca="1" si="8"/>
        <v>0.03</v>
      </c>
      <c r="DL5" s="32">
        <f t="shared" ca="1" si="8"/>
        <v>0.55000000000000004</v>
      </c>
      <c r="DM5" s="32">
        <f t="shared" ca="1" si="8"/>
        <v>0.09</v>
      </c>
      <c r="DN5" s="32">
        <f t="shared" ca="1" si="8"/>
        <v>0</v>
      </c>
      <c r="DO5" s="32">
        <f t="shared" ca="1" si="8"/>
        <v>0</v>
      </c>
      <c r="DP5" s="32">
        <f t="shared" ca="1" si="8"/>
        <v>0</v>
      </c>
      <c r="DQ5" s="32">
        <f t="shared" ca="1" si="8"/>
        <v>0.06</v>
      </c>
      <c r="DR5" s="32">
        <f t="shared" ca="1" si="8"/>
        <v>0.87</v>
      </c>
      <c r="DS5" s="32">
        <f t="shared" ca="1" si="8"/>
        <v>0.19</v>
      </c>
      <c r="DT5" s="32">
        <f t="shared" ca="1" si="8"/>
        <v>0.21</v>
      </c>
      <c r="DU5" s="31">
        <f ca="1">ROUND(CW5*DU$3,2)</f>
        <v>0.18</v>
      </c>
      <c r="DV5" s="31">
        <f t="shared" ref="DV5:EF20" ca="1" si="9">ROUND(CX5*DV$3,2)</f>
        <v>0.08</v>
      </c>
      <c r="DW5" s="31">
        <f t="shared" ca="1" si="9"/>
        <v>0.09</v>
      </c>
      <c r="DX5" s="31">
        <f t="shared" ca="1" si="9"/>
        <v>1.68</v>
      </c>
      <c r="DY5" s="31">
        <f t="shared" ca="1" si="9"/>
        <v>0.26</v>
      </c>
      <c r="DZ5" s="31">
        <f t="shared" ca="1" si="9"/>
        <v>0</v>
      </c>
      <c r="EA5" s="31">
        <f t="shared" ca="1" si="9"/>
        <v>0</v>
      </c>
      <c r="EB5" s="31">
        <f t="shared" ca="1" si="9"/>
        <v>0</v>
      </c>
      <c r="EC5" s="31">
        <f t="shared" ca="1" si="9"/>
        <v>0.16</v>
      </c>
      <c r="ED5" s="31">
        <f t="shared" ca="1" si="9"/>
        <v>2.4500000000000002</v>
      </c>
      <c r="EE5" s="31">
        <f t="shared" ca="1" si="9"/>
        <v>0.54</v>
      </c>
      <c r="EF5" s="31">
        <f t="shared" ca="1" si="9"/>
        <v>0.59</v>
      </c>
      <c r="EG5" s="32">
        <f ca="1">CW5+DI5+DU5</f>
        <v>1.37</v>
      </c>
      <c r="EH5" s="32">
        <f t="shared" ref="EH5:ER20" ca="1" si="10">CX5+DJ5+DV5</f>
        <v>0.59000000000000008</v>
      </c>
      <c r="EI5" s="32">
        <f t="shared" ca="1" si="10"/>
        <v>0.71000000000000008</v>
      </c>
      <c r="EJ5" s="32">
        <f t="shared" ca="1" si="10"/>
        <v>13.239999999999998</v>
      </c>
      <c r="EK5" s="32">
        <f t="shared" ca="1" si="10"/>
        <v>2.0500000000000003</v>
      </c>
      <c r="EL5" s="32">
        <f t="shared" ca="1" si="10"/>
        <v>0</v>
      </c>
      <c r="EM5" s="32">
        <f t="shared" ca="1" si="10"/>
        <v>0</v>
      </c>
      <c r="EN5" s="32">
        <f t="shared" ca="1" si="10"/>
        <v>0</v>
      </c>
      <c r="EO5" s="32">
        <f t="shared" ca="1" si="10"/>
        <v>1.33</v>
      </c>
      <c r="EP5" s="32">
        <f t="shared" ca="1" si="10"/>
        <v>20.719999999999995</v>
      </c>
      <c r="EQ5" s="32">
        <f t="shared" ca="1" si="10"/>
        <v>4.6100000000000003</v>
      </c>
      <c r="ER5" s="32">
        <f t="shared" ca="1" si="10"/>
        <v>5.07</v>
      </c>
    </row>
    <row r="6" spans="1:148" x14ac:dyDescent="0.25">
      <c r="A6" t="s">
        <v>460</v>
      </c>
      <c r="B6" s="1" t="s">
        <v>156</v>
      </c>
      <c r="C6" t="str">
        <f t="shared" ca="1" si="1"/>
        <v>0000006711</v>
      </c>
      <c r="D6" t="str">
        <f t="shared" ca="1" si="2"/>
        <v>FortisAlberta Reversing POD - Stirling (67S)</v>
      </c>
      <c r="E6" s="52">
        <v>0</v>
      </c>
      <c r="F6" s="52">
        <v>0</v>
      </c>
      <c r="G6" s="52">
        <v>0</v>
      </c>
      <c r="H6" s="52">
        <v>14.891898899999999</v>
      </c>
      <c r="I6" s="52">
        <v>459.5027134</v>
      </c>
      <c r="J6" s="52">
        <v>374.40810920000001</v>
      </c>
      <c r="K6" s="52">
        <v>399.75860870000002</v>
      </c>
      <c r="L6" s="52">
        <v>255.7040423</v>
      </c>
      <c r="M6" s="52">
        <v>555.22179200000005</v>
      </c>
      <c r="N6" s="52">
        <v>12.5479109</v>
      </c>
      <c r="O6" s="52">
        <v>0</v>
      </c>
      <c r="P6" s="52">
        <v>0</v>
      </c>
      <c r="Q6" s="32">
        <v>0</v>
      </c>
      <c r="R6" s="32">
        <v>0</v>
      </c>
      <c r="S6" s="32">
        <v>0</v>
      </c>
      <c r="T6" s="32">
        <v>212.99</v>
      </c>
      <c r="U6" s="32">
        <v>14142.76</v>
      </c>
      <c r="V6" s="32">
        <v>12697.23</v>
      </c>
      <c r="W6" s="32">
        <v>6940.15</v>
      </c>
      <c r="X6" s="32">
        <v>4528.38</v>
      </c>
      <c r="Y6" s="32">
        <v>10078.82</v>
      </c>
      <c r="Z6" s="32">
        <v>205.4</v>
      </c>
      <c r="AA6" s="32">
        <v>0</v>
      </c>
      <c r="AB6" s="32">
        <v>0</v>
      </c>
      <c r="AC6" s="2">
        <v>2.87</v>
      </c>
      <c r="AD6" s="2">
        <v>2.87</v>
      </c>
      <c r="AE6" s="2">
        <v>2.87</v>
      </c>
      <c r="AF6" s="2">
        <v>2.87</v>
      </c>
      <c r="AG6" s="2">
        <v>2.87</v>
      </c>
      <c r="AH6" s="2">
        <v>2.87</v>
      </c>
      <c r="AI6" s="2">
        <v>2.87</v>
      </c>
      <c r="AJ6" s="2">
        <v>2.87</v>
      </c>
      <c r="AK6" s="2">
        <v>2.87</v>
      </c>
      <c r="AL6" s="2">
        <v>2.87</v>
      </c>
      <c r="AM6" s="2">
        <v>2.87</v>
      </c>
      <c r="AN6" s="2">
        <v>2.87</v>
      </c>
      <c r="AO6" s="33">
        <v>1</v>
      </c>
      <c r="AP6" s="33">
        <v>0</v>
      </c>
      <c r="AQ6" s="33">
        <v>0</v>
      </c>
      <c r="AR6" s="33">
        <v>6.11</v>
      </c>
      <c r="AS6" s="33">
        <v>405.9</v>
      </c>
      <c r="AT6" s="33">
        <v>364.41</v>
      </c>
      <c r="AU6" s="33">
        <v>199.18</v>
      </c>
      <c r="AV6" s="33">
        <v>129.96</v>
      </c>
      <c r="AW6" s="33">
        <v>289.26</v>
      </c>
      <c r="AX6" s="33">
        <v>5.9</v>
      </c>
      <c r="AY6" s="33">
        <v>0</v>
      </c>
      <c r="AZ6" s="33">
        <v>0</v>
      </c>
      <c r="BA6" s="31">
        <f t="shared" si="3"/>
        <v>0</v>
      </c>
      <c r="BB6" s="31">
        <f t="shared" si="3"/>
        <v>0</v>
      </c>
      <c r="BC6" s="31">
        <f t="shared" si="3"/>
        <v>0</v>
      </c>
      <c r="BD6" s="31">
        <f t="shared" si="3"/>
        <v>-0.04</v>
      </c>
      <c r="BE6" s="31">
        <f t="shared" si="3"/>
        <v>-2.83</v>
      </c>
      <c r="BF6" s="31">
        <f t="shared" si="3"/>
        <v>-2.54</v>
      </c>
      <c r="BG6" s="31">
        <f t="shared" si="3"/>
        <v>11.1</v>
      </c>
      <c r="BH6" s="31">
        <f t="shared" si="3"/>
        <v>7.25</v>
      </c>
      <c r="BI6" s="31">
        <f t="shared" si="3"/>
        <v>16.13</v>
      </c>
      <c r="BJ6" s="31">
        <f t="shared" si="3"/>
        <v>-0.23</v>
      </c>
      <c r="BK6" s="31">
        <f t="shared" si="3"/>
        <v>0</v>
      </c>
      <c r="BL6" s="31">
        <f t="shared" si="3"/>
        <v>0</v>
      </c>
      <c r="BM6" s="6">
        <f t="shared" ca="1" si="4"/>
        <v>-4.4999999999999997E-3</v>
      </c>
      <c r="BN6" s="6">
        <f t="shared" ca="1" si="4"/>
        <v>-4.4999999999999997E-3</v>
      </c>
      <c r="BO6" s="6">
        <f t="shared" ca="1" si="4"/>
        <v>-4.4999999999999997E-3</v>
      </c>
      <c r="BP6" s="6">
        <f t="shared" ca="1" si="4"/>
        <v>-4.4999999999999997E-3</v>
      </c>
      <c r="BQ6" s="6">
        <f t="shared" ca="1" si="4"/>
        <v>-4.4999999999999997E-3</v>
      </c>
      <c r="BR6" s="6">
        <f t="shared" ca="1" si="4"/>
        <v>-4.4999999999999997E-3</v>
      </c>
      <c r="BS6" s="6">
        <f t="shared" ca="1" si="4"/>
        <v>-4.4999999999999997E-3</v>
      </c>
      <c r="BT6" s="6">
        <f t="shared" ca="1" si="4"/>
        <v>-4.4999999999999997E-3</v>
      </c>
      <c r="BU6" s="6">
        <f t="shared" ca="1" si="4"/>
        <v>-4.4999999999999997E-3</v>
      </c>
      <c r="BV6" s="6">
        <f t="shared" ca="1" si="4"/>
        <v>-4.4999999999999997E-3</v>
      </c>
      <c r="BW6" s="6">
        <f t="shared" ca="1" si="4"/>
        <v>-4.4999999999999997E-3</v>
      </c>
      <c r="BX6" s="6">
        <f t="shared" ca="1" si="4"/>
        <v>-4.4999999999999997E-3</v>
      </c>
      <c r="BY6" s="31">
        <f t="shared" ca="1" si="5"/>
        <v>0</v>
      </c>
      <c r="BZ6" s="31">
        <f t="shared" ca="1" si="5"/>
        <v>0</v>
      </c>
      <c r="CA6" s="31">
        <f t="shared" ca="1" si="5"/>
        <v>0</v>
      </c>
      <c r="CB6" s="31">
        <f t="shared" ca="1" si="5"/>
        <v>-0.96</v>
      </c>
      <c r="CC6" s="31">
        <f t="shared" ca="1" si="5"/>
        <v>-63.64</v>
      </c>
      <c r="CD6" s="31">
        <f t="shared" ca="1" si="5"/>
        <v>-57.14</v>
      </c>
      <c r="CE6" s="31">
        <f t="shared" ca="1" si="5"/>
        <v>-31.23</v>
      </c>
      <c r="CF6" s="31">
        <f t="shared" ca="1" si="5"/>
        <v>-20.38</v>
      </c>
      <c r="CG6" s="31">
        <f t="shared" ca="1" si="5"/>
        <v>-45.35</v>
      </c>
      <c r="CH6" s="31">
        <f t="shared" ca="1" si="5"/>
        <v>-0.92</v>
      </c>
      <c r="CI6" s="31">
        <f t="shared" ca="1" si="5"/>
        <v>0</v>
      </c>
      <c r="CJ6" s="31">
        <f t="shared" ca="1" si="5"/>
        <v>0</v>
      </c>
      <c r="CK6" s="32">
        <f t="shared" ca="1" si="6"/>
        <v>0</v>
      </c>
      <c r="CL6" s="32">
        <f t="shared" ca="1" si="6"/>
        <v>0</v>
      </c>
      <c r="CM6" s="32">
        <f t="shared" ca="1" si="6"/>
        <v>0</v>
      </c>
      <c r="CN6" s="32">
        <f t="shared" ca="1" si="6"/>
        <v>0.53</v>
      </c>
      <c r="CO6" s="32">
        <f t="shared" ca="1" si="6"/>
        <v>35.36</v>
      </c>
      <c r="CP6" s="32">
        <f t="shared" ca="1" si="6"/>
        <v>31.74</v>
      </c>
      <c r="CQ6" s="32">
        <f t="shared" ca="1" si="6"/>
        <v>17.350000000000001</v>
      </c>
      <c r="CR6" s="32">
        <f t="shared" ca="1" si="6"/>
        <v>11.32</v>
      </c>
      <c r="CS6" s="32">
        <f t="shared" ca="1" si="6"/>
        <v>25.2</v>
      </c>
      <c r="CT6" s="32">
        <f t="shared" ca="1" si="6"/>
        <v>0.51</v>
      </c>
      <c r="CU6" s="32">
        <f t="shared" ca="1" si="6"/>
        <v>0</v>
      </c>
      <c r="CV6" s="32">
        <f t="shared" ca="1" si="6"/>
        <v>0</v>
      </c>
      <c r="CW6" s="31">
        <f t="shared" ca="1" si="7"/>
        <v>-1</v>
      </c>
      <c r="CX6" s="31">
        <f t="shared" ca="1" si="7"/>
        <v>0</v>
      </c>
      <c r="CY6" s="31">
        <f t="shared" ca="1" si="7"/>
        <v>0</v>
      </c>
      <c r="CZ6" s="31">
        <f t="shared" ca="1" si="7"/>
        <v>-6.5</v>
      </c>
      <c r="DA6" s="31">
        <f t="shared" ca="1" si="7"/>
        <v>-431.34999999999997</v>
      </c>
      <c r="DB6" s="31">
        <f t="shared" ca="1" si="7"/>
        <v>-387.27</v>
      </c>
      <c r="DC6" s="31">
        <f t="shared" ca="1" si="7"/>
        <v>-224.16</v>
      </c>
      <c r="DD6" s="31">
        <f t="shared" ca="1" si="7"/>
        <v>-146.27000000000001</v>
      </c>
      <c r="DE6" s="31">
        <f t="shared" ca="1" si="7"/>
        <v>-325.53999999999996</v>
      </c>
      <c r="DF6" s="31">
        <f t="shared" ca="1" si="7"/>
        <v>-6.08</v>
      </c>
      <c r="DG6" s="31">
        <f t="shared" ca="1" si="7"/>
        <v>0</v>
      </c>
      <c r="DH6" s="31">
        <f t="shared" ca="1" si="7"/>
        <v>0</v>
      </c>
      <c r="DI6" s="32">
        <f t="shared" ref="DI6:DT40" ca="1" si="11">ROUND(CW6*5%,2)</f>
        <v>-0.05</v>
      </c>
      <c r="DJ6" s="32">
        <f t="shared" ca="1" si="8"/>
        <v>0</v>
      </c>
      <c r="DK6" s="32">
        <f t="shared" ca="1" si="8"/>
        <v>0</v>
      </c>
      <c r="DL6" s="32">
        <f t="shared" ca="1" si="8"/>
        <v>-0.33</v>
      </c>
      <c r="DM6" s="32">
        <f t="shared" ca="1" si="8"/>
        <v>-21.57</v>
      </c>
      <c r="DN6" s="32">
        <f t="shared" ca="1" si="8"/>
        <v>-19.36</v>
      </c>
      <c r="DO6" s="32">
        <f t="shared" ca="1" si="8"/>
        <v>-11.21</v>
      </c>
      <c r="DP6" s="32">
        <f t="shared" ca="1" si="8"/>
        <v>-7.31</v>
      </c>
      <c r="DQ6" s="32">
        <f t="shared" ca="1" si="8"/>
        <v>-16.28</v>
      </c>
      <c r="DR6" s="32">
        <f t="shared" ca="1" si="8"/>
        <v>-0.3</v>
      </c>
      <c r="DS6" s="32">
        <f t="shared" ca="1" si="8"/>
        <v>0</v>
      </c>
      <c r="DT6" s="32">
        <f t="shared" ca="1" si="8"/>
        <v>0</v>
      </c>
      <c r="DU6" s="31">
        <f t="shared" ref="DU6:EF40" ca="1" si="12">ROUND(CW6*DU$3,2)</f>
        <v>-0.16</v>
      </c>
      <c r="DV6" s="31">
        <f t="shared" ca="1" si="9"/>
        <v>0</v>
      </c>
      <c r="DW6" s="31">
        <f t="shared" ca="1" si="9"/>
        <v>0</v>
      </c>
      <c r="DX6" s="31">
        <f t="shared" ca="1" si="9"/>
        <v>-0.99</v>
      </c>
      <c r="DY6" s="31">
        <f t="shared" ca="1" si="9"/>
        <v>-65</v>
      </c>
      <c r="DZ6" s="31">
        <f t="shared" ca="1" si="9"/>
        <v>-57.54</v>
      </c>
      <c r="EA6" s="31">
        <f t="shared" ca="1" si="9"/>
        <v>-32.840000000000003</v>
      </c>
      <c r="EB6" s="31">
        <f t="shared" ca="1" si="9"/>
        <v>-21.15</v>
      </c>
      <c r="EC6" s="31">
        <f t="shared" ca="1" si="9"/>
        <v>-46.45</v>
      </c>
      <c r="ED6" s="31">
        <f t="shared" ca="1" si="9"/>
        <v>-0.86</v>
      </c>
      <c r="EE6" s="31">
        <f t="shared" ca="1" si="9"/>
        <v>0</v>
      </c>
      <c r="EF6" s="31">
        <f t="shared" ca="1" si="9"/>
        <v>0</v>
      </c>
      <c r="EG6" s="32">
        <f t="shared" ref="EG6:ER40" ca="1" si="13">CW6+DI6+DU6</f>
        <v>-1.21</v>
      </c>
      <c r="EH6" s="32">
        <f t="shared" ca="1" si="10"/>
        <v>0</v>
      </c>
      <c r="EI6" s="32">
        <f t="shared" ca="1" si="10"/>
        <v>0</v>
      </c>
      <c r="EJ6" s="32">
        <f t="shared" ca="1" si="10"/>
        <v>-7.82</v>
      </c>
      <c r="EK6" s="32">
        <f t="shared" ca="1" si="10"/>
        <v>-517.91999999999996</v>
      </c>
      <c r="EL6" s="32">
        <f t="shared" ca="1" si="10"/>
        <v>-464.17</v>
      </c>
      <c r="EM6" s="32">
        <f t="shared" ca="1" si="10"/>
        <v>-268.21000000000004</v>
      </c>
      <c r="EN6" s="32">
        <f t="shared" ca="1" si="10"/>
        <v>-174.73000000000002</v>
      </c>
      <c r="EO6" s="32">
        <f t="shared" ca="1" si="10"/>
        <v>-388.26999999999992</v>
      </c>
      <c r="EP6" s="32">
        <f t="shared" ca="1" si="10"/>
        <v>-7.24</v>
      </c>
      <c r="EQ6" s="32">
        <f t="shared" ca="1" si="10"/>
        <v>0</v>
      </c>
      <c r="ER6" s="32">
        <f t="shared" ca="1" si="10"/>
        <v>0</v>
      </c>
    </row>
    <row r="7" spans="1:148" x14ac:dyDescent="0.25">
      <c r="A7" t="s">
        <v>460</v>
      </c>
      <c r="B7" s="1" t="s">
        <v>149</v>
      </c>
      <c r="C7" t="str">
        <f t="shared" ca="1" si="1"/>
        <v>0000022911</v>
      </c>
      <c r="D7" t="str">
        <f t="shared" ca="1" si="2"/>
        <v>FortisAlberta Reversing POD - Glenwood (229S)</v>
      </c>
      <c r="E7" s="52">
        <v>20.905933099999999</v>
      </c>
      <c r="F7" s="52">
        <v>9.2685627999999998</v>
      </c>
      <c r="G7" s="52">
        <v>6.1529406</v>
      </c>
      <c r="H7" s="52">
        <v>98.317098299999998</v>
      </c>
      <c r="I7" s="52">
        <v>115.5756227</v>
      </c>
      <c r="J7" s="52">
        <v>56.345450999999997</v>
      </c>
      <c r="K7" s="52">
        <v>59.077249399999999</v>
      </c>
      <c r="L7" s="52">
        <v>90.551902799999993</v>
      </c>
      <c r="M7" s="52">
        <v>335.93704889999998</v>
      </c>
      <c r="N7" s="52">
        <v>13.168053199999999</v>
      </c>
      <c r="O7" s="52">
        <v>6.8063440000000002</v>
      </c>
      <c r="P7" s="52">
        <v>3.9356284000000001</v>
      </c>
      <c r="Q7" s="32">
        <v>376.27</v>
      </c>
      <c r="R7" s="32">
        <v>146.44</v>
      </c>
      <c r="S7" s="32">
        <v>86.05</v>
      </c>
      <c r="T7" s="32">
        <v>1844.52</v>
      </c>
      <c r="U7" s="32">
        <v>2660.46</v>
      </c>
      <c r="V7" s="32">
        <v>3307.41</v>
      </c>
      <c r="W7" s="32">
        <v>924.98</v>
      </c>
      <c r="X7" s="32">
        <v>1500.9</v>
      </c>
      <c r="Y7" s="32">
        <v>5863.58</v>
      </c>
      <c r="Z7" s="32">
        <v>163.16999999999999</v>
      </c>
      <c r="AA7" s="32">
        <v>83.74</v>
      </c>
      <c r="AB7" s="32">
        <v>59.49</v>
      </c>
      <c r="AC7" s="2">
        <v>1.42</v>
      </c>
      <c r="AD7" s="2">
        <v>1.42</v>
      </c>
      <c r="AE7" s="2">
        <v>1.42</v>
      </c>
      <c r="AF7" s="2">
        <v>1.42</v>
      </c>
      <c r="AG7" s="2">
        <v>1.42</v>
      </c>
      <c r="AH7" s="2">
        <v>1.42</v>
      </c>
      <c r="AI7" s="2">
        <v>1.42</v>
      </c>
      <c r="AJ7" s="2">
        <v>1.42</v>
      </c>
      <c r="AK7" s="2">
        <v>1.42</v>
      </c>
      <c r="AL7" s="2">
        <v>1.42</v>
      </c>
      <c r="AM7" s="2">
        <v>1.42</v>
      </c>
      <c r="AN7" s="2">
        <v>1.42</v>
      </c>
      <c r="AO7" s="33">
        <v>5.34</v>
      </c>
      <c r="AP7" s="33">
        <v>2.08</v>
      </c>
      <c r="AQ7" s="33">
        <v>1.22</v>
      </c>
      <c r="AR7" s="33">
        <v>26.19</v>
      </c>
      <c r="AS7" s="33">
        <v>37.78</v>
      </c>
      <c r="AT7" s="33">
        <v>46.97</v>
      </c>
      <c r="AU7" s="33">
        <v>13.13</v>
      </c>
      <c r="AV7" s="33">
        <v>21.31</v>
      </c>
      <c r="AW7" s="33">
        <v>83.26</v>
      </c>
      <c r="AX7" s="33">
        <v>2.3199999999999998</v>
      </c>
      <c r="AY7" s="33">
        <v>1.19</v>
      </c>
      <c r="AZ7" s="33">
        <v>0.84</v>
      </c>
      <c r="BA7" s="31">
        <f t="shared" si="3"/>
        <v>-0.04</v>
      </c>
      <c r="BB7" s="31">
        <f t="shared" si="3"/>
        <v>-0.01</v>
      </c>
      <c r="BC7" s="31">
        <f t="shared" si="3"/>
        <v>-0.01</v>
      </c>
      <c r="BD7" s="31">
        <f t="shared" si="3"/>
        <v>-0.37</v>
      </c>
      <c r="BE7" s="31">
        <f t="shared" si="3"/>
        <v>-0.53</v>
      </c>
      <c r="BF7" s="31">
        <f t="shared" si="3"/>
        <v>-0.66</v>
      </c>
      <c r="BG7" s="31">
        <f t="shared" si="3"/>
        <v>1.48</v>
      </c>
      <c r="BH7" s="31">
        <f t="shared" si="3"/>
        <v>2.4</v>
      </c>
      <c r="BI7" s="31">
        <f t="shared" si="3"/>
        <v>9.3800000000000008</v>
      </c>
      <c r="BJ7" s="31">
        <f t="shared" si="3"/>
        <v>-0.18</v>
      </c>
      <c r="BK7" s="31">
        <f t="shared" si="3"/>
        <v>-0.09</v>
      </c>
      <c r="BL7" s="31">
        <f t="shared" si="3"/>
        <v>-7.0000000000000007E-2</v>
      </c>
      <c r="BM7" s="6">
        <f t="shared" ca="1" si="4"/>
        <v>4.82E-2</v>
      </c>
      <c r="BN7" s="6">
        <f t="shared" ca="1" si="4"/>
        <v>4.82E-2</v>
      </c>
      <c r="BO7" s="6">
        <f t="shared" ca="1" si="4"/>
        <v>4.82E-2</v>
      </c>
      <c r="BP7" s="6">
        <f t="shared" ca="1" si="4"/>
        <v>4.82E-2</v>
      </c>
      <c r="BQ7" s="6">
        <f t="shared" ca="1" si="4"/>
        <v>4.82E-2</v>
      </c>
      <c r="BR7" s="6">
        <f t="shared" ca="1" si="4"/>
        <v>4.82E-2</v>
      </c>
      <c r="BS7" s="6">
        <f t="shared" ca="1" si="4"/>
        <v>4.82E-2</v>
      </c>
      <c r="BT7" s="6">
        <f t="shared" ca="1" si="4"/>
        <v>4.82E-2</v>
      </c>
      <c r="BU7" s="6">
        <f t="shared" ca="1" si="4"/>
        <v>4.82E-2</v>
      </c>
      <c r="BV7" s="6">
        <f t="shared" ca="1" si="4"/>
        <v>4.82E-2</v>
      </c>
      <c r="BW7" s="6">
        <f t="shared" ca="1" si="4"/>
        <v>4.82E-2</v>
      </c>
      <c r="BX7" s="6">
        <f t="shared" ca="1" si="4"/>
        <v>4.82E-2</v>
      </c>
      <c r="BY7" s="31">
        <f t="shared" ca="1" si="5"/>
        <v>18.14</v>
      </c>
      <c r="BZ7" s="31">
        <f t="shared" ca="1" si="5"/>
        <v>7.06</v>
      </c>
      <c r="CA7" s="31">
        <f t="shared" ca="1" si="5"/>
        <v>4.1500000000000004</v>
      </c>
      <c r="CB7" s="31">
        <f t="shared" ca="1" si="5"/>
        <v>88.91</v>
      </c>
      <c r="CC7" s="31">
        <f t="shared" ca="1" si="5"/>
        <v>128.22999999999999</v>
      </c>
      <c r="CD7" s="31">
        <f t="shared" ca="1" si="5"/>
        <v>159.41999999999999</v>
      </c>
      <c r="CE7" s="31">
        <f t="shared" ca="1" si="5"/>
        <v>44.58</v>
      </c>
      <c r="CF7" s="31">
        <f t="shared" ca="1" si="5"/>
        <v>72.34</v>
      </c>
      <c r="CG7" s="31">
        <f t="shared" ca="1" si="5"/>
        <v>282.62</v>
      </c>
      <c r="CH7" s="31">
        <f t="shared" ca="1" si="5"/>
        <v>7.86</v>
      </c>
      <c r="CI7" s="31">
        <f t="shared" ca="1" si="5"/>
        <v>4.04</v>
      </c>
      <c r="CJ7" s="31">
        <f t="shared" ca="1" si="5"/>
        <v>2.87</v>
      </c>
      <c r="CK7" s="32">
        <f t="shared" ca="1" si="6"/>
        <v>0.94</v>
      </c>
      <c r="CL7" s="32">
        <f t="shared" ca="1" si="6"/>
        <v>0.37</v>
      </c>
      <c r="CM7" s="32">
        <f t="shared" ca="1" si="6"/>
        <v>0.22</v>
      </c>
      <c r="CN7" s="32">
        <f t="shared" ca="1" si="6"/>
        <v>4.6100000000000003</v>
      </c>
      <c r="CO7" s="32">
        <f t="shared" ca="1" si="6"/>
        <v>6.65</v>
      </c>
      <c r="CP7" s="32">
        <f t="shared" ca="1" si="6"/>
        <v>8.27</v>
      </c>
      <c r="CQ7" s="32">
        <f t="shared" ca="1" si="6"/>
        <v>2.31</v>
      </c>
      <c r="CR7" s="32">
        <f t="shared" ca="1" si="6"/>
        <v>3.75</v>
      </c>
      <c r="CS7" s="32">
        <f t="shared" ca="1" si="6"/>
        <v>14.66</v>
      </c>
      <c r="CT7" s="32">
        <f t="shared" ca="1" si="6"/>
        <v>0.41</v>
      </c>
      <c r="CU7" s="32">
        <f t="shared" ca="1" si="6"/>
        <v>0.21</v>
      </c>
      <c r="CV7" s="32">
        <f t="shared" ca="1" si="6"/>
        <v>0.15</v>
      </c>
      <c r="CW7" s="31">
        <f t="shared" ca="1" si="7"/>
        <v>13.780000000000001</v>
      </c>
      <c r="CX7" s="31">
        <f t="shared" ca="1" si="7"/>
        <v>5.3599999999999994</v>
      </c>
      <c r="CY7" s="31">
        <f t="shared" ca="1" si="7"/>
        <v>3.16</v>
      </c>
      <c r="CZ7" s="31">
        <f t="shared" ca="1" si="7"/>
        <v>67.7</v>
      </c>
      <c r="DA7" s="31">
        <f t="shared" ca="1" si="7"/>
        <v>97.63</v>
      </c>
      <c r="DB7" s="31">
        <f t="shared" ca="1" si="7"/>
        <v>121.38</v>
      </c>
      <c r="DC7" s="31">
        <f t="shared" ca="1" si="7"/>
        <v>32.28</v>
      </c>
      <c r="DD7" s="31">
        <f t="shared" ca="1" si="7"/>
        <v>52.38</v>
      </c>
      <c r="DE7" s="31">
        <f t="shared" ca="1" si="7"/>
        <v>204.64000000000004</v>
      </c>
      <c r="DF7" s="31">
        <f t="shared" ca="1" si="7"/>
        <v>6.129999999999999</v>
      </c>
      <c r="DG7" s="31">
        <f t="shared" ca="1" si="7"/>
        <v>3.15</v>
      </c>
      <c r="DH7" s="31">
        <f t="shared" ca="1" si="7"/>
        <v>2.25</v>
      </c>
      <c r="DI7" s="32">
        <f t="shared" ca="1" si="11"/>
        <v>0.69</v>
      </c>
      <c r="DJ7" s="32">
        <f t="shared" ca="1" si="8"/>
        <v>0.27</v>
      </c>
      <c r="DK7" s="32">
        <f t="shared" ca="1" si="8"/>
        <v>0.16</v>
      </c>
      <c r="DL7" s="32">
        <f t="shared" ca="1" si="8"/>
        <v>3.39</v>
      </c>
      <c r="DM7" s="32">
        <f t="shared" ca="1" si="8"/>
        <v>4.88</v>
      </c>
      <c r="DN7" s="32">
        <f t="shared" ca="1" si="8"/>
        <v>6.07</v>
      </c>
      <c r="DO7" s="32">
        <f t="shared" ca="1" si="8"/>
        <v>1.61</v>
      </c>
      <c r="DP7" s="32">
        <f t="shared" ca="1" si="8"/>
        <v>2.62</v>
      </c>
      <c r="DQ7" s="32">
        <f t="shared" ca="1" si="8"/>
        <v>10.23</v>
      </c>
      <c r="DR7" s="32">
        <f t="shared" ca="1" si="8"/>
        <v>0.31</v>
      </c>
      <c r="DS7" s="32">
        <f t="shared" ca="1" si="8"/>
        <v>0.16</v>
      </c>
      <c r="DT7" s="32">
        <f t="shared" ca="1" si="8"/>
        <v>0.11</v>
      </c>
      <c r="DU7" s="31">
        <f t="shared" ca="1" si="12"/>
        <v>2.19</v>
      </c>
      <c r="DV7" s="31">
        <f t="shared" ca="1" si="9"/>
        <v>0.84</v>
      </c>
      <c r="DW7" s="31">
        <f t="shared" ca="1" si="9"/>
        <v>0.49</v>
      </c>
      <c r="DX7" s="31">
        <f t="shared" ca="1" si="9"/>
        <v>10.34</v>
      </c>
      <c r="DY7" s="31">
        <f t="shared" ca="1" si="9"/>
        <v>14.71</v>
      </c>
      <c r="DZ7" s="31">
        <f t="shared" ca="1" si="9"/>
        <v>18.03</v>
      </c>
      <c r="EA7" s="31">
        <f t="shared" ca="1" si="9"/>
        <v>4.7300000000000004</v>
      </c>
      <c r="EB7" s="31">
        <f t="shared" ca="1" si="9"/>
        <v>7.57</v>
      </c>
      <c r="EC7" s="31">
        <f t="shared" ca="1" si="9"/>
        <v>29.2</v>
      </c>
      <c r="ED7" s="31">
        <f t="shared" ca="1" si="9"/>
        <v>0.86</v>
      </c>
      <c r="EE7" s="31">
        <f t="shared" ca="1" si="9"/>
        <v>0.44</v>
      </c>
      <c r="EF7" s="31">
        <f t="shared" ca="1" si="9"/>
        <v>0.31</v>
      </c>
      <c r="EG7" s="32">
        <f t="shared" ca="1" si="13"/>
        <v>16.66</v>
      </c>
      <c r="EH7" s="32">
        <f t="shared" ca="1" si="10"/>
        <v>6.4699999999999989</v>
      </c>
      <c r="EI7" s="32">
        <f t="shared" ca="1" si="10"/>
        <v>3.8100000000000005</v>
      </c>
      <c r="EJ7" s="32">
        <f t="shared" ca="1" si="10"/>
        <v>81.430000000000007</v>
      </c>
      <c r="EK7" s="32">
        <f t="shared" ca="1" si="10"/>
        <v>117.22</v>
      </c>
      <c r="EL7" s="32">
        <f t="shared" ca="1" si="10"/>
        <v>145.47999999999999</v>
      </c>
      <c r="EM7" s="32">
        <f t="shared" ca="1" si="10"/>
        <v>38.620000000000005</v>
      </c>
      <c r="EN7" s="32">
        <f t="shared" ca="1" si="10"/>
        <v>62.57</v>
      </c>
      <c r="EO7" s="32">
        <f t="shared" ca="1" si="10"/>
        <v>244.07000000000002</v>
      </c>
      <c r="EP7" s="32">
        <f t="shared" ca="1" si="10"/>
        <v>7.2999999999999989</v>
      </c>
      <c r="EQ7" s="32">
        <f t="shared" ca="1" si="10"/>
        <v>3.75</v>
      </c>
      <c r="ER7" s="32">
        <f t="shared" ca="1" si="10"/>
        <v>2.67</v>
      </c>
    </row>
    <row r="8" spans="1:148" x14ac:dyDescent="0.25">
      <c r="A8" t="s">
        <v>460</v>
      </c>
      <c r="B8" s="1" t="s">
        <v>150</v>
      </c>
      <c r="C8" t="str">
        <f t="shared" ca="1" si="1"/>
        <v>0000025611</v>
      </c>
      <c r="D8" t="str">
        <f t="shared" ca="1" si="2"/>
        <v>FortisAlberta Reversing POD - Harmattan (256S)</v>
      </c>
      <c r="E8" s="52">
        <v>2083.2621825000001</v>
      </c>
      <c r="F8" s="52">
        <v>2685.5098105000002</v>
      </c>
      <c r="G8" s="52">
        <v>2240.5477209999999</v>
      </c>
      <c r="H8" s="52">
        <v>4482.0106151999998</v>
      </c>
      <c r="I8" s="52">
        <v>665.2860842</v>
      </c>
      <c r="J8" s="52">
        <v>2135.2025186000001</v>
      </c>
      <c r="K8" s="52">
        <v>3863.0499713999998</v>
      </c>
      <c r="L8" s="52">
        <v>2496.1140564000002</v>
      </c>
      <c r="M8" s="52">
        <v>98.725100499999996</v>
      </c>
      <c r="N8" s="52">
        <v>720.9746523</v>
      </c>
      <c r="O8" s="52">
        <v>1421.4198847</v>
      </c>
      <c r="P8" s="52">
        <v>483.11709560000003</v>
      </c>
      <c r="Q8" s="32">
        <v>62140.32</v>
      </c>
      <c r="R8" s="32">
        <v>94471.98</v>
      </c>
      <c r="S8" s="32">
        <v>43687.89</v>
      </c>
      <c r="T8" s="32">
        <v>87877.41</v>
      </c>
      <c r="U8" s="32">
        <v>19184.2</v>
      </c>
      <c r="V8" s="32">
        <v>355521.29</v>
      </c>
      <c r="W8" s="32">
        <v>79024.03</v>
      </c>
      <c r="X8" s="32">
        <v>98504.73</v>
      </c>
      <c r="Y8" s="32">
        <v>2129.4699999999998</v>
      </c>
      <c r="Z8" s="32">
        <v>13243.71</v>
      </c>
      <c r="AA8" s="32">
        <v>31147.88</v>
      </c>
      <c r="AB8" s="32">
        <v>7862.4</v>
      </c>
      <c r="AC8" s="2">
        <v>1.65</v>
      </c>
      <c r="AD8" s="2">
        <v>1.65</v>
      </c>
      <c r="AE8" s="2">
        <v>1.65</v>
      </c>
      <c r="AF8" s="2">
        <v>1.65</v>
      </c>
      <c r="AG8" s="2">
        <v>1.65</v>
      </c>
      <c r="AH8" s="2">
        <v>1.65</v>
      </c>
      <c r="AI8" s="2">
        <v>1.65</v>
      </c>
      <c r="AJ8" s="2">
        <v>1.65</v>
      </c>
      <c r="AK8" s="2">
        <v>1.65</v>
      </c>
      <c r="AL8" s="2">
        <v>1.65</v>
      </c>
      <c r="AM8" s="2">
        <v>1.65</v>
      </c>
      <c r="AN8" s="2">
        <v>1.65</v>
      </c>
      <c r="AO8" s="33">
        <v>1025.32</v>
      </c>
      <c r="AP8" s="33">
        <v>1558.79</v>
      </c>
      <c r="AQ8" s="33">
        <v>720.85</v>
      </c>
      <c r="AR8" s="33">
        <v>1449.98</v>
      </c>
      <c r="AS8" s="33">
        <v>316.54000000000002</v>
      </c>
      <c r="AT8" s="33">
        <v>5866.1</v>
      </c>
      <c r="AU8" s="33">
        <v>1303.9000000000001</v>
      </c>
      <c r="AV8" s="33">
        <v>1625.33</v>
      </c>
      <c r="AW8" s="33">
        <v>35.14</v>
      </c>
      <c r="AX8" s="33">
        <v>218.52</v>
      </c>
      <c r="AY8" s="33">
        <v>513.94000000000005</v>
      </c>
      <c r="AZ8" s="33">
        <v>129.72999999999999</v>
      </c>
      <c r="BA8" s="31">
        <f t="shared" si="3"/>
        <v>-6.21</v>
      </c>
      <c r="BB8" s="31">
        <f t="shared" si="3"/>
        <v>-9.4499999999999993</v>
      </c>
      <c r="BC8" s="31">
        <f t="shared" si="3"/>
        <v>-4.37</v>
      </c>
      <c r="BD8" s="31">
        <f t="shared" si="3"/>
        <v>-17.579999999999998</v>
      </c>
      <c r="BE8" s="31">
        <f t="shared" si="3"/>
        <v>-3.84</v>
      </c>
      <c r="BF8" s="31">
        <f t="shared" si="3"/>
        <v>-71.099999999999994</v>
      </c>
      <c r="BG8" s="31">
        <f t="shared" si="3"/>
        <v>126.44</v>
      </c>
      <c r="BH8" s="31">
        <f t="shared" si="3"/>
        <v>157.61000000000001</v>
      </c>
      <c r="BI8" s="31">
        <f t="shared" si="3"/>
        <v>3.41</v>
      </c>
      <c r="BJ8" s="31">
        <f t="shared" si="3"/>
        <v>-14.57</v>
      </c>
      <c r="BK8" s="31">
        <f t="shared" si="3"/>
        <v>-34.26</v>
      </c>
      <c r="BL8" s="31">
        <f t="shared" si="3"/>
        <v>-8.65</v>
      </c>
      <c r="BM8" s="6">
        <f t="shared" ca="1" si="4"/>
        <v>-1.2699999999999999E-2</v>
      </c>
      <c r="BN8" s="6">
        <f t="shared" ca="1" si="4"/>
        <v>-1.2699999999999999E-2</v>
      </c>
      <c r="BO8" s="6">
        <f t="shared" ca="1" si="4"/>
        <v>-1.2699999999999999E-2</v>
      </c>
      <c r="BP8" s="6">
        <f t="shared" ca="1" si="4"/>
        <v>-1.2699999999999999E-2</v>
      </c>
      <c r="BQ8" s="6">
        <f t="shared" ca="1" si="4"/>
        <v>-1.2699999999999999E-2</v>
      </c>
      <c r="BR8" s="6">
        <f t="shared" ca="1" si="4"/>
        <v>-1.2699999999999999E-2</v>
      </c>
      <c r="BS8" s="6">
        <f t="shared" ca="1" si="4"/>
        <v>-1.2699999999999999E-2</v>
      </c>
      <c r="BT8" s="6">
        <f t="shared" ca="1" si="4"/>
        <v>-1.2699999999999999E-2</v>
      </c>
      <c r="BU8" s="6">
        <f t="shared" ca="1" si="4"/>
        <v>-1.2699999999999999E-2</v>
      </c>
      <c r="BV8" s="6">
        <f t="shared" ca="1" si="4"/>
        <v>-1.2699999999999999E-2</v>
      </c>
      <c r="BW8" s="6">
        <f t="shared" ca="1" si="4"/>
        <v>-1.2699999999999999E-2</v>
      </c>
      <c r="BX8" s="6">
        <f t="shared" ca="1" si="4"/>
        <v>-1.2699999999999999E-2</v>
      </c>
      <c r="BY8" s="31">
        <f t="shared" ca="1" si="5"/>
        <v>-789.18</v>
      </c>
      <c r="BZ8" s="31">
        <f t="shared" ca="1" si="5"/>
        <v>-1199.79</v>
      </c>
      <c r="CA8" s="31">
        <f t="shared" ca="1" si="5"/>
        <v>-554.84</v>
      </c>
      <c r="CB8" s="31">
        <f t="shared" ca="1" si="5"/>
        <v>-1116.04</v>
      </c>
      <c r="CC8" s="31">
        <f t="shared" ca="1" si="5"/>
        <v>-243.64</v>
      </c>
      <c r="CD8" s="31">
        <f t="shared" ca="1" si="5"/>
        <v>-4515.12</v>
      </c>
      <c r="CE8" s="31">
        <f t="shared" ca="1" si="5"/>
        <v>-1003.61</v>
      </c>
      <c r="CF8" s="31">
        <f t="shared" ca="1" si="5"/>
        <v>-1251.01</v>
      </c>
      <c r="CG8" s="31">
        <f t="shared" ca="1" si="5"/>
        <v>-27.04</v>
      </c>
      <c r="CH8" s="31">
        <f t="shared" ca="1" si="5"/>
        <v>-168.2</v>
      </c>
      <c r="CI8" s="31">
        <f t="shared" ca="1" si="5"/>
        <v>-395.58</v>
      </c>
      <c r="CJ8" s="31">
        <f t="shared" ca="1" si="5"/>
        <v>-99.85</v>
      </c>
      <c r="CK8" s="32">
        <f t="shared" ca="1" si="6"/>
        <v>155.35</v>
      </c>
      <c r="CL8" s="32">
        <f t="shared" ca="1" si="6"/>
        <v>236.18</v>
      </c>
      <c r="CM8" s="32">
        <f t="shared" ca="1" si="6"/>
        <v>109.22</v>
      </c>
      <c r="CN8" s="32">
        <f t="shared" ca="1" si="6"/>
        <v>219.69</v>
      </c>
      <c r="CO8" s="32">
        <f t="shared" ca="1" si="6"/>
        <v>47.96</v>
      </c>
      <c r="CP8" s="32">
        <f t="shared" ca="1" si="6"/>
        <v>888.8</v>
      </c>
      <c r="CQ8" s="32">
        <f t="shared" ca="1" si="6"/>
        <v>197.56</v>
      </c>
      <c r="CR8" s="32">
        <f t="shared" ca="1" si="6"/>
        <v>246.26</v>
      </c>
      <c r="CS8" s="32">
        <f t="shared" ca="1" si="6"/>
        <v>5.32</v>
      </c>
      <c r="CT8" s="32">
        <f t="shared" ca="1" si="6"/>
        <v>33.11</v>
      </c>
      <c r="CU8" s="32">
        <f t="shared" ca="1" si="6"/>
        <v>77.87</v>
      </c>
      <c r="CV8" s="32">
        <f t="shared" ca="1" si="6"/>
        <v>19.66</v>
      </c>
      <c r="CW8" s="31">
        <f t="shared" ca="1" si="7"/>
        <v>-1652.9399999999998</v>
      </c>
      <c r="CX8" s="31">
        <f t="shared" ca="1" si="7"/>
        <v>-2512.9499999999998</v>
      </c>
      <c r="CY8" s="31">
        <f t="shared" ca="1" si="7"/>
        <v>-1162.1000000000001</v>
      </c>
      <c r="CZ8" s="31">
        <f t="shared" ca="1" si="7"/>
        <v>-2328.75</v>
      </c>
      <c r="DA8" s="31">
        <f t="shared" ca="1" si="7"/>
        <v>-508.38000000000005</v>
      </c>
      <c r="DB8" s="31">
        <f t="shared" ca="1" si="7"/>
        <v>-9421.32</v>
      </c>
      <c r="DC8" s="31">
        <f t="shared" ca="1" si="7"/>
        <v>-2236.39</v>
      </c>
      <c r="DD8" s="31">
        <f t="shared" ca="1" si="7"/>
        <v>-2787.69</v>
      </c>
      <c r="DE8" s="31">
        <f t="shared" ca="1" si="7"/>
        <v>-60.269999999999996</v>
      </c>
      <c r="DF8" s="31">
        <f t="shared" ca="1" si="7"/>
        <v>-339.04</v>
      </c>
      <c r="DG8" s="31">
        <f t="shared" ca="1" si="7"/>
        <v>-797.3900000000001</v>
      </c>
      <c r="DH8" s="31">
        <f t="shared" ca="1" si="7"/>
        <v>-201.26999999999998</v>
      </c>
      <c r="DI8" s="32">
        <f t="shared" ca="1" si="11"/>
        <v>-82.65</v>
      </c>
      <c r="DJ8" s="32">
        <f t="shared" ca="1" si="8"/>
        <v>-125.65</v>
      </c>
      <c r="DK8" s="32">
        <f t="shared" ca="1" si="8"/>
        <v>-58.11</v>
      </c>
      <c r="DL8" s="32">
        <f t="shared" ca="1" si="8"/>
        <v>-116.44</v>
      </c>
      <c r="DM8" s="32">
        <f t="shared" ca="1" si="8"/>
        <v>-25.42</v>
      </c>
      <c r="DN8" s="32">
        <f t="shared" ca="1" si="8"/>
        <v>-471.07</v>
      </c>
      <c r="DO8" s="32">
        <f t="shared" ca="1" si="8"/>
        <v>-111.82</v>
      </c>
      <c r="DP8" s="32">
        <f t="shared" ca="1" si="8"/>
        <v>-139.38</v>
      </c>
      <c r="DQ8" s="32">
        <f t="shared" ca="1" si="8"/>
        <v>-3.01</v>
      </c>
      <c r="DR8" s="32">
        <f t="shared" ca="1" si="8"/>
        <v>-16.95</v>
      </c>
      <c r="DS8" s="32">
        <f t="shared" ca="1" si="8"/>
        <v>-39.869999999999997</v>
      </c>
      <c r="DT8" s="32">
        <f t="shared" ca="1" si="8"/>
        <v>-10.06</v>
      </c>
      <c r="DU8" s="31">
        <f t="shared" ca="1" si="12"/>
        <v>-262.68</v>
      </c>
      <c r="DV8" s="31">
        <f t="shared" ca="1" si="9"/>
        <v>-394.01</v>
      </c>
      <c r="DW8" s="31">
        <f t="shared" ca="1" si="9"/>
        <v>-179.98</v>
      </c>
      <c r="DX8" s="31">
        <f t="shared" ca="1" si="9"/>
        <v>-355.72</v>
      </c>
      <c r="DY8" s="31">
        <f t="shared" ca="1" si="9"/>
        <v>-76.61</v>
      </c>
      <c r="DZ8" s="31">
        <f t="shared" ca="1" si="9"/>
        <v>-1399.75</v>
      </c>
      <c r="EA8" s="31">
        <f t="shared" ca="1" si="9"/>
        <v>-327.67</v>
      </c>
      <c r="EB8" s="31">
        <f t="shared" ca="1" si="9"/>
        <v>-403.12</v>
      </c>
      <c r="EC8" s="31">
        <f t="shared" ca="1" si="9"/>
        <v>-8.6</v>
      </c>
      <c r="ED8" s="31">
        <f t="shared" ca="1" si="9"/>
        <v>-47.75</v>
      </c>
      <c r="EE8" s="31">
        <f t="shared" ca="1" si="9"/>
        <v>-110.79</v>
      </c>
      <c r="EF8" s="31">
        <f t="shared" ca="1" si="9"/>
        <v>-27.59</v>
      </c>
      <c r="EG8" s="32">
        <f t="shared" ca="1" si="13"/>
        <v>-1998.27</v>
      </c>
      <c r="EH8" s="32">
        <f t="shared" ca="1" si="10"/>
        <v>-3032.6099999999997</v>
      </c>
      <c r="EI8" s="32">
        <f t="shared" ca="1" si="10"/>
        <v>-1400.19</v>
      </c>
      <c r="EJ8" s="32">
        <f t="shared" ca="1" si="10"/>
        <v>-2800.91</v>
      </c>
      <c r="EK8" s="32">
        <f t="shared" ca="1" si="10"/>
        <v>-610.41000000000008</v>
      </c>
      <c r="EL8" s="32">
        <f t="shared" ca="1" si="10"/>
        <v>-11292.14</v>
      </c>
      <c r="EM8" s="32">
        <f t="shared" ca="1" si="10"/>
        <v>-2675.88</v>
      </c>
      <c r="EN8" s="32">
        <f t="shared" ca="1" si="10"/>
        <v>-3330.19</v>
      </c>
      <c r="EO8" s="32">
        <f t="shared" ca="1" si="10"/>
        <v>-71.88</v>
      </c>
      <c r="EP8" s="32">
        <f t="shared" ca="1" si="10"/>
        <v>-403.74</v>
      </c>
      <c r="EQ8" s="32">
        <f t="shared" ca="1" si="10"/>
        <v>-948.05000000000007</v>
      </c>
      <c r="ER8" s="32">
        <f t="shared" ca="1" si="10"/>
        <v>-238.92</v>
      </c>
    </row>
    <row r="9" spans="1:148" x14ac:dyDescent="0.25">
      <c r="A9" t="s">
        <v>460</v>
      </c>
      <c r="B9" s="1" t="s">
        <v>151</v>
      </c>
      <c r="C9" t="str">
        <f t="shared" ca="1" si="1"/>
        <v>0000027711</v>
      </c>
      <c r="D9" t="str">
        <f t="shared" ca="1" si="2"/>
        <v>FortisAlberta Reversing POD - Hayter (277S)</v>
      </c>
      <c r="P9" s="52">
        <v>116.79258900000001</v>
      </c>
      <c r="Q9" s="32"/>
      <c r="R9" s="32"/>
      <c r="S9" s="32"/>
      <c r="T9" s="32"/>
      <c r="U9" s="32"/>
      <c r="V9" s="32"/>
      <c r="W9" s="32"/>
      <c r="X9" s="32"/>
      <c r="Y9" s="32"/>
      <c r="Z9" s="32"/>
      <c r="AA9" s="32"/>
      <c r="AB9" s="32">
        <v>1735.95</v>
      </c>
      <c r="AN9" s="2">
        <v>-0.92</v>
      </c>
      <c r="AO9" s="33"/>
      <c r="AP9" s="33"/>
      <c r="AQ9" s="33"/>
      <c r="AR9" s="33"/>
      <c r="AS9" s="33"/>
      <c r="AT9" s="33"/>
      <c r="AU9" s="33"/>
      <c r="AV9" s="33"/>
      <c r="AW9" s="33"/>
      <c r="AX9" s="33"/>
      <c r="AY9" s="33"/>
      <c r="AZ9" s="33">
        <v>-15.97</v>
      </c>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-1.91</v>
      </c>
      <c r="BM9" s="6">
        <f t="shared" ca="1" si="4"/>
        <v>-0.1047</v>
      </c>
      <c r="BN9" s="6">
        <f t="shared" ca="1" si="4"/>
        <v>-0.1047</v>
      </c>
      <c r="BO9" s="6">
        <f t="shared" ca="1" si="4"/>
        <v>-0.1047</v>
      </c>
      <c r="BP9" s="6">
        <f t="shared" ca="1" si="4"/>
        <v>-0.1047</v>
      </c>
      <c r="BQ9" s="6">
        <f t="shared" ca="1" si="4"/>
        <v>-0.1047</v>
      </c>
      <c r="BR9" s="6">
        <f t="shared" ca="1" si="4"/>
        <v>-0.1047</v>
      </c>
      <c r="BS9" s="6">
        <f t="shared" ca="1" si="4"/>
        <v>-0.1047</v>
      </c>
      <c r="BT9" s="6">
        <f t="shared" ca="1" si="4"/>
        <v>-0.1047</v>
      </c>
      <c r="BU9" s="6">
        <f t="shared" ca="1" si="4"/>
        <v>-0.1047</v>
      </c>
      <c r="BV9" s="6">
        <f t="shared" ca="1" si="4"/>
        <v>-0.1047</v>
      </c>
      <c r="BW9" s="6">
        <f t="shared" ca="1" si="4"/>
        <v>-0.1047</v>
      </c>
      <c r="BX9" s="6">
        <f t="shared" ca="1" si="4"/>
        <v>-0.1047</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-181.75</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4.34</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-159.53</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-7.98</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-21.87</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-189.38</v>
      </c>
    </row>
    <row r="10" spans="1:148" x14ac:dyDescent="0.25">
      <c r="A10" t="s">
        <v>460</v>
      </c>
      <c r="B10" s="1" t="s">
        <v>152</v>
      </c>
      <c r="C10" t="str">
        <f t="shared" ca="1" si="1"/>
        <v>0000034911</v>
      </c>
      <c r="D10" t="str">
        <f t="shared" ca="1" si="2"/>
        <v>FortisAlberta Reversing POD - Stavely (349S)</v>
      </c>
      <c r="E10" s="52">
        <v>1.5706100000000001E-2</v>
      </c>
      <c r="F10" s="52">
        <v>0</v>
      </c>
      <c r="G10" s="52">
        <v>0</v>
      </c>
      <c r="H10" s="52">
        <v>0.1711259</v>
      </c>
      <c r="I10" s="52">
        <v>15.786237099999999</v>
      </c>
      <c r="J10" s="52">
        <v>0.77700139999999995</v>
      </c>
      <c r="K10" s="52">
        <v>1.0315215</v>
      </c>
      <c r="L10" s="52">
        <v>1.7005669999999999</v>
      </c>
      <c r="M10" s="52">
        <v>0.23823359999999999</v>
      </c>
      <c r="N10" s="52">
        <v>14.199658400000001</v>
      </c>
      <c r="O10" s="52">
        <v>0</v>
      </c>
      <c r="P10" s="52">
        <v>2.1716205999999998</v>
      </c>
      <c r="Q10" s="32">
        <v>0.52</v>
      </c>
      <c r="R10" s="32">
        <v>0</v>
      </c>
      <c r="S10" s="32">
        <v>0</v>
      </c>
      <c r="T10" s="32">
        <v>5.57</v>
      </c>
      <c r="U10" s="32">
        <v>533.57000000000005</v>
      </c>
      <c r="V10" s="32">
        <v>168.69</v>
      </c>
      <c r="W10" s="32">
        <v>35.35</v>
      </c>
      <c r="X10" s="32">
        <v>94.77</v>
      </c>
      <c r="Y10" s="32">
        <v>6.43</v>
      </c>
      <c r="Z10" s="32">
        <v>5471.1</v>
      </c>
      <c r="AA10" s="32">
        <v>0</v>
      </c>
      <c r="AB10" s="32">
        <v>68.25</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0.05</v>
      </c>
      <c r="AS10" s="33">
        <v>4.75</v>
      </c>
      <c r="AT10" s="33">
        <v>1.5</v>
      </c>
      <c r="AU10" s="33">
        <v>0.31</v>
      </c>
      <c r="AV10" s="33">
        <v>0.84</v>
      </c>
      <c r="AW10" s="33">
        <v>0.06</v>
      </c>
      <c r="AX10" s="33">
        <v>48.69</v>
      </c>
      <c r="AY10" s="33">
        <v>0</v>
      </c>
      <c r="AZ10" s="33">
        <v>0.61</v>
      </c>
      <c r="BA10" s="31">
        <f t="shared" si="3"/>
        <v>0</v>
      </c>
      <c r="BB10" s="31">
        <f t="shared" si="3"/>
        <v>0</v>
      </c>
      <c r="BC10" s="31">
        <f t="shared" si="3"/>
        <v>0</v>
      </c>
      <c r="BD10" s="31">
        <f t="shared" si="3"/>
        <v>0</v>
      </c>
      <c r="BE10" s="31">
        <f t="shared" si="3"/>
        <v>-0.11</v>
      </c>
      <c r="BF10" s="31">
        <f t="shared" si="3"/>
        <v>-0.03</v>
      </c>
      <c r="BG10" s="31">
        <f t="shared" si="3"/>
        <v>0.06</v>
      </c>
      <c r="BH10" s="31">
        <f t="shared" si="3"/>
        <v>0.15</v>
      </c>
      <c r="BI10" s="31">
        <f t="shared" si="3"/>
        <v>0.01</v>
      </c>
      <c r="BJ10" s="31">
        <f t="shared" si="3"/>
        <v>-6.02</v>
      </c>
      <c r="BK10" s="31">
        <f t="shared" si="3"/>
        <v>0</v>
      </c>
      <c r="BL10" s="31">
        <f t="shared" si="3"/>
        <v>-0.08</v>
      </c>
      <c r="BM10" s="6">
        <f t="shared" ca="1" si="4"/>
        <v>-1.89E-2</v>
      </c>
      <c r="BN10" s="6">
        <f t="shared" ca="1" si="4"/>
        <v>-1.89E-2</v>
      </c>
      <c r="BO10" s="6">
        <f t="shared" ca="1" si="4"/>
        <v>-1.89E-2</v>
      </c>
      <c r="BP10" s="6">
        <f t="shared" ca="1" si="4"/>
        <v>-1.89E-2</v>
      </c>
      <c r="BQ10" s="6">
        <f t="shared" ca="1" si="4"/>
        <v>-1.89E-2</v>
      </c>
      <c r="BR10" s="6">
        <f t="shared" ca="1" si="4"/>
        <v>-1.89E-2</v>
      </c>
      <c r="BS10" s="6">
        <f t="shared" ca="1" si="4"/>
        <v>-1.89E-2</v>
      </c>
      <c r="BT10" s="6">
        <f t="shared" ca="1" si="4"/>
        <v>-1.89E-2</v>
      </c>
      <c r="BU10" s="6">
        <f t="shared" ca="1" si="4"/>
        <v>-1.89E-2</v>
      </c>
      <c r="BV10" s="6">
        <f t="shared" ca="1" si="4"/>
        <v>-1.89E-2</v>
      </c>
      <c r="BW10" s="6">
        <f t="shared" ca="1" si="4"/>
        <v>-1.89E-2</v>
      </c>
      <c r="BX10" s="6">
        <f t="shared" ca="1" si="4"/>
        <v>-1.89E-2</v>
      </c>
      <c r="BY10" s="31">
        <f t="shared" ca="1" si="5"/>
        <v>-0.01</v>
      </c>
      <c r="BZ10" s="31">
        <f t="shared" ca="1" si="5"/>
        <v>0</v>
      </c>
      <c r="CA10" s="31">
        <f t="shared" ca="1" si="5"/>
        <v>0</v>
      </c>
      <c r="CB10" s="31">
        <f t="shared" ca="1" si="5"/>
        <v>-0.11</v>
      </c>
      <c r="CC10" s="31">
        <f t="shared" ca="1" si="5"/>
        <v>-10.08</v>
      </c>
      <c r="CD10" s="31">
        <f t="shared" ca="1" si="5"/>
        <v>-3.19</v>
      </c>
      <c r="CE10" s="31">
        <f t="shared" ca="1" si="5"/>
        <v>-0.67</v>
      </c>
      <c r="CF10" s="31">
        <f t="shared" ca="1" si="5"/>
        <v>-1.79</v>
      </c>
      <c r="CG10" s="31">
        <f t="shared" ca="1" si="5"/>
        <v>-0.12</v>
      </c>
      <c r="CH10" s="31">
        <f t="shared" ca="1" si="5"/>
        <v>-103.4</v>
      </c>
      <c r="CI10" s="31">
        <f t="shared" ca="1" si="5"/>
        <v>0</v>
      </c>
      <c r="CJ10" s="31">
        <f t="shared" ca="1" si="5"/>
        <v>-1.29</v>
      </c>
      <c r="CK10" s="32">
        <f t="shared" ca="1" si="6"/>
        <v>0</v>
      </c>
      <c r="CL10" s="32">
        <f t="shared" ca="1" si="6"/>
        <v>0</v>
      </c>
      <c r="CM10" s="32">
        <f t="shared" ca="1" si="6"/>
        <v>0</v>
      </c>
      <c r="CN10" s="32">
        <f t="shared" ca="1" si="6"/>
        <v>0.01</v>
      </c>
      <c r="CO10" s="32">
        <f t="shared" ca="1" si="6"/>
        <v>1.33</v>
      </c>
      <c r="CP10" s="32">
        <f t="shared" ca="1" si="6"/>
        <v>0.42</v>
      </c>
      <c r="CQ10" s="32">
        <f t="shared" ca="1" si="6"/>
        <v>0.09</v>
      </c>
      <c r="CR10" s="32">
        <f t="shared" ca="1" si="6"/>
        <v>0.24</v>
      </c>
      <c r="CS10" s="32">
        <f t="shared" ca="1" si="6"/>
        <v>0.02</v>
      </c>
      <c r="CT10" s="32">
        <f t="shared" ca="1" si="6"/>
        <v>13.68</v>
      </c>
      <c r="CU10" s="32">
        <f t="shared" ca="1" si="6"/>
        <v>0</v>
      </c>
      <c r="CV10" s="32">
        <f t="shared" ca="1" si="6"/>
        <v>0.17</v>
      </c>
      <c r="CW10" s="31">
        <f t="shared" ca="1" si="7"/>
        <v>-0.01</v>
      </c>
      <c r="CX10" s="31">
        <f t="shared" ca="1" si="7"/>
        <v>0</v>
      </c>
      <c r="CY10" s="31">
        <f t="shared" ca="1" si="7"/>
        <v>0</v>
      </c>
      <c r="CZ10" s="31">
        <f t="shared" ca="1" si="7"/>
        <v>-0.15000000000000002</v>
      </c>
      <c r="DA10" s="31">
        <f t="shared" ca="1" si="7"/>
        <v>-13.39</v>
      </c>
      <c r="DB10" s="31">
        <f t="shared" ca="1" si="7"/>
        <v>-4.2399999999999993</v>
      </c>
      <c r="DC10" s="31">
        <f t="shared" ca="1" si="7"/>
        <v>-0.95000000000000018</v>
      </c>
      <c r="DD10" s="31">
        <f t="shared" ca="1" si="7"/>
        <v>-2.54</v>
      </c>
      <c r="DE10" s="31">
        <f t="shared" ca="1" si="7"/>
        <v>-0.16999999999999998</v>
      </c>
      <c r="DF10" s="31">
        <f t="shared" ca="1" si="7"/>
        <v>-132.38999999999999</v>
      </c>
      <c r="DG10" s="31">
        <f t="shared" ca="1" si="7"/>
        <v>0</v>
      </c>
      <c r="DH10" s="31">
        <f t="shared" ca="1" si="7"/>
        <v>-1.65</v>
      </c>
      <c r="DI10" s="32">
        <f t="shared" ca="1" si="11"/>
        <v>0</v>
      </c>
      <c r="DJ10" s="32">
        <f t="shared" ca="1" si="8"/>
        <v>0</v>
      </c>
      <c r="DK10" s="32">
        <f t="shared" ca="1" si="8"/>
        <v>0</v>
      </c>
      <c r="DL10" s="32">
        <f t="shared" ca="1" si="8"/>
        <v>-0.01</v>
      </c>
      <c r="DM10" s="32">
        <f t="shared" ca="1" si="8"/>
        <v>-0.67</v>
      </c>
      <c r="DN10" s="32">
        <f t="shared" ca="1" si="8"/>
        <v>-0.21</v>
      </c>
      <c r="DO10" s="32">
        <f t="shared" ca="1" si="8"/>
        <v>-0.05</v>
      </c>
      <c r="DP10" s="32">
        <f t="shared" ca="1" si="8"/>
        <v>-0.13</v>
      </c>
      <c r="DQ10" s="32">
        <f t="shared" ca="1" si="8"/>
        <v>-0.01</v>
      </c>
      <c r="DR10" s="32">
        <f t="shared" ca="1" si="8"/>
        <v>-6.62</v>
      </c>
      <c r="DS10" s="32">
        <f t="shared" ca="1" si="8"/>
        <v>0</v>
      </c>
      <c r="DT10" s="32">
        <f t="shared" ca="1" si="8"/>
        <v>-0.08</v>
      </c>
      <c r="DU10" s="31">
        <f t="shared" ca="1" si="12"/>
        <v>0</v>
      </c>
      <c r="DV10" s="31">
        <f t="shared" ca="1" si="9"/>
        <v>0</v>
      </c>
      <c r="DW10" s="31">
        <f t="shared" ca="1" si="9"/>
        <v>0</v>
      </c>
      <c r="DX10" s="31">
        <f t="shared" ca="1" si="9"/>
        <v>-0.02</v>
      </c>
      <c r="DY10" s="31">
        <f t="shared" ca="1" si="9"/>
        <v>-2.02</v>
      </c>
      <c r="DZ10" s="31">
        <f t="shared" ca="1" si="9"/>
        <v>-0.63</v>
      </c>
      <c r="EA10" s="31">
        <f t="shared" ca="1" si="9"/>
        <v>-0.14000000000000001</v>
      </c>
      <c r="EB10" s="31">
        <f t="shared" ca="1" si="9"/>
        <v>-0.37</v>
      </c>
      <c r="EC10" s="31">
        <f t="shared" ca="1" si="9"/>
        <v>-0.02</v>
      </c>
      <c r="ED10" s="31">
        <f t="shared" ca="1" si="9"/>
        <v>-18.649999999999999</v>
      </c>
      <c r="EE10" s="31">
        <f t="shared" ca="1" si="9"/>
        <v>0</v>
      </c>
      <c r="EF10" s="31">
        <f t="shared" ca="1" si="9"/>
        <v>-0.23</v>
      </c>
      <c r="EG10" s="32">
        <f t="shared" ca="1" si="13"/>
        <v>-0.01</v>
      </c>
      <c r="EH10" s="32">
        <f t="shared" ca="1" si="10"/>
        <v>0</v>
      </c>
      <c r="EI10" s="32">
        <f t="shared" ca="1" si="10"/>
        <v>0</v>
      </c>
      <c r="EJ10" s="32">
        <f t="shared" ca="1" si="10"/>
        <v>-0.18000000000000002</v>
      </c>
      <c r="EK10" s="32">
        <f t="shared" ca="1" si="10"/>
        <v>-16.080000000000002</v>
      </c>
      <c r="EL10" s="32">
        <f t="shared" ca="1" si="10"/>
        <v>-5.0799999999999992</v>
      </c>
      <c r="EM10" s="32">
        <f t="shared" ca="1" si="10"/>
        <v>-1.1400000000000001</v>
      </c>
      <c r="EN10" s="32">
        <f t="shared" ca="1" si="10"/>
        <v>-3.04</v>
      </c>
      <c r="EO10" s="32">
        <f t="shared" ca="1" si="10"/>
        <v>-0.19999999999999998</v>
      </c>
      <c r="EP10" s="32">
        <f t="shared" ca="1" si="10"/>
        <v>-157.66</v>
      </c>
      <c r="EQ10" s="32">
        <f t="shared" ca="1" si="10"/>
        <v>0</v>
      </c>
      <c r="ER10" s="32">
        <f t="shared" ca="1" si="10"/>
        <v>-1.96</v>
      </c>
    </row>
    <row r="11" spans="1:148" x14ac:dyDescent="0.25">
      <c r="A11" t="s">
        <v>460</v>
      </c>
      <c r="B11" s="1" t="s">
        <v>153</v>
      </c>
      <c r="C11" t="str">
        <f t="shared" ca="1" si="1"/>
        <v>0000038511</v>
      </c>
      <c r="D11" t="str">
        <f t="shared" ca="1" si="2"/>
        <v>FortisAlberta Reversing POD - Spring Coulee (385S)</v>
      </c>
      <c r="E11" s="52">
        <v>0</v>
      </c>
      <c r="F11" s="52">
        <v>3.3672000000000001E-2</v>
      </c>
      <c r="G11" s="52">
        <v>0</v>
      </c>
      <c r="H11" s="52">
        <v>0</v>
      </c>
      <c r="I11" s="52">
        <v>0</v>
      </c>
      <c r="J11" s="52">
        <v>0</v>
      </c>
      <c r="K11" s="52">
        <v>0</v>
      </c>
      <c r="L11" s="52">
        <v>0</v>
      </c>
      <c r="M11" s="52">
        <v>0</v>
      </c>
      <c r="N11" s="52">
        <v>0</v>
      </c>
      <c r="O11" s="52">
        <v>0</v>
      </c>
      <c r="P11" s="52">
        <v>0</v>
      </c>
      <c r="Q11" s="32">
        <v>0</v>
      </c>
      <c r="R11" s="32">
        <v>0.81</v>
      </c>
      <c r="S11" s="32">
        <v>0</v>
      </c>
      <c r="T11" s="32">
        <v>0</v>
      </c>
      <c r="U11" s="32">
        <v>0</v>
      </c>
      <c r="V11" s="32">
        <v>0</v>
      </c>
      <c r="W11" s="32">
        <v>0</v>
      </c>
      <c r="X11" s="32">
        <v>0</v>
      </c>
      <c r="Y11" s="32">
        <v>0</v>
      </c>
      <c r="Z11" s="32">
        <v>0</v>
      </c>
      <c r="AA11" s="32">
        <v>0</v>
      </c>
      <c r="AB11" s="32">
        <v>0</v>
      </c>
      <c r="AC11" s="2">
        <v>2.56</v>
      </c>
      <c r="AD11" s="2">
        <v>2.56</v>
      </c>
      <c r="AE11" s="2">
        <v>2.56</v>
      </c>
      <c r="AF11" s="2">
        <v>2.56</v>
      </c>
      <c r="AG11" s="2">
        <v>2.56</v>
      </c>
      <c r="AH11" s="2">
        <v>2.56</v>
      </c>
      <c r="AI11" s="2">
        <v>2.56</v>
      </c>
      <c r="AJ11" s="2">
        <v>2.56</v>
      </c>
      <c r="AK11" s="2">
        <v>2.56</v>
      </c>
      <c r="AL11" s="2">
        <v>2.56</v>
      </c>
      <c r="AM11" s="2">
        <v>2.56</v>
      </c>
      <c r="AN11" s="2">
        <v>2.56</v>
      </c>
      <c r="AO11" s="33">
        <v>0</v>
      </c>
      <c r="AP11" s="33">
        <v>0.02</v>
      </c>
      <c r="AQ11" s="33">
        <v>0</v>
      </c>
      <c r="AR11" s="33">
        <v>0</v>
      </c>
      <c r="AS11" s="33">
        <v>0</v>
      </c>
      <c r="AT11" s="33">
        <v>0</v>
      </c>
      <c r="AU11" s="33">
        <v>0</v>
      </c>
      <c r="AV11" s="33">
        <v>0</v>
      </c>
      <c r="AW11" s="33">
        <v>0</v>
      </c>
      <c r="AX11" s="33">
        <v>0</v>
      </c>
      <c r="AY11" s="33">
        <v>0</v>
      </c>
      <c r="AZ11" s="33">
        <v>0</v>
      </c>
      <c r="BA11" s="31">
        <f t="shared" si="3"/>
        <v>0</v>
      </c>
      <c r="BB11" s="31">
        <f t="shared" si="3"/>
        <v>0</v>
      </c>
      <c r="BC11" s="31">
        <f t="shared" si="3"/>
        <v>0</v>
      </c>
      <c r="BD11" s="31">
        <f t="shared" si="3"/>
        <v>0</v>
      </c>
      <c r="BE11" s="31">
        <f t="shared" si="3"/>
        <v>0</v>
      </c>
      <c r="BF11" s="31">
        <f t="shared" si="3"/>
        <v>0</v>
      </c>
      <c r="BG11" s="31">
        <f t="shared" si="3"/>
        <v>0</v>
      </c>
      <c r="BH11" s="31">
        <f t="shared" si="3"/>
        <v>0</v>
      </c>
      <c r="BI11" s="31">
        <f t="shared" si="3"/>
        <v>0</v>
      </c>
      <c r="BJ11" s="31">
        <f t="shared" si="3"/>
        <v>0</v>
      </c>
      <c r="BK11" s="31">
        <f t="shared" si="3"/>
        <v>0</v>
      </c>
      <c r="BL11" s="31">
        <f t="shared" si="3"/>
        <v>0</v>
      </c>
      <c r="BM11" s="6">
        <f t="shared" ca="1" si="4"/>
        <v>9.4999999999999998E-3</v>
      </c>
      <c r="BN11" s="6">
        <f t="shared" ca="1" si="4"/>
        <v>9.4999999999999998E-3</v>
      </c>
      <c r="BO11" s="6">
        <f t="shared" ca="1" si="4"/>
        <v>9.4999999999999998E-3</v>
      </c>
      <c r="BP11" s="6">
        <f t="shared" ca="1" si="4"/>
        <v>9.4999999999999998E-3</v>
      </c>
      <c r="BQ11" s="6">
        <f t="shared" ca="1" si="4"/>
        <v>9.4999999999999998E-3</v>
      </c>
      <c r="BR11" s="6">
        <f t="shared" ca="1" si="4"/>
        <v>9.4999999999999998E-3</v>
      </c>
      <c r="BS11" s="6">
        <f t="shared" ca="1" si="4"/>
        <v>9.4999999999999998E-3</v>
      </c>
      <c r="BT11" s="6">
        <f t="shared" ca="1" si="4"/>
        <v>9.4999999999999998E-3</v>
      </c>
      <c r="BU11" s="6">
        <f t="shared" ca="1" si="4"/>
        <v>9.4999999999999998E-3</v>
      </c>
      <c r="BV11" s="6">
        <f t="shared" ca="1" si="4"/>
        <v>9.4999999999999998E-3</v>
      </c>
      <c r="BW11" s="6">
        <f t="shared" ca="1" si="4"/>
        <v>9.4999999999999998E-3</v>
      </c>
      <c r="BX11" s="6">
        <f t="shared" ca="1" si="4"/>
        <v>9.4999999999999998E-3</v>
      </c>
      <c r="BY11" s="31">
        <f t="shared" ca="1" si="5"/>
        <v>0</v>
      </c>
      <c r="BZ11" s="31">
        <f t="shared" ca="1" si="5"/>
        <v>0.01</v>
      </c>
      <c r="CA11" s="31">
        <f t="shared" ca="1" si="5"/>
        <v>0</v>
      </c>
      <c r="CB11" s="31">
        <f t="shared" ca="1" si="5"/>
        <v>0</v>
      </c>
      <c r="CC11" s="31">
        <f t="shared" ca="1" si="5"/>
        <v>0</v>
      </c>
      <c r="CD11" s="31">
        <f t="shared" ca="1" si="5"/>
        <v>0</v>
      </c>
      <c r="CE11" s="31">
        <f t="shared" ca="1" si="5"/>
        <v>0</v>
      </c>
      <c r="CF11" s="31">
        <f t="shared" ca="1" si="5"/>
        <v>0</v>
      </c>
      <c r="CG11" s="31">
        <f t="shared" ca="1" si="5"/>
        <v>0</v>
      </c>
      <c r="CH11" s="31">
        <f t="shared" ca="1" si="5"/>
        <v>0</v>
      </c>
      <c r="CI11" s="31">
        <f t="shared" ca="1" si="5"/>
        <v>0</v>
      </c>
      <c r="CJ11" s="31">
        <f t="shared" ca="1" si="5"/>
        <v>0</v>
      </c>
      <c r="CK11" s="32">
        <f t="shared" ca="1" si="6"/>
        <v>0</v>
      </c>
      <c r="CL11" s="32">
        <f t="shared" ca="1" si="6"/>
        <v>0</v>
      </c>
      <c r="CM11" s="32">
        <f t="shared" ca="1" si="6"/>
        <v>0</v>
      </c>
      <c r="CN11" s="32">
        <f t="shared" ca="1" si="6"/>
        <v>0</v>
      </c>
      <c r="CO11" s="32">
        <f t="shared" ca="1" si="6"/>
        <v>0</v>
      </c>
      <c r="CP11" s="32">
        <f t="shared" ca="1" si="6"/>
        <v>0</v>
      </c>
      <c r="CQ11" s="32">
        <f t="shared" ca="1" si="6"/>
        <v>0</v>
      </c>
      <c r="CR11" s="32">
        <f t="shared" ca="1" si="6"/>
        <v>0</v>
      </c>
      <c r="CS11" s="32">
        <f t="shared" ca="1" si="6"/>
        <v>0</v>
      </c>
      <c r="CT11" s="32">
        <f t="shared" ca="1" si="6"/>
        <v>0</v>
      </c>
      <c r="CU11" s="32">
        <f t="shared" ca="1" si="6"/>
        <v>0</v>
      </c>
      <c r="CV11" s="32">
        <f t="shared" ca="1" si="6"/>
        <v>0</v>
      </c>
      <c r="CW11" s="31">
        <f t="shared" ca="1" si="7"/>
        <v>0</v>
      </c>
      <c r="CX11" s="31">
        <f t="shared" ca="1" si="7"/>
        <v>-0.01</v>
      </c>
      <c r="CY11" s="31">
        <f t="shared" ca="1" si="7"/>
        <v>0</v>
      </c>
      <c r="CZ11" s="31">
        <f t="shared" ca="1" si="7"/>
        <v>0</v>
      </c>
      <c r="DA11" s="31">
        <f t="shared" ca="1" si="7"/>
        <v>0</v>
      </c>
      <c r="DB11" s="31">
        <f t="shared" ca="1" si="7"/>
        <v>0</v>
      </c>
      <c r="DC11" s="31">
        <f t="shared" ca="1" si="7"/>
        <v>0</v>
      </c>
      <c r="DD11" s="31">
        <f t="shared" ca="1" si="7"/>
        <v>0</v>
      </c>
      <c r="DE11" s="31">
        <f t="shared" ca="1" si="7"/>
        <v>0</v>
      </c>
      <c r="DF11" s="31">
        <f t="shared" ca="1" si="7"/>
        <v>0</v>
      </c>
      <c r="DG11" s="31">
        <f t="shared" ca="1" si="7"/>
        <v>0</v>
      </c>
      <c r="DH11" s="31">
        <f t="shared" ca="1" si="7"/>
        <v>0</v>
      </c>
      <c r="DI11" s="32">
        <f t="shared" ca="1" si="11"/>
        <v>0</v>
      </c>
      <c r="DJ11" s="32">
        <f t="shared" ca="1" si="8"/>
        <v>0</v>
      </c>
      <c r="DK11" s="32">
        <f t="shared" ca="1" si="8"/>
        <v>0</v>
      </c>
      <c r="DL11" s="32">
        <f t="shared" ca="1" si="8"/>
        <v>0</v>
      </c>
      <c r="DM11" s="32">
        <f t="shared" ca="1" si="8"/>
        <v>0</v>
      </c>
      <c r="DN11" s="32">
        <f t="shared" ca="1" si="8"/>
        <v>0</v>
      </c>
      <c r="DO11" s="32">
        <f t="shared" ca="1" si="8"/>
        <v>0</v>
      </c>
      <c r="DP11" s="32">
        <f t="shared" ca="1" si="8"/>
        <v>0</v>
      </c>
      <c r="DQ11" s="32">
        <f t="shared" ca="1" si="8"/>
        <v>0</v>
      </c>
      <c r="DR11" s="32">
        <f t="shared" ca="1" si="8"/>
        <v>0</v>
      </c>
      <c r="DS11" s="32">
        <f t="shared" ca="1" si="8"/>
        <v>0</v>
      </c>
      <c r="DT11" s="32">
        <f t="shared" ca="1" si="8"/>
        <v>0</v>
      </c>
      <c r="DU11" s="31">
        <f t="shared" ca="1" si="12"/>
        <v>0</v>
      </c>
      <c r="DV11" s="31">
        <f t="shared" ca="1" si="9"/>
        <v>0</v>
      </c>
      <c r="DW11" s="31">
        <f t="shared" ca="1" si="9"/>
        <v>0</v>
      </c>
      <c r="DX11" s="31">
        <f t="shared" ca="1" si="9"/>
        <v>0</v>
      </c>
      <c r="DY11" s="31">
        <f t="shared" ca="1" si="9"/>
        <v>0</v>
      </c>
      <c r="DZ11" s="31">
        <f t="shared" ca="1" si="9"/>
        <v>0</v>
      </c>
      <c r="EA11" s="31">
        <f t="shared" ca="1" si="9"/>
        <v>0</v>
      </c>
      <c r="EB11" s="31">
        <f t="shared" ca="1" si="9"/>
        <v>0</v>
      </c>
      <c r="EC11" s="31">
        <f t="shared" ca="1" si="9"/>
        <v>0</v>
      </c>
      <c r="ED11" s="31">
        <f t="shared" ca="1" si="9"/>
        <v>0</v>
      </c>
      <c r="EE11" s="31">
        <f t="shared" ca="1" si="9"/>
        <v>0</v>
      </c>
      <c r="EF11" s="31">
        <f t="shared" ca="1" si="9"/>
        <v>0</v>
      </c>
      <c r="EG11" s="32">
        <f t="shared" ca="1" si="13"/>
        <v>0</v>
      </c>
      <c r="EH11" s="32">
        <f t="shared" ca="1" si="10"/>
        <v>-0.01</v>
      </c>
      <c r="EI11" s="32">
        <f t="shared" ca="1" si="10"/>
        <v>0</v>
      </c>
      <c r="EJ11" s="32">
        <f t="shared" ca="1" si="10"/>
        <v>0</v>
      </c>
      <c r="EK11" s="32">
        <f t="shared" ca="1" si="10"/>
        <v>0</v>
      </c>
      <c r="EL11" s="32">
        <f t="shared" ca="1" si="10"/>
        <v>0</v>
      </c>
      <c r="EM11" s="32">
        <f t="shared" ca="1" si="10"/>
        <v>0</v>
      </c>
      <c r="EN11" s="32">
        <f t="shared" ca="1" si="10"/>
        <v>0</v>
      </c>
      <c r="EO11" s="32">
        <f t="shared" ca="1" si="10"/>
        <v>0</v>
      </c>
      <c r="EP11" s="32">
        <f t="shared" ca="1" si="10"/>
        <v>0</v>
      </c>
      <c r="EQ11" s="32">
        <f t="shared" ca="1" si="10"/>
        <v>0</v>
      </c>
      <c r="ER11" s="32">
        <f t="shared" ca="1" si="10"/>
        <v>0</v>
      </c>
    </row>
    <row r="12" spans="1:148" x14ac:dyDescent="0.25">
      <c r="A12" t="s">
        <v>460</v>
      </c>
      <c r="B12" s="1" t="s">
        <v>154</v>
      </c>
      <c r="C12" t="str">
        <f t="shared" ca="1" si="1"/>
        <v>0000039611</v>
      </c>
      <c r="D12" t="str">
        <f t="shared" ca="1" si="2"/>
        <v>FortisAlberta Reversing POD - Pincher Creek (396S)</v>
      </c>
      <c r="E12" s="52">
        <v>1703.3709372999999</v>
      </c>
      <c r="F12" s="52">
        <v>845.89237290000005</v>
      </c>
      <c r="G12" s="52">
        <v>1517.9220207000001</v>
      </c>
      <c r="H12" s="52">
        <v>625.3428639</v>
      </c>
      <c r="I12" s="52">
        <v>226.4811986</v>
      </c>
      <c r="J12" s="52">
        <v>137.7483976</v>
      </c>
      <c r="K12" s="52">
        <v>187.14124749999999</v>
      </c>
      <c r="L12" s="52">
        <v>277.31759369999997</v>
      </c>
      <c r="M12" s="52">
        <v>577.32797919999996</v>
      </c>
      <c r="N12" s="52">
        <v>943.60221669999999</v>
      </c>
      <c r="O12" s="52">
        <v>1191.7637391000001</v>
      </c>
      <c r="P12" s="52">
        <v>995.1792279</v>
      </c>
      <c r="Q12" s="32">
        <v>36955.81</v>
      </c>
      <c r="R12" s="32">
        <v>17448.32</v>
      </c>
      <c r="S12" s="32">
        <v>25835.31</v>
      </c>
      <c r="T12" s="32">
        <v>10848.17</v>
      </c>
      <c r="U12" s="32">
        <v>3701.71</v>
      </c>
      <c r="V12" s="32">
        <v>3234.76</v>
      </c>
      <c r="W12" s="32">
        <v>3523.25</v>
      </c>
      <c r="X12" s="32">
        <v>5310.27</v>
      </c>
      <c r="Y12" s="32">
        <v>10537.86</v>
      </c>
      <c r="Z12" s="32">
        <v>15197.15</v>
      </c>
      <c r="AA12" s="32">
        <v>18049.900000000001</v>
      </c>
      <c r="AB12" s="32">
        <v>16514.5</v>
      </c>
      <c r="AC12" s="2">
        <v>3.18</v>
      </c>
      <c r="AD12" s="2">
        <v>3.18</v>
      </c>
      <c r="AE12" s="2">
        <v>3.18</v>
      </c>
      <c r="AF12" s="2">
        <v>3.18</v>
      </c>
      <c r="AG12" s="2">
        <v>3.18</v>
      </c>
      <c r="AH12" s="2">
        <v>3.18</v>
      </c>
      <c r="AI12" s="2">
        <v>3.18</v>
      </c>
      <c r="AJ12" s="2">
        <v>3.18</v>
      </c>
      <c r="AK12" s="2">
        <v>3.18</v>
      </c>
      <c r="AL12" s="2">
        <v>3.18</v>
      </c>
      <c r="AM12" s="2">
        <v>3.18</v>
      </c>
      <c r="AN12" s="2">
        <v>3.18</v>
      </c>
      <c r="AO12" s="33">
        <v>1175.19</v>
      </c>
      <c r="AP12" s="33">
        <v>554.86</v>
      </c>
      <c r="AQ12" s="33">
        <v>821.56</v>
      </c>
      <c r="AR12" s="33">
        <v>344.97</v>
      </c>
      <c r="AS12" s="33">
        <v>117.71</v>
      </c>
      <c r="AT12" s="33">
        <v>102.87</v>
      </c>
      <c r="AU12" s="33">
        <v>112.04</v>
      </c>
      <c r="AV12" s="33">
        <v>168.87</v>
      </c>
      <c r="AW12" s="33">
        <v>335.1</v>
      </c>
      <c r="AX12" s="33">
        <v>483.27</v>
      </c>
      <c r="AY12" s="33">
        <v>573.99</v>
      </c>
      <c r="AZ12" s="33">
        <v>525.16</v>
      </c>
      <c r="BA12" s="31">
        <f t="shared" si="3"/>
        <v>-3.7</v>
      </c>
      <c r="BB12" s="31">
        <f t="shared" si="3"/>
        <v>-1.74</v>
      </c>
      <c r="BC12" s="31">
        <f t="shared" si="3"/>
        <v>-2.58</v>
      </c>
      <c r="BD12" s="31">
        <f t="shared" si="3"/>
        <v>-2.17</v>
      </c>
      <c r="BE12" s="31">
        <f t="shared" si="3"/>
        <v>-0.74</v>
      </c>
      <c r="BF12" s="31">
        <f t="shared" si="3"/>
        <v>-0.65</v>
      </c>
      <c r="BG12" s="31">
        <f t="shared" si="3"/>
        <v>5.64</v>
      </c>
      <c r="BH12" s="31">
        <f t="shared" si="3"/>
        <v>8.5</v>
      </c>
      <c r="BI12" s="31">
        <f t="shared" si="3"/>
        <v>16.86</v>
      </c>
      <c r="BJ12" s="31">
        <f t="shared" si="3"/>
        <v>-16.72</v>
      </c>
      <c r="BK12" s="31">
        <f t="shared" si="3"/>
        <v>-19.850000000000001</v>
      </c>
      <c r="BL12" s="31">
        <f t="shared" si="3"/>
        <v>-18.170000000000002</v>
      </c>
      <c r="BM12" s="6">
        <f t="shared" ca="1" si="4"/>
        <v>4.9599999999999998E-2</v>
      </c>
      <c r="BN12" s="6">
        <f t="shared" ca="1" si="4"/>
        <v>4.9599999999999998E-2</v>
      </c>
      <c r="BO12" s="6">
        <f t="shared" ca="1" si="4"/>
        <v>4.9599999999999998E-2</v>
      </c>
      <c r="BP12" s="6">
        <f t="shared" ca="1" si="4"/>
        <v>4.9599999999999998E-2</v>
      </c>
      <c r="BQ12" s="6">
        <f t="shared" ca="1" si="4"/>
        <v>4.9599999999999998E-2</v>
      </c>
      <c r="BR12" s="6">
        <f t="shared" ca="1" si="4"/>
        <v>4.9599999999999998E-2</v>
      </c>
      <c r="BS12" s="6">
        <f t="shared" ca="1" si="4"/>
        <v>4.9599999999999998E-2</v>
      </c>
      <c r="BT12" s="6">
        <f t="shared" ca="1" si="4"/>
        <v>4.9599999999999998E-2</v>
      </c>
      <c r="BU12" s="6">
        <f t="shared" ca="1" si="4"/>
        <v>4.9599999999999998E-2</v>
      </c>
      <c r="BV12" s="6">
        <f t="shared" ca="1" si="4"/>
        <v>4.9599999999999998E-2</v>
      </c>
      <c r="BW12" s="6">
        <f t="shared" ca="1" si="4"/>
        <v>4.9599999999999998E-2</v>
      </c>
      <c r="BX12" s="6">
        <f t="shared" ca="1" si="4"/>
        <v>4.9599999999999998E-2</v>
      </c>
      <c r="BY12" s="31">
        <f t="shared" ca="1" si="5"/>
        <v>1833.01</v>
      </c>
      <c r="BZ12" s="31">
        <f t="shared" ca="1" si="5"/>
        <v>865.44</v>
      </c>
      <c r="CA12" s="31">
        <f t="shared" ca="1" si="5"/>
        <v>1281.43</v>
      </c>
      <c r="CB12" s="31">
        <f t="shared" ca="1" si="5"/>
        <v>538.07000000000005</v>
      </c>
      <c r="CC12" s="31">
        <f t="shared" ca="1" si="5"/>
        <v>183.6</v>
      </c>
      <c r="CD12" s="31">
        <f t="shared" ca="1" si="5"/>
        <v>160.44</v>
      </c>
      <c r="CE12" s="31">
        <f t="shared" ca="1" si="5"/>
        <v>174.75</v>
      </c>
      <c r="CF12" s="31">
        <f t="shared" ca="1" si="5"/>
        <v>263.39</v>
      </c>
      <c r="CG12" s="31">
        <f t="shared" ca="1" si="5"/>
        <v>522.67999999999995</v>
      </c>
      <c r="CH12" s="31">
        <f t="shared" ca="1" si="5"/>
        <v>753.78</v>
      </c>
      <c r="CI12" s="31">
        <f t="shared" ca="1" si="5"/>
        <v>895.28</v>
      </c>
      <c r="CJ12" s="31">
        <f t="shared" ca="1" si="5"/>
        <v>819.12</v>
      </c>
      <c r="CK12" s="32">
        <f t="shared" ca="1" si="6"/>
        <v>92.39</v>
      </c>
      <c r="CL12" s="32">
        <f t="shared" ca="1" si="6"/>
        <v>43.62</v>
      </c>
      <c r="CM12" s="32">
        <f t="shared" ca="1" si="6"/>
        <v>64.59</v>
      </c>
      <c r="CN12" s="32">
        <f t="shared" ca="1" si="6"/>
        <v>27.12</v>
      </c>
      <c r="CO12" s="32">
        <f t="shared" ca="1" si="6"/>
        <v>9.25</v>
      </c>
      <c r="CP12" s="32">
        <f t="shared" ca="1" si="6"/>
        <v>8.09</v>
      </c>
      <c r="CQ12" s="32">
        <f t="shared" ca="1" si="6"/>
        <v>8.81</v>
      </c>
      <c r="CR12" s="32">
        <f t="shared" ca="1" si="6"/>
        <v>13.28</v>
      </c>
      <c r="CS12" s="32">
        <f t="shared" ca="1" si="6"/>
        <v>26.34</v>
      </c>
      <c r="CT12" s="32">
        <f t="shared" ca="1" si="6"/>
        <v>37.99</v>
      </c>
      <c r="CU12" s="32">
        <f t="shared" ca="1" si="6"/>
        <v>45.12</v>
      </c>
      <c r="CV12" s="32">
        <f t="shared" ca="1" si="6"/>
        <v>41.29</v>
      </c>
      <c r="CW12" s="31">
        <f t="shared" ca="1" si="7"/>
        <v>753.91000000000008</v>
      </c>
      <c r="CX12" s="31">
        <f t="shared" ca="1" si="7"/>
        <v>355.94000000000005</v>
      </c>
      <c r="CY12" s="31">
        <f t="shared" ca="1" si="7"/>
        <v>527.04000000000008</v>
      </c>
      <c r="CZ12" s="31">
        <f t="shared" ca="1" si="7"/>
        <v>222.39000000000001</v>
      </c>
      <c r="DA12" s="31">
        <f t="shared" ca="1" si="7"/>
        <v>75.88</v>
      </c>
      <c r="DB12" s="31">
        <f t="shared" ca="1" si="7"/>
        <v>66.31</v>
      </c>
      <c r="DC12" s="31">
        <f t="shared" ca="1" si="7"/>
        <v>65.88</v>
      </c>
      <c r="DD12" s="31">
        <f t="shared" ca="1" si="7"/>
        <v>99.299999999999955</v>
      </c>
      <c r="DE12" s="31">
        <f t="shared" ca="1" si="7"/>
        <v>197.05999999999995</v>
      </c>
      <c r="DF12" s="31">
        <f t="shared" ca="1" si="7"/>
        <v>325.22000000000003</v>
      </c>
      <c r="DG12" s="31">
        <f t="shared" ca="1" si="7"/>
        <v>386.26</v>
      </c>
      <c r="DH12" s="31">
        <f t="shared" ca="1" si="7"/>
        <v>353.42</v>
      </c>
      <c r="DI12" s="32">
        <f t="shared" ca="1" si="11"/>
        <v>37.700000000000003</v>
      </c>
      <c r="DJ12" s="32">
        <f t="shared" ca="1" si="8"/>
        <v>17.8</v>
      </c>
      <c r="DK12" s="32">
        <f t="shared" ca="1" si="8"/>
        <v>26.35</v>
      </c>
      <c r="DL12" s="32">
        <f t="shared" ca="1" si="8"/>
        <v>11.12</v>
      </c>
      <c r="DM12" s="32">
        <f t="shared" ca="1" si="8"/>
        <v>3.79</v>
      </c>
      <c r="DN12" s="32">
        <f t="shared" ca="1" si="8"/>
        <v>3.32</v>
      </c>
      <c r="DO12" s="32">
        <f t="shared" ca="1" si="8"/>
        <v>3.29</v>
      </c>
      <c r="DP12" s="32">
        <f t="shared" ca="1" si="8"/>
        <v>4.97</v>
      </c>
      <c r="DQ12" s="32">
        <f t="shared" ca="1" si="8"/>
        <v>9.85</v>
      </c>
      <c r="DR12" s="32">
        <f t="shared" ca="1" si="8"/>
        <v>16.260000000000002</v>
      </c>
      <c r="DS12" s="32">
        <f t="shared" ca="1" si="8"/>
        <v>19.309999999999999</v>
      </c>
      <c r="DT12" s="32">
        <f t="shared" ca="1" si="8"/>
        <v>17.670000000000002</v>
      </c>
      <c r="DU12" s="31">
        <f t="shared" ca="1" si="12"/>
        <v>119.81</v>
      </c>
      <c r="DV12" s="31">
        <f t="shared" ca="1" si="9"/>
        <v>55.81</v>
      </c>
      <c r="DW12" s="31">
        <f t="shared" ca="1" si="9"/>
        <v>81.62</v>
      </c>
      <c r="DX12" s="31">
        <f t="shared" ca="1" si="9"/>
        <v>33.97</v>
      </c>
      <c r="DY12" s="31">
        <f t="shared" ca="1" si="9"/>
        <v>11.43</v>
      </c>
      <c r="DZ12" s="31">
        <f t="shared" ca="1" si="9"/>
        <v>9.85</v>
      </c>
      <c r="EA12" s="31">
        <f t="shared" ca="1" si="9"/>
        <v>9.65</v>
      </c>
      <c r="EB12" s="31">
        <f t="shared" ca="1" si="9"/>
        <v>14.36</v>
      </c>
      <c r="EC12" s="31">
        <f t="shared" ca="1" si="9"/>
        <v>28.12</v>
      </c>
      <c r="ED12" s="31">
        <f t="shared" ca="1" si="9"/>
        <v>45.81</v>
      </c>
      <c r="EE12" s="31">
        <f t="shared" ca="1" si="9"/>
        <v>53.67</v>
      </c>
      <c r="EF12" s="31">
        <f t="shared" ca="1" si="9"/>
        <v>48.45</v>
      </c>
      <c r="EG12" s="32">
        <f t="shared" ca="1" si="13"/>
        <v>911.42000000000007</v>
      </c>
      <c r="EH12" s="32">
        <f t="shared" ca="1" si="10"/>
        <v>429.55000000000007</v>
      </c>
      <c r="EI12" s="32">
        <f t="shared" ca="1" si="10"/>
        <v>635.0100000000001</v>
      </c>
      <c r="EJ12" s="32">
        <f t="shared" ca="1" si="10"/>
        <v>267.48</v>
      </c>
      <c r="EK12" s="32">
        <f t="shared" ca="1" si="10"/>
        <v>91.1</v>
      </c>
      <c r="EL12" s="32">
        <f t="shared" ca="1" si="10"/>
        <v>79.47999999999999</v>
      </c>
      <c r="EM12" s="32">
        <f t="shared" ca="1" si="10"/>
        <v>78.820000000000007</v>
      </c>
      <c r="EN12" s="32">
        <f t="shared" ca="1" si="10"/>
        <v>118.62999999999995</v>
      </c>
      <c r="EO12" s="32">
        <f t="shared" ca="1" si="10"/>
        <v>235.02999999999994</v>
      </c>
      <c r="EP12" s="32">
        <f t="shared" ca="1" si="10"/>
        <v>387.29</v>
      </c>
      <c r="EQ12" s="32">
        <f t="shared" ca="1" si="10"/>
        <v>459.24</v>
      </c>
      <c r="ER12" s="32">
        <f t="shared" ca="1" si="10"/>
        <v>419.54</v>
      </c>
    </row>
    <row r="13" spans="1:148" x14ac:dyDescent="0.25">
      <c r="A13" t="s">
        <v>460</v>
      </c>
      <c r="B13" s="1" t="s">
        <v>191</v>
      </c>
      <c r="C13" t="str">
        <f t="shared" ca="1" si="1"/>
        <v>0000045411</v>
      </c>
      <c r="D13" t="str">
        <f t="shared" ca="1" si="2"/>
        <v>FortisAlberta Reversing POD - Buck Lake (454S)</v>
      </c>
      <c r="E13" s="52">
        <v>0</v>
      </c>
      <c r="F13" s="52">
        <v>0</v>
      </c>
      <c r="G13" s="52">
        <v>0</v>
      </c>
      <c r="H13" s="52">
        <v>0</v>
      </c>
      <c r="I13" s="52">
        <v>0</v>
      </c>
      <c r="J13" s="52">
        <v>0</v>
      </c>
      <c r="K13" s="52">
        <v>0</v>
      </c>
      <c r="L13" s="52">
        <v>0</v>
      </c>
      <c r="M13" s="52">
        <v>0</v>
      </c>
      <c r="N13" s="52">
        <v>0</v>
      </c>
      <c r="O13" s="52">
        <v>0</v>
      </c>
      <c r="P13" s="52">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3"/>
        <v>0</v>
      </c>
      <c r="BB13" s="31">
        <f t="shared" si="3"/>
        <v>0</v>
      </c>
      <c r="BC13" s="31">
        <f t="shared" si="3"/>
        <v>0</v>
      </c>
      <c r="BD13" s="31">
        <f t="shared" si="3"/>
        <v>0</v>
      </c>
      <c r="BE13" s="31">
        <f t="shared" si="3"/>
        <v>0</v>
      </c>
      <c r="BF13" s="31">
        <f t="shared" si="3"/>
        <v>0</v>
      </c>
      <c r="BG13" s="31">
        <f t="shared" si="3"/>
        <v>0</v>
      </c>
      <c r="BH13" s="31">
        <f t="shared" si="3"/>
        <v>0</v>
      </c>
      <c r="BI13" s="31">
        <f t="shared" si="3"/>
        <v>0</v>
      </c>
      <c r="BJ13" s="31">
        <f t="shared" si="3"/>
        <v>0</v>
      </c>
      <c r="BK13" s="31">
        <f t="shared" si="3"/>
        <v>0</v>
      </c>
      <c r="BL13" s="31">
        <f t="shared" si="3"/>
        <v>0</v>
      </c>
      <c r="BM13" s="6">
        <f t="shared" ca="1" si="4"/>
        <v>3.8100000000000002E-2</v>
      </c>
      <c r="BN13" s="6">
        <f t="shared" ca="1" si="4"/>
        <v>3.8100000000000002E-2</v>
      </c>
      <c r="BO13" s="6">
        <f t="shared" ca="1" si="4"/>
        <v>3.8100000000000002E-2</v>
      </c>
      <c r="BP13" s="6">
        <f t="shared" ca="1" si="4"/>
        <v>3.8100000000000002E-2</v>
      </c>
      <c r="BQ13" s="6">
        <f t="shared" ca="1" si="4"/>
        <v>3.8100000000000002E-2</v>
      </c>
      <c r="BR13" s="6">
        <f t="shared" ca="1" si="4"/>
        <v>3.8100000000000002E-2</v>
      </c>
      <c r="BS13" s="6">
        <f t="shared" ca="1" si="4"/>
        <v>3.8100000000000002E-2</v>
      </c>
      <c r="BT13" s="6">
        <f t="shared" ca="1" si="4"/>
        <v>3.8100000000000002E-2</v>
      </c>
      <c r="BU13" s="6">
        <f t="shared" ca="1" si="4"/>
        <v>3.8100000000000002E-2</v>
      </c>
      <c r="BV13" s="6">
        <f t="shared" ca="1" si="4"/>
        <v>3.8100000000000002E-2</v>
      </c>
      <c r="BW13" s="6">
        <f t="shared" ca="1" si="4"/>
        <v>3.8100000000000002E-2</v>
      </c>
      <c r="BX13" s="6">
        <f t="shared" ca="1" si="4"/>
        <v>3.8100000000000002E-2</v>
      </c>
      <c r="BY13" s="31">
        <f t="shared" ca="1" si="5"/>
        <v>0</v>
      </c>
      <c r="BZ13" s="31">
        <f t="shared" ca="1" si="5"/>
        <v>0</v>
      </c>
      <c r="CA13" s="31">
        <f t="shared" ca="1" si="5"/>
        <v>0</v>
      </c>
      <c r="CB13" s="31">
        <f t="shared" ca="1" si="5"/>
        <v>0</v>
      </c>
      <c r="CC13" s="31">
        <f t="shared" ca="1" si="5"/>
        <v>0</v>
      </c>
      <c r="CD13" s="31">
        <f t="shared" ca="1" si="5"/>
        <v>0</v>
      </c>
      <c r="CE13" s="31">
        <f t="shared" ca="1" si="5"/>
        <v>0</v>
      </c>
      <c r="CF13" s="31">
        <f t="shared" ca="1" si="5"/>
        <v>0</v>
      </c>
      <c r="CG13" s="31">
        <f t="shared" ca="1" si="5"/>
        <v>0</v>
      </c>
      <c r="CH13" s="31">
        <f t="shared" ca="1" si="5"/>
        <v>0</v>
      </c>
      <c r="CI13" s="31">
        <f t="shared" ca="1" si="5"/>
        <v>0</v>
      </c>
      <c r="CJ13" s="31">
        <f t="shared" ca="1" si="5"/>
        <v>0</v>
      </c>
      <c r="CK13" s="32">
        <f t="shared" ca="1" si="6"/>
        <v>0</v>
      </c>
      <c r="CL13" s="32">
        <f t="shared" ca="1" si="6"/>
        <v>0</v>
      </c>
      <c r="CM13" s="32">
        <f t="shared" ca="1" si="6"/>
        <v>0</v>
      </c>
      <c r="CN13" s="32">
        <f t="shared" ca="1" si="6"/>
        <v>0</v>
      </c>
      <c r="CO13" s="32">
        <f t="shared" ca="1" si="6"/>
        <v>0</v>
      </c>
      <c r="CP13" s="32">
        <f t="shared" ca="1" si="6"/>
        <v>0</v>
      </c>
      <c r="CQ13" s="32">
        <f t="shared" ca="1" si="6"/>
        <v>0</v>
      </c>
      <c r="CR13" s="32">
        <f t="shared" ca="1" si="6"/>
        <v>0</v>
      </c>
      <c r="CS13" s="32">
        <f t="shared" ca="1" si="6"/>
        <v>0</v>
      </c>
      <c r="CT13" s="32">
        <f t="shared" ca="1" si="6"/>
        <v>0</v>
      </c>
      <c r="CU13" s="32">
        <f t="shared" ca="1" si="6"/>
        <v>0</v>
      </c>
      <c r="CV13" s="32">
        <f t="shared" ca="1" si="6"/>
        <v>0</v>
      </c>
      <c r="CW13" s="31">
        <f t="shared" ca="1" si="7"/>
        <v>0</v>
      </c>
      <c r="CX13" s="31">
        <f t="shared" ca="1" si="7"/>
        <v>0</v>
      </c>
      <c r="CY13" s="31">
        <f t="shared" ca="1" si="7"/>
        <v>0</v>
      </c>
      <c r="CZ13" s="31">
        <f t="shared" ca="1" si="7"/>
        <v>0</v>
      </c>
      <c r="DA13" s="31">
        <f t="shared" ca="1" si="7"/>
        <v>0</v>
      </c>
      <c r="DB13" s="31">
        <f t="shared" ca="1" si="7"/>
        <v>0</v>
      </c>
      <c r="DC13" s="31">
        <f t="shared" ca="1" si="7"/>
        <v>0</v>
      </c>
      <c r="DD13" s="31">
        <f t="shared" ca="1" si="7"/>
        <v>0</v>
      </c>
      <c r="DE13" s="31">
        <f t="shared" ca="1" si="7"/>
        <v>0</v>
      </c>
      <c r="DF13" s="31">
        <f t="shared" ca="1" si="7"/>
        <v>0</v>
      </c>
      <c r="DG13" s="31">
        <f t="shared" ca="1" si="7"/>
        <v>0</v>
      </c>
      <c r="DH13" s="31">
        <f t="shared" ca="1" si="7"/>
        <v>0</v>
      </c>
      <c r="DI13" s="32">
        <f t="shared" ca="1" si="11"/>
        <v>0</v>
      </c>
      <c r="DJ13" s="32">
        <f t="shared" ca="1" si="8"/>
        <v>0</v>
      </c>
      <c r="DK13" s="32">
        <f t="shared" ca="1" si="8"/>
        <v>0</v>
      </c>
      <c r="DL13" s="32">
        <f t="shared" ca="1" si="8"/>
        <v>0</v>
      </c>
      <c r="DM13" s="32">
        <f t="shared" ca="1" si="8"/>
        <v>0</v>
      </c>
      <c r="DN13" s="32">
        <f t="shared" ca="1" si="8"/>
        <v>0</v>
      </c>
      <c r="DO13" s="32">
        <f t="shared" ca="1" si="8"/>
        <v>0</v>
      </c>
      <c r="DP13" s="32">
        <f t="shared" ca="1" si="8"/>
        <v>0</v>
      </c>
      <c r="DQ13" s="32">
        <f t="shared" ca="1" si="8"/>
        <v>0</v>
      </c>
      <c r="DR13" s="32">
        <f t="shared" ca="1" si="8"/>
        <v>0</v>
      </c>
      <c r="DS13" s="32">
        <f t="shared" ca="1" si="8"/>
        <v>0</v>
      </c>
      <c r="DT13" s="32">
        <f t="shared" ca="1" si="8"/>
        <v>0</v>
      </c>
      <c r="DU13" s="31">
        <f t="shared" ca="1" si="12"/>
        <v>0</v>
      </c>
      <c r="DV13" s="31">
        <f t="shared" ca="1" si="9"/>
        <v>0</v>
      </c>
      <c r="DW13" s="31">
        <f t="shared" ca="1" si="9"/>
        <v>0</v>
      </c>
      <c r="DX13" s="31">
        <f t="shared" ca="1" si="9"/>
        <v>0</v>
      </c>
      <c r="DY13" s="31">
        <f t="shared" ca="1" si="9"/>
        <v>0</v>
      </c>
      <c r="DZ13" s="31">
        <f t="shared" ca="1" si="9"/>
        <v>0</v>
      </c>
      <c r="EA13" s="31">
        <f t="shared" ca="1" si="9"/>
        <v>0</v>
      </c>
      <c r="EB13" s="31">
        <f t="shared" ca="1" si="9"/>
        <v>0</v>
      </c>
      <c r="EC13" s="31">
        <f t="shared" ca="1" si="9"/>
        <v>0</v>
      </c>
      <c r="ED13" s="31">
        <f t="shared" ca="1" si="9"/>
        <v>0</v>
      </c>
      <c r="EE13" s="31">
        <f t="shared" ca="1" si="9"/>
        <v>0</v>
      </c>
      <c r="EF13" s="31">
        <f t="shared" ca="1" si="9"/>
        <v>0</v>
      </c>
      <c r="EG13" s="32">
        <f t="shared" ca="1" si="13"/>
        <v>0</v>
      </c>
      <c r="EH13" s="32">
        <f t="shared" ca="1" si="10"/>
        <v>0</v>
      </c>
      <c r="EI13" s="32">
        <f t="shared" ca="1" si="10"/>
        <v>0</v>
      </c>
      <c r="EJ13" s="32">
        <f t="shared" ca="1" si="10"/>
        <v>0</v>
      </c>
      <c r="EK13" s="32">
        <f t="shared" ca="1" si="10"/>
        <v>0</v>
      </c>
      <c r="EL13" s="32">
        <f t="shared" ca="1" si="10"/>
        <v>0</v>
      </c>
      <c r="EM13" s="32">
        <f t="shared" ca="1" si="10"/>
        <v>0</v>
      </c>
      <c r="EN13" s="32">
        <f t="shared" ca="1" si="10"/>
        <v>0</v>
      </c>
      <c r="EO13" s="32">
        <f t="shared" ca="1" si="10"/>
        <v>0</v>
      </c>
      <c r="EP13" s="32">
        <f t="shared" ca="1" si="10"/>
        <v>0</v>
      </c>
      <c r="EQ13" s="32">
        <f t="shared" ca="1" si="10"/>
        <v>0</v>
      </c>
      <c r="ER13" s="32">
        <f t="shared" ca="1" si="10"/>
        <v>0</v>
      </c>
    </row>
    <row r="14" spans="1:148" x14ac:dyDescent="0.25">
      <c r="A14" t="s">
        <v>460</v>
      </c>
      <c r="B14" s="1" t="s">
        <v>155</v>
      </c>
      <c r="C14" t="str">
        <f t="shared" ca="1" si="1"/>
        <v>0000065911</v>
      </c>
      <c r="D14" t="str">
        <f t="shared" ca="1" si="2"/>
        <v>FortisAlberta Reversing POD - Pegasus (659S)</v>
      </c>
      <c r="E14" s="52">
        <v>99.041250000000005</v>
      </c>
      <c r="F14" s="52">
        <v>203.26326030000001</v>
      </c>
      <c r="G14" s="52">
        <v>24.706375000000001</v>
      </c>
      <c r="H14" s="52">
        <v>99.310562500000003</v>
      </c>
      <c r="I14" s="52">
        <v>798.93562499999996</v>
      </c>
      <c r="J14" s="52">
        <v>425.18090690000002</v>
      </c>
      <c r="K14" s="52">
        <v>327.16300000000001</v>
      </c>
      <c r="L14" s="52">
        <v>311.70550179999998</v>
      </c>
      <c r="M14" s="52">
        <v>60.307601900000002</v>
      </c>
      <c r="N14" s="52">
        <v>61.2206215</v>
      </c>
      <c r="O14" s="52">
        <v>90.948019400000007</v>
      </c>
      <c r="P14" s="52">
        <v>156.6590831</v>
      </c>
      <c r="Q14" s="32">
        <v>20772.29</v>
      </c>
      <c r="R14" s="32">
        <v>33273.120000000003</v>
      </c>
      <c r="S14" s="32">
        <v>981.4</v>
      </c>
      <c r="T14" s="32">
        <v>4829.53</v>
      </c>
      <c r="U14" s="32">
        <v>121333.65</v>
      </c>
      <c r="V14" s="32">
        <v>164279.16</v>
      </c>
      <c r="W14" s="32">
        <v>15754.03</v>
      </c>
      <c r="X14" s="32">
        <v>48839.5</v>
      </c>
      <c r="Y14" s="32">
        <v>2333.5500000000002</v>
      </c>
      <c r="Z14" s="32">
        <v>8476.83</v>
      </c>
      <c r="AA14" s="32">
        <v>7695.19</v>
      </c>
      <c r="AB14" s="32">
        <v>5928.06</v>
      </c>
      <c r="AC14" s="2">
        <v>1.47</v>
      </c>
      <c r="AD14" s="2">
        <v>1.47</v>
      </c>
      <c r="AE14" s="2">
        <v>1.47</v>
      </c>
      <c r="AF14" s="2">
        <v>1.47</v>
      </c>
      <c r="AG14" s="2">
        <v>1.47</v>
      </c>
      <c r="AH14" s="2">
        <v>1.47</v>
      </c>
      <c r="AI14" s="2">
        <v>1.47</v>
      </c>
      <c r="AJ14" s="2">
        <v>1.47</v>
      </c>
      <c r="AK14" s="2">
        <v>1.47</v>
      </c>
      <c r="AL14" s="2">
        <v>1.47</v>
      </c>
      <c r="AM14" s="2">
        <v>1.47</v>
      </c>
      <c r="AN14" s="2">
        <v>1.47</v>
      </c>
      <c r="AO14" s="33">
        <v>305.35000000000002</v>
      </c>
      <c r="AP14" s="33">
        <v>489.11</v>
      </c>
      <c r="AQ14" s="33">
        <v>14.43</v>
      </c>
      <c r="AR14" s="33">
        <v>70.989999999999995</v>
      </c>
      <c r="AS14" s="33">
        <v>1783.6</v>
      </c>
      <c r="AT14" s="33">
        <v>2414.9</v>
      </c>
      <c r="AU14" s="33">
        <v>231.58</v>
      </c>
      <c r="AV14" s="33">
        <v>717.94</v>
      </c>
      <c r="AW14" s="33">
        <v>34.299999999999997</v>
      </c>
      <c r="AX14" s="33">
        <v>124.61</v>
      </c>
      <c r="AY14" s="33">
        <v>113.12</v>
      </c>
      <c r="AZ14" s="33">
        <v>87.14</v>
      </c>
      <c r="BA14" s="31">
        <f t="shared" si="3"/>
        <v>-2.08</v>
      </c>
      <c r="BB14" s="31">
        <f t="shared" si="3"/>
        <v>-3.33</v>
      </c>
      <c r="BC14" s="31">
        <f t="shared" si="3"/>
        <v>-0.1</v>
      </c>
      <c r="BD14" s="31">
        <f t="shared" si="3"/>
        <v>-0.97</v>
      </c>
      <c r="BE14" s="31">
        <f t="shared" si="3"/>
        <v>-24.27</v>
      </c>
      <c r="BF14" s="31">
        <f t="shared" si="3"/>
        <v>-32.86</v>
      </c>
      <c r="BG14" s="31">
        <f t="shared" si="3"/>
        <v>25.21</v>
      </c>
      <c r="BH14" s="31">
        <f t="shared" si="3"/>
        <v>78.14</v>
      </c>
      <c r="BI14" s="31">
        <f t="shared" si="3"/>
        <v>3.73</v>
      </c>
      <c r="BJ14" s="31">
        <f t="shared" si="3"/>
        <v>-9.32</v>
      </c>
      <c r="BK14" s="31">
        <f t="shared" si="3"/>
        <v>-8.4600000000000009</v>
      </c>
      <c r="BL14" s="31">
        <f t="shared" si="3"/>
        <v>-6.52</v>
      </c>
      <c r="BM14" s="6">
        <f t="shared" ca="1" si="4"/>
        <v>2.7E-2</v>
      </c>
      <c r="BN14" s="6">
        <f t="shared" ca="1" si="4"/>
        <v>2.7E-2</v>
      </c>
      <c r="BO14" s="6">
        <f t="shared" ca="1" si="4"/>
        <v>2.7E-2</v>
      </c>
      <c r="BP14" s="6">
        <f t="shared" ca="1" si="4"/>
        <v>2.7E-2</v>
      </c>
      <c r="BQ14" s="6">
        <f t="shared" ca="1" si="4"/>
        <v>2.7E-2</v>
      </c>
      <c r="BR14" s="6">
        <f t="shared" ca="1" si="4"/>
        <v>2.7E-2</v>
      </c>
      <c r="BS14" s="6">
        <f t="shared" ca="1" si="4"/>
        <v>2.7E-2</v>
      </c>
      <c r="BT14" s="6">
        <f t="shared" ca="1" si="4"/>
        <v>2.7E-2</v>
      </c>
      <c r="BU14" s="6">
        <f t="shared" ca="1" si="4"/>
        <v>2.7E-2</v>
      </c>
      <c r="BV14" s="6">
        <f t="shared" ca="1" si="4"/>
        <v>2.7E-2</v>
      </c>
      <c r="BW14" s="6">
        <f t="shared" ca="1" si="4"/>
        <v>2.7E-2</v>
      </c>
      <c r="BX14" s="6">
        <f t="shared" ca="1" si="4"/>
        <v>2.7E-2</v>
      </c>
      <c r="BY14" s="31">
        <f t="shared" ca="1" si="5"/>
        <v>560.85</v>
      </c>
      <c r="BZ14" s="31">
        <f t="shared" ca="1" si="5"/>
        <v>898.37</v>
      </c>
      <c r="CA14" s="31">
        <f t="shared" ca="1" si="5"/>
        <v>26.5</v>
      </c>
      <c r="CB14" s="31">
        <f t="shared" ca="1" si="5"/>
        <v>130.4</v>
      </c>
      <c r="CC14" s="31">
        <f t="shared" ca="1" si="5"/>
        <v>3276.01</v>
      </c>
      <c r="CD14" s="31">
        <f t="shared" ca="1" si="5"/>
        <v>4435.54</v>
      </c>
      <c r="CE14" s="31">
        <f t="shared" ca="1" si="5"/>
        <v>425.36</v>
      </c>
      <c r="CF14" s="31">
        <f t="shared" ca="1" si="5"/>
        <v>1318.67</v>
      </c>
      <c r="CG14" s="31">
        <f t="shared" ca="1" si="5"/>
        <v>63.01</v>
      </c>
      <c r="CH14" s="31">
        <f t="shared" ca="1" si="5"/>
        <v>228.87</v>
      </c>
      <c r="CI14" s="31">
        <f t="shared" ca="1" si="5"/>
        <v>207.77</v>
      </c>
      <c r="CJ14" s="31">
        <f t="shared" ca="1" si="5"/>
        <v>160.06</v>
      </c>
      <c r="CK14" s="32">
        <f t="shared" ca="1" si="6"/>
        <v>51.93</v>
      </c>
      <c r="CL14" s="32">
        <f t="shared" ca="1" si="6"/>
        <v>83.18</v>
      </c>
      <c r="CM14" s="32">
        <f t="shared" ca="1" si="6"/>
        <v>2.4500000000000002</v>
      </c>
      <c r="CN14" s="32">
        <f t="shared" ca="1" si="6"/>
        <v>12.07</v>
      </c>
      <c r="CO14" s="32">
        <f t="shared" ca="1" si="6"/>
        <v>303.33</v>
      </c>
      <c r="CP14" s="32">
        <f t="shared" ca="1" si="6"/>
        <v>410.7</v>
      </c>
      <c r="CQ14" s="32">
        <f t="shared" ca="1" si="6"/>
        <v>39.39</v>
      </c>
      <c r="CR14" s="32">
        <f t="shared" ca="1" si="6"/>
        <v>122.1</v>
      </c>
      <c r="CS14" s="32">
        <f t="shared" ca="1" si="6"/>
        <v>5.83</v>
      </c>
      <c r="CT14" s="32">
        <f t="shared" ca="1" si="6"/>
        <v>21.19</v>
      </c>
      <c r="CU14" s="32">
        <f t="shared" ca="1" si="6"/>
        <v>19.239999999999998</v>
      </c>
      <c r="CV14" s="32">
        <f t="shared" ca="1" si="6"/>
        <v>14.82</v>
      </c>
      <c r="CW14" s="31">
        <f t="shared" ca="1" si="7"/>
        <v>309.50999999999993</v>
      </c>
      <c r="CX14" s="31">
        <f t="shared" ca="1" si="7"/>
        <v>495.76999999999992</v>
      </c>
      <c r="CY14" s="31">
        <f t="shared" ca="1" si="7"/>
        <v>14.62</v>
      </c>
      <c r="CZ14" s="31">
        <f t="shared" ca="1" si="7"/>
        <v>72.45</v>
      </c>
      <c r="DA14" s="31">
        <f t="shared" ca="1" si="7"/>
        <v>1820.0100000000002</v>
      </c>
      <c r="DB14" s="31">
        <f t="shared" ca="1" si="7"/>
        <v>2464.1999999999998</v>
      </c>
      <c r="DC14" s="31">
        <f t="shared" ca="1" si="7"/>
        <v>207.95999999999998</v>
      </c>
      <c r="DD14" s="31">
        <f t="shared" ca="1" si="7"/>
        <v>644.68999999999994</v>
      </c>
      <c r="DE14" s="31">
        <f t="shared" ca="1" si="7"/>
        <v>30.810000000000006</v>
      </c>
      <c r="DF14" s="31">
        <f t="shared" ca="1" si="7"/>
        <v>134.77000000000001</v>
      </c>
      <c r="DG14" s="31">
        <f t="shared" ca="1" si="7"/>
        <v>122.35000000000002</v>
      </c>
      <c r="DH14" s="31">
        <f t="shared" ca="1" si="7"/>
        <v>94.259999999999991</v>
      </c>
      <c r="DI14" s="32">
        <f t="shared" ca="1" si="11"/>
        <v>15.48</v>
      </c>
      <c r="DJ14" s="32">
        <f t="shared" ca="1" si="8"/>
        <v>24.79</v>
      </c>
      <c r="DK14" s="32">
        <f t="shared" ca="1" si="8"/>
        <v>0.73</v>
      </c>
      <c r="DL14" s="32">
        <f t="shared" ca="1" si="8"/>
        <v>3.62</v>
      </c>
      <c r="DM14" s="32">
        <f t="shared" ca="1" si="8"/>
        <v>91</v>
      </c>
      <c r="DN14" s="32">
        <f t="shared" ca="1" si="8"/>
        <v>123.21</v>
      </c>
      <c r="DO14" s="32">
        <f t="shared" ca="1" si="8"/>
        <v>10.4</v>
      </c>
      <c r="DP14" s="32">
        <f t="shared" ca="1" si="8"/>
        <v>32.229999999999997</v>
      </c>
      <c r="DQ14" s="32">
        <f t="shared" ca="1" si="8"/>
        <v>1.54</v>
      </c>
      <c r="DR14" s="32">
        <f t="shared" ca="1" si="8"/>
        <v>6.74</v>
      </c>
      <c r="DS14" s="32">
        <f t="shared" ca="1" si="8"/>
        <v>6.12</v>
      </c>
      <c r="DT14" s="32">
        <f t="shared" ca="1" si="8"/>
        <v>4.71</v>
      </c>
      <c r="DU14" s="31">
        <f t="shared" ca="1" si="12"/>
        <v>49.19</v>
      </c>
      <c r="DV14" s="31">
        <f t="shared" ca="1" si="9"/>
        <v>77.73</v>
      </c>
      <c r="DW14" s="31">
        <f t="shared" ca="1" si="9"/>
        <v>2.2599999999999998</v>
      </c>
      <c r="DX14" s="31">
        <f t="shared" ca="1" si="9"/>
        <v>11.07</v>
      </c>
      <c r="DY14" s="31">
        <f t="shared" ca="1" si="9"/>
        <v>274.27</v>
      </c>
      <c r="DZ14" s="31">
        <f t="shared" ca="1" si="9"/>
        <v>366.11</v>
      </c>
      <c r="EA14" s="31">
        <f t="shared" ca="1" si="9"/>
        <v>30.47</v>
      </c>
      <c r="EB14" s="31">
        <f t="shared" ca="1" si="9"/>
        <v>93.23</v>
      </c>
      <c r="EC14" s="31">
        <f t="shared" ca="1" si="9"/>
        <v>4.4000000000000004</v>
      </c>
      <c r="ED14" s="31">
        <f t="shared" ca="1" si="9"/>
        <v>18.98</v>
      </c>
      <c r="EE14" s="31">
        <f t="shared" ca="1" si="9"/>
        <v>17</v>
      </c>
      <c r="EF14" s="31">
        <f t="shared" ca="1" si="9"/>
        <v>12.92</v>
      </c>
      <c r="EG14" s="32">
        <f t="shared" ca="1" si="13"/>
        <v>374.17999999999995</v>
      </c>
      <c r="EH14" s="32">
        <f t="shared" ca="1" si="10"/>
        <v>598.29</v>
      </c>
      <c r="EI14" s="32">
        <f t="shared" ca="1" si="10"/>
        <v>17.61</v>
      </c>
      <c r="EJ14" s="32">
        <f t="shared" ca="1" si="10"/>
        <v>87.140000000000015</v>
      </c>
      <c r="EK14" s="32">
        <f t="shared" ca="1" si="10"/>
        <v>2185.2800000000002</v>
      </c>
      <c r="EL14" s="32">
        <f t="shared" ca="1" si="10"/>
        <v>2953.52</v>
      </c>
      <c r="EM14" s="32">
        <f t="shared" ca="1" si="10"/>
        <v>248.82999999999998</v>
      </c>
      <c r="EN14" s="32">
        <f t="shared" ca="1" si="10"/>
        <v>770.15</v>
      </c>
      <c r="EO14" s="32">
        <f t="shared" ca="1" si="10"/>
        <v>36.750000000000007</v>
      </c>
      <c r="EP14" s="32">
        <f t="shared" ca="1" si="10"/>
        <v>160.49</v>
      </c>
      <c r="EQ14" s="32">
        <f t="shared" ca="1" si="10"/>
        <v>145.47000000000003</v>
      </c>
      <c r="ER14" s="32">
        <f t="shared" ca="1" si="10"/>
        <v>111.88999999999999</v>
      </c>
    </row>
    <row r="15" spans="1:148" x14ac:dyDescent="0.25">
      <c r="A15" t="s">
        <v>460</v>
      </c>
      <c r="B15" s="1" t="s">
        <v>195</v>
      </c>
      <c r="C15" t="str">
        <f t="shared" ca="1" si="1"/>
        <v>0000079301</v>
      </c>
      <c r="D15" t="str">
        <f t="shared" ca="1" si="2"/>
        <v>FortisAlberta DOS - Cochrane EV Partnership (793S)</v>
      </c>
      <c r="E15" s="52">
        <v>0</v>
      </c>
      <c r="F15" s="52">
        <v>0</v>
      </c>
      <c r="G15" s="52">
        <v>0</v>
      </c>
      <c r="H15" s="52">
        <v>0</v>
      </c>
      <c r="I15" s="52">
        <v>0</v>
      </c>
      <c r="J15" s="52">
        <v>6637.3245500000003</v>
      </c>
      <c r="K15" s="52">
        <v>0</v>
      </c>
      <c r="L15" s="52">
        <v>0</v>
      </c>
      <c r="M15" s="52">
        <v>0</v>
      </c>
      <c r="N15" s="52">
        <v>0</v>
      </c>
      <c r="O15" s="52">
        <v>0</v>
      </c>
      <c r="P15" s="52">
        <v>0</v>
      </c>
      <c r="Q15" s="32">
        <v>0</v>
      </c>
      <c r="R15" s="32">
        <v>0</v>
      </c>
      <c r="S15" s="32">
        <v>0</v>
      </c>
      <c r="T15" s="32">
        <v>0</v>
      </c>
      <c r="U15" s="32">
        <v>0</v>
      </c>
      <c r="V15" s="32">
        <v>701352.54</v>
      </c>
      <c r="W15" s="32">
        <v>0</v>
      </c>
      <c r="X15" s="32">
        <v>0</v>
      </c>
      <c r="Y15" s="32">
        <v>0</v>
      </c>
      <c r="Z15" s="32">
        <v>0</v>
      </c>
      <c r="AA15" s="32">
        <v>0</v>
      </c>
      <c r="AB15" s="32">
        <v>0</v>
      </c>
      <c r="AC15" s="2">
        <v>1.42</v>
      </c>
      <c r="AD15" s="2">
        <v>1.42</v>
      </c>
      <c r="AE15" s="2">
        <v>1.42</v>
      </c>
      <c r="AF15" s="2">
        <v>1.42</v>
      </c>
      <c r="AG15" s="2">
        <v>1.42</v>
      </c>
      <c r="AH15" s="2">
        <v>1.42</v>
      </c>
      <c r="AI15" s="2">
        <v>1.42</v>
      </c>
      <c r="AJ15" s="2">
        <v>1.42</v>
      </c>
      <c r="AK15" s="2">
        <v>1.42</v>
      </c>
      <c r="AL15" s="2">
        <v>1.42</v>
      </c>
      <c r="AM15" s="2">
        <v>1.42</v>
      </c>
      <c r="AN15" s="2">
        <v>1.42</v>
      </c>
      <c r="AO15" s="33">
        <v>0</v>
      </c>
      <c r="AP15" s="33">
        <v>0</v>
      </c>
      <c r="AQ15" s="33">
        <v>0</v>
      </c>
      <c r="AR15" s="33">
        <v>0</v>
      </c>
      <c r="AS15" s="33">
        <v>0</v>
      </c>
      <c r="AT15" s="33">
        <v>9959.1999999999989</v>
      </c>
      <c r="AU15" s="33">
        <v>0</v>
      </c>
      <c r="AV15" s="33">
        <v>0</v>
      </c>
      <c r="AW15" s="33">
        <v>0</v>
      </c>
      <c r="AX15" s="33">
        <v>0</v>
      </c>
      <c r="AY15" s="33">
        <v>0</v>
      </c>
      <c r="AZ15" s="33">
        <v>0</v>
      </c>
      <c r="BA15" s="31">
        <f t="shared" si="3"/>
        <v>0</v>
      </c>
      <c r="BB15" s="31">
        <f t="shared" si="3"/>
        <v>0</v>
      </c>
      <c r="BC15" s="31">
        <f t="shared" si="3"/>
        <v>0</v>
      </c>
      <c r="BD15" s="31">
        <f t="shared" si="3"/>
        <v>0</v>
      </c>
      <c r="BE15" s="31">
        <f t="shared" si="3"/>
        <v>0</v>
      </c>
      <c r="BF15" s="31">
        <f t="shared" si="3"/>
        <v>-140.27000000000001</v>
      </c>
      <c r="BG15" s="31">
        <f t="shared" si="3"/>
        <v>0</v>
      </c>
      <c r="BH15" s="31">
        <f t="shared" si="3"/>
        <v>0</v>
      </c>
      <c r="BI15" s="31">
        <f t="shared" si="3"/>
        <v>0</v>
      </c>
      <c r="BJ15" s="31">
        <f t="shared" si="3"/>
        <v>0</v>
      </c>
      <c r="BK15" s="31">
        <f t="shared" si="3"/>
        <v>0</v>
      </c>
      <c r="BL15" s="31">
        <f t="shared" si="3"/>
        <v>0</v>
      </c>
      <c r="BM15" s="6">
        <f t="shared" ca="1" si="4"/>
        <v>0.12</v>
      </c>
      <c r="BN15" s="6">
        <f t="shared" ca="1" si="4"/>
        <v>0.12</v>
      </c>
      <c r="BO15" s="6">
        <f t="shared" ca="1" si="4"/>
        <v>0.12</v>
      </c>
      <c r="BP15" s="6">
        <f t="shared" ca="1" si="4"/>
        <v>0.12</v>
      </c>
      <c r="BQ15" s="6">
        <f t="shared" ca="1" si="4"/>
        <v>0.12</v>
      </c>
      <c r="BR15" s="6">
        <f t="shared" ca="1" si="4"/>
        <v>0.12</v>
      </c>
      <c r="BS15" s="6">
        <f t="shared" ca="1" si="4"/>
        <v>0.12</v>
      </c>
      <c r="BT15" s="6">
        <f t="shared" ca="1" si="4"/>
        <v>0.12</v>
      </c>
      <c r="BU15" s="6">
        <f t="shared" ca="1" si="4"/>
        <v>0.12</v>
      </c>
      <c r="BV15" s="6">
        <f t="shared" ca="1" si="4"/>
        <v>0.12</v>
      </c>
      <c r="BW15" s="6">
        <f t="shared" ca="1" si="4"/>
        <v>0.12</v>
      </c>
      <c r="BX15" s="6">
        <f t="shared" ca="1" si="4"/>
        <v>0.12</v>
      </c>
      <c r="BY15" s="31">
        <f t="shared" ca="1" si="5"/>
        <v>0</v>
      </c>
      <c r="BZ15" s="31">
        <f t="shared" ca="1" si="5"/>
        <v>0</v>
      </c>
      <c r="CA15" s="31">
        <f t="shared" ca="1" si="5"/>
        <v>0</v>
      </c>
      <c r="CB15" s="31">
        <f t="shared" ca="1" si="5"/>
        <v>0</v>
      </c>
      <c r="CC15" s="31">
        <f t="shared" ca="1" si="5"/>
        <v>0</v>
      </c>
      <c r="CD15" s="31">
        <f t="shared" ca="1" si="5"/>
        <v>73700.829999999987</v>
      </c>
      <c r="CE15" s="31">
        <f t="shared" ca="1" si="5"/>
        <v>0</v>
      </c>
      <c r="CF15" s="31">
        <f t="shared" ca="1" si="5"/>
        <v>0</v>
      </c>
      <c r="CG15" s="31">
        <f t="shared" ca="1" si="5"/>
        <v>0</v>
      </c>
      <c r="CH15" s="31">
        <f t="shared" ca="1" si="5"/>
        <v>0</v>
      </c>
      <c r="CI15" s="31">
        <f t="shared" ca="1" si="5"/>
        <v>0</v>
      </c>
      <c r="CJ15" s="31">
        <f t="shared" ca="1" si="5"/>
        <v>0</v>
      </c>
      <c r="CK15" s="32">
        <f t="shared" ca="1" si="6"/>
        <v>0</v>
      </c>
      <c r="CL15" s="32">
        <f t="shared" ca="1" si="6"/>
        <v>0</v>
      </c>
      <c r="CM15" s="32">
        <f t="shared" ca="1" si="6"/>
        <v>0</v>
      </c>
      <c r="CN15" s="32">
        <f t="shared" ca="1" si="6"/>
        <v>0</v>
      </c>
      <c r="CO15" s="32">
        <f t="shared" ca="1" si="6"/>
        <v>0</v>
      </c>
      <c r="CP15" s="32">
        <f t="shared" ca="1" si="6"/>
        <v>1753.38</v>
      </c>
      <c r="CQ15" s="32">
        <f t="shared" ca="1" si="6"/>
        <v>0</v>
      </c>
      <c r="CR15" s="32">
        <f t="shared" ca="1" si="6"/>
        <v>0</v>
      </c>
      <c r="CS15" s="32">
        <f t="shared" ca="1" si="6"/>
        <v>0</v>
      </c>
      <c r="CT15" s="32">
        <f t="shared" ca="1" si="6"/>
        <v>0</v>
      </c>
      <c r="CU15" s="32">
        <f t="shared" ca="1" si="6"/>
        <v>0</v>
      </c>
      <c r="CV15" s="32">
        <f t="shared" ca="1" si="6"/>
        <v>0</v>
      </c>
      <c r="CW15" s="31">
        <f t="shared" ca="1" si="7"/>
        <v>0</v>
      </c>
      <c r="CX15" s="31">
        <f t="shared" ca="1" si="7"/>
        <v>0</v>
      </c>
      <c r="CY15" s="31">
        <f t="shared" ca="1" si="7"/>
        <v>0</v>
      </c>
      <c r="CZ15" s="31">
        <f t="shared" ca="1" si="7"/>
        <v>0</v>
      </c>
      <c r="DA15" s="31">
        <f t="shared" ca="1" si="7"/>
        <v>0</v>
      </c>
      <c r="DB15" s="31">
        <f t="shared" ca="1" si="7"/>
        <v>65635.28</v>
      </c>
      <c r="DC15" s="31">
        <f t="shared" ca="1" si="7"/>
        <v>0</v>
      </c>
      <c r="DD15" s="31">
        <f t="shared" ca="1" si="7"/>
        <v>0</v>
      </c>
      <c r="DE15" s="31">
        <f t="shared" ca="1" si="7"/>
        <v>0</v>
      </c>
      <c r="DF15" s="31">
        <f t="shared" ca="1" si="7"/>
        <v>0</v>
      </c>
      <c r="DG15" s="31">
        <f t="shared" ca="1" si="7"/>
        <v>0</v>
      </c>
      <c r="DH15" s="31">
        <f t="shared" ca="1" si="7"/>
        <v>0</v>
      </c>
      <c r="DI15" s="32">
        <f t="shared" ca="1" si="11"/>
        <v>0</v>
      </c>
      <c r="DJ15" s="32">
        <f t="shared" ca="1" si="8"/>
        <v>0</v>
      </c>
      <c r="DK15" s="32">
        <f t="shared" ca="1" si="8"/>
        <v>0</v>
      </c>
      <c r="DL15" s="32">
        <f t="shared" ca="1" si="8"/>
        <v>0</v>
      </c>
      <c r="DM15" s="32">
        <f t="shared" ca="1" si="8"/>
        <v>0</v>
      </c>
      <c r="DN15" s="32">
        <f t="shared" ca="1" si="8"/>
        <v>3281.76</v>
      </c>
      <c r="DO15" s="32">
        <f t="shared" ca="1" si="8"/>
        <v>0</v>
      </c>
      <c r="DP15" s="32">
        <f t="shared" ca="1" si="8"/>
        <v>0</v>
      </c>
      <c r="DQ15" s="32">
        <f t="shared" ca="1" si="8"/>
        <v>0</v>
      </c>
      <c r="DR15" s="32">
        <f t="shared" ca="1" si="8"/>
        <v>0</v>
      </c>
      <c r="DS15" s="32">
        <f t="shared" ca="1" si="8"/>
        <v>0</v>
      </c>
      <c r="DT15" s="32">
        <f t="shared" ca="1" si="8"/>
        <v>0</v>
      </c>
      <c r="DU15" s="31">
        <f t="shared" ca="1" si="12"/>
        <v>0</v>
      </c>
      <c r="DV15" s="31">
        <f t="shared" ca="1" si="9"/>
        <v>0</v>
      </c>
      <c r="DW15" s="31">
        <f t="shared" ca="1" si="9"/>
        <v>0</v>
      </c>
      <c r="DX15" s="31">
        <f t="shared" ca="1" si="9"/>
        <v>0</v>
      </c>
      <c r="DY15" s="31">
        <f t="shared" ca="1" si="9"/>
        <v>0</v>
      </c>
      <c r="DZ15" s="31">
        <f t="shared" ca="1" si="9"/>
        <v>9751.57</v>
      </c>
      <c r="EA15" s="31">
        <f t="shared" ca="1" si="9"/>
        <v>0</v>
      </c>
      <c r="EB15" s="31">
        <f t="shared" ca="1" si="9"/>
        <v>0</v>
      </c>
      <c r="EC15" s="31">
        <f t="shared" ca="1" si="9"/>
        <v>0</v>
      </c>
      <c r="ED15" s="31">
        <f t="shared" ca="1" si="9"/>
        <v>0</v>
      </c>
      <c r="EE15" s="31">
        <f t="shared" ca="1" si="9"/>
        <v>0</v>
      </c>
      <c r="EF15" s="31">
        <f t="shared" ca="1" si="9"/>
        <v>0</v>
      </c>
      <c r="EG15" s="32">
        <f t="shared" ca="1" si="13"/>
        <v>0</v>
      </c>
      <c r="EH15" s="32">
        <f t="shared" ca="1" si="10"/>
        <v>0</v>
      </c>
      <c r="EI15" s="32">
        <f t="shared" ca="1" si="10"/>
        <v>0</v>
      </c>
      <c r="EJ15" s="32">
        <f t="shared" ca="1" si="10"/>
        <v>0</v>
      </c>
      <c r="EK15" s="32">
        <f t="shared" ca="1" si="10"/>
        <v>0</v>
      </c>
      <c r="EL15" s="32">
        <f t="shared" ca="1" si="10"/>
        <v>78668.609999999986</v>
      </c>
      <c r="EM15" s="32">
        <f t="shared" ca="1" si="10"/>
        <v>0</v>
      </c>
      <c r="EN15" s="32">
        <f t="shared" ca="1" si="10"/>
        <v>0</v>
      </c>
      <c r="EO15" s="32">
        <f t="shared" ca="1" si="10"/>
        <v>0</v>
      </c>
      <c r="EP15" s="32">
        <f t="shared" ca="1" si="10"/>
        <v>0</v>
      </c>
      <c r="EQ15" s="32">
        <f t="shared" ca="1" si="10"/>
        <v>0</v>
      </c>
      <c r="ER15" s="32">
        <f t="shared" ca="1" si="10"/>
        <v>0</v>
      </c>
    </row>
    <row r="16" spans="1:148" x14ac:dyDescent="0.25">
      <c r="A16" t="s">
        <v>460</v>
      </c>
      <c r="B16" s="1" t="s">
        <v>197</v>
      </c>
      <c r="C16" t="str">
        <f t="shared" ca="1" si="1"/>
        <v>0000089511</v>
      </c>
      <c r="D16" t="str">
        <f t="shared" ca="1" si="2"/>
        <v>FortisAlberta Reversing POD - Suffield (895S)</v>
      </c>
      <c r="I16" s="52">
        <v>0</v>
      </c>
      <c r="J16" s="52">
        <v>0</v>
      </c>
      <c r="K16" s="52">
        <v>0</v>
      </c>
      <c r="L16" s="52">
        <v>0</v>
      </c>
      <c r="M16" s="52">
        <v>0</v>
      </c>
      <c r="N16" s="52">
        <v>0</v>
      </c>
      <c r="O16" s="52">
        <v>0</v>
      </c>
      <c r="P16" s="52">
        <v>0</v>
      </c>
      <c r="Q16" s="32"/>
      <c r="R16" s="32"/>
      <c r="S16" s="32"/>
      <c r="T16" s="32"/>
      <c r="U16" s="32">
        <v>0</v>
      </c>
      <c r="V16" s="32">
        <v>0</v>
      </c>
      <c r="W16" s="32">
        <v>0</v>
      </c>
      <c r="X16" s="32">
        <v>0</v>
      </c>
      <c r="Y16" s="32">
        <v>0</v>
      </c>
      <c r="Z16" s="32">
        <v>0</v>
      </c>
      <c r="AA16" s="32">
        <v>0</v>
      </c>
      <c r="AB16" s="32">
        <v>0</v>
      </c>
      <c r="AG16" s="2">
        <v>2.8</v>
      </c>
      <c r="AH16" s="2">
        <v>2.8</v>
      </c>
      <c r="AI16" s="2">
        <v>2.8</v>
      </c>
      <c r="AJ16" s="2">
        <v>2.8</v>
      </c>
      <c r="AK16" s="2">
        <v>2.8</v>
      </c>
      <c r="AL16" s="2">
        <v>2.8</v>
      </c>
      <c r="AM16" s="2">
        <v>2.8</v>
      </c>
      <c r="AN16" s="2">
        <v>2.8</v>
      </c>
      <c r="AO16" s="33"/>
      <c r="AP16" s="33"/>
      <c r="AQ16" s="33"/>
      <c r="AR16" s="33"/>
      <c r="AS16" s="33">
        <v>0</v>
      </c>
      <c r="AT16" s="33">
        <v>0</v>
      </c>
      <c r="AU16" s="33">
        <v>0</v>
      </c>
      <c r="AV16" s="33">
        <v>0</v>
      </c>
      <c r="AW16" s="33">
        <v>0</v>
      </c>
      <c r="AX16" s="33">
        <v>0</v>
      </c>
      <c r="AY16" s="33">
        <v>0</v>
      </c>
      <c r="AZ16" s="33">
        <v>0</v>
      </c>
      <c r="BA16" s="31">
        <f t="shared" si="3"/>
        <v>0</v>
      </c>
      <c r="BB16" s="31">
        <f t="shared" si="3"/>
        <v>0</v>
      </c>
      <c r="BC16" s="31">
        <f t="shared" si="3"/>
        <v>0</v>
      </c>
      <c r="BD16" s="31">
        <f t="shared" si="3"/>
        <v>0</v>
      </c>
      <c r="BE16" s="31">
        <f t="shared" si="3"/>
        <v>0</v>
      </c>
      <c r="BF16" s="31">
        <f t="shared" si="3"/>
        <v>0</v>
      </c>
      <c r="BG16" s="31">
        <f t="shared" si="3"/>
        <v>0</v>
      </c>
      <c r="BH16" s="31">
        <f t="shared" si="3"/>
        <v>0</v>
      </c>
      <c r="BI16" s="31">
        <f t="shared" si="3"/>
        <v>0</v>
      </c>
      <c r="BJ16" s="31">
        <f t="shared" si="3"/>
        <v>0</v>
      </c>
      <c r="BK16" s="31">
        <f t="shared" si="3"/>
        <v>0</v>
      </c>
      <c r="BL16" s="31">
        <f t="shared" si="3"/>
        <v>0</v>
      </c>
      <c r="BM16" s="6">
        <f t="shared" ca="1" si="4"/>
        <v>3.8100000000000002E-2</v>
      </c>
      <c r="BN16" s="6">
        <f t="shared" ca="1" si="4"/>
        <v>3.8100000000000002E-2</v>
      </c>
      <c r="BO16" s="6">
        <f t="shared" ca="1" si="4"/>
        <v>3.8100000000000002E-2</v>
      </c>
      <c r="BP16" s="6">
        <f t="shared" ca="1" si="4"/>
        <v>3.8100000000000002E-2</v>
      </c>
      <c r="BQ16" s="6">
        <f t="shared" ca="1" si="4"/>
        <v>3.8100000000000002E-2</v>
      </c>
      <c r="BR16" s="6">
        <f t="shared" ca="1" si="4"/>
        <v>3.8100000000000002E-2</v>
      </c>
      <c r="BS16" s="6">
        <f t="shared" ca="1" si="4"/>
        <v>3.8100000000000002E-2</v>
      </c>
      <c r="BT16" s="6">
        <f t="shared" ca="1" si="4"/>
        <v>3.8100000000000002E-2</v>
      </c>
      <c r="BU16" s="6">
        <f t="shared" ca="1" si="4"/>
        <v>3.8100000000000002E-2</v>
      </c>
      <c r="BV16" s="6">
        <f t="shared" ca="1" si="4"/>
        <v>3.8100000000000002E-2</v>
      </c>
      <c r="BW16" s="6">
        <f t="shared" ca="1" si="4"/>
        <v>3.8100000000000002E-2</v>
      </c>
      <c r="BX16" s="6">
        <f t="shared" ca="1" si="4"/>
        <v>3.8100000000000002E-2</v>
      </c>
      <c r="BY16" s="31">
        <f t="shared" ca="1" si="5"/>
        <v>0</v>
      </c>
      <c r="BZ16" s="31">
        <f t="shared" ca="1" si="5"/>
        <v>0</v>
      </c>
      <c r="CA16" s="31">
        <f t="shared" ca="1" si="5"/>
        <v>0</v>
      </c>
      <c r="CB16" s="31">
        <f t="shared" ca="1" si="5"/>
        <v>0</v>
      </c>
      <c r="CC16" s="31">
        <f t="shared" ca="1" si="5"/>
        <v>0</v>
      </c>
      <c r="CD16" s="31">
        <f t="shared" ca="1" si="5"/>
        <v>0</v>
      </c>
      <c r="CE16" s="31">
        <f t="shared" ca="1" si="5"/>
        <v>0</v>
      </c>
      <c r="CF16" s="31">
        <f t="shared" ca="1" si="5"/>
        <v>0</v>
      </c>
      <c r="CG16" s="31">
        <f t="shared" ca="1" si="5"/>
        <v>0</v>
      </c>
      <c r="CH16" s="31">
        <f t="shared" ca="1" si="5"/>
        <v>0</v>
      </c>
      <c r="CI16" s="31">
        <f t="shared" ca="1" si="5"/>
        <v>0</v>
      </c>
      <c r="CJ16" s="31">
        <f t="shared" ca="1" si="5"/>
        <v>0</v>
      </c>
      <c r="CK16" s="32">
        <f t="shared" ca="1" si="6"/>
        <v>0</v>
      </c>
      <c r="CL16" s="32">
        <f t="shared" ca="1" si="6"/>
        <v>0</v>
      </c>
      <c r="CM16" s="32">
        <f t="shared" ca="1" si="6"/>
        <v>0</v>
      </c>
      <c r="CN16" s="32">
        <f t="shared" ca="1" si="6"/>
        <v>0</v>
      </c>
      <c r="CO16" s="32">
        <f t="shared" ca="1" si="6"/>
        <v>0</v>
      </c>
      <c r="CP16" s="32">
        <f t="shared" ca="1" si="6"/>
        <v>0</v>
      </c>
      <c r="CQ16" s="32">
        <f t="shared" ca="1" si="6"/>
        <v>0</v>
      </c>
      <c r="CR16" s="32">
        <f t="shared" ca="1" si="6"/>
        <v>0</v>
      </c>
      <c r="CS16" s="32">
        <f t="shared" ca="1" si="6"/>
        <v>0</v>
      </c>
      <c r="CT16" s="32">
        <f t="shared" ca="1" si="6"/>
        <v>0</v>
      </c>
      <c r="CU16" s="32">
        <f t="shared" ca="1" si="6"/>
        <v>0</v>
      </c>
      <c r="CV16" s="32">
        <f t="shared" ca="1" si="6"/>
        <v>0</v>
      </c>
      <c r="CW16" s="31">
        <f t="shared" ca="1" si="7"/>
        <v>0</v>
      </c>
      <c r="CX16" s="31">
        <f t="shared" ca="1" si="7"/>
        <v>0</v>
      </c>
      <c r="CY16" s="31">
        <f t="shared" ca="1" si="7"/>
        <v>0</v>
      </c>
      <c r="CZ16" s="31">
        <f t="shared" ca="1" si="7"/>
        <v>0</v>
      </c>
      <c r="DA16" s="31">
        <f t="shared" ca="1" si="7"/>
        <v>0</v>
      </c>
      <c r="DB16" s="31">
        <f t="shared" ca="1" si="7"/>
        <v>0</v>
      </c>
      <c r="DC16" s="31">
        <f t="shared" ca="1" si="7"/>
        <v>0</v>
      </c>
      <c r="DD16" s="31">
        <f t="shared" ca="1" si="7"/>
        <v>0</v>
      </c>
      <c r="DE16" s="31">
        <f t="shared" ca="1" si="7"/>
        <v>0</v>
      </c>
      <c r="DF16" s="31">
        <f t="shared" ca="1" si="7"/>
        <v>0</v>
      </c>
      <c r="DG16" s="31">
        <f t="shared" ca="1" si="7"/>
        <v>0</v>
      </c>
      <c r="DH16" s="31">
        <f t="shared" ca="1" si="7"/>
        <v>0</v>
      </c>
      <c r="DI16" s="32">
        <f t="shared" ca="1" si="11"/>
        <v>0</v>
      </c>
      <c r="DJ16" s="32">
        <f t="shared" ca="1" si="8"/>
        <v>0</v>
      </c>
      <c r="DK16" s="32">
        <f t="shared" ca="1" si="8"/>
        <v>0</v>
      </c>
      <c r="DL16" s="32">
        <f t="shared" ca="1" si="8"/>
        <v>0</v>
      </c>
      <c r="DM16" s="32">
        <f t="shared" ca="1" si="8"/>
        <v>0</v>
      </c>
      <c r="DN16" s="32">
        <f t="shared" ca="1" si="8"/>
        <v>0</v>
      </c>
      <c r="DO16" s="32">
        <f t="shared" ca="1" si="8"/>
        <v>0</v>
      </c>
      <c r="DP16" s="32">
        <f t="shared" ca="1" si="8"/>
        <v>0</v>
      </c>
      <c r="DQ16" s="32">
        <f t="shared" ca="1" si="8"/>
        <v>0</v>
      </c>
      <c r="DR16" s="32">
        <f t="shared" ca="1" si="8"/>
        <v>0</v>
      </c>
      <c r="DS16" s="32">
        <f t="shared" ca="1" si="8"/>
        <v>0</v>
      </c>
      <c r="DT16" s="32">
        <f t="shared" ca="1" si="8"/>
        <v>0</v>
      </c>
      <c r="DU16" s="31">
        <f t="shared" ca="1" si="12"/>
        <v>0</v>
      </c>
      <c r="DV16" s="31">
        <f t="shared" ca="1" si="9"/>
        <v>0</v>
      </c>
      <c r="DW16" s="31">
        <f t="shared" ca="1" si="9"/>
        <v>0</v>
      </c>
      <c r="DX16" s="31">
        <f t="shared" ca="1" si="9"/>
        <v>0</v>
      </c>
      <c r="DY16" s="31">
        <f t="shared" ca="1" si="9"/>
        <v>0</v>
      </c>
      <c r="DZ16" s="31">
        <f t="shared" ca="1" si="9"/>
        <v>0</v>
      </c>
      <c r="EA16" s="31">
        <f t="shared" ca="1" si="9"/>
        <v>0</v>
      </c>
      <c r="EB16" s="31">
        <f t="shared" ca="1" si="9"/>
        <v>0</v>
      </c>
      <c r="EC16" s="31">
        <f t="shared" ca="1" si="9"/>
        <v>0</v>
      </c>
      <c r="ED16" s="31">
        <f t="shared" ca="1" si="9"/>
        <v>0</v>
      </c>
      <c r="EE16" s="31">
        <f t="shared" ca="1" si="9"/>
        <v>0</v>
      </c>
      <c r="EF16" s="31">
        <f t="shared" ca="1" si="9"/>
        <v>0</v>
      </c>
      <c r="EG16" s="32">
        <f t="shared" ca="1" si="13"/>
        <v>0</v>
      </c>
      <c r="EH16" s="32">
        <f t="shared" ca="1" si="10"/>
        <v>0</v>
      </c>
      <c r="EI16" s="32">
        <f t="shared" ca="1" si="10"/>
        <v>0</v>
      </c>
      <c r="EJ16" s="32">
        <f t="shared" ca="1" si="10"/>
        <v>0</v>
      </c>
      <c r="EK16" s="32">
        <f t="shared" ca="1" si="10"/>
        <v>0</v>
      </c>
      <c r="EL16" s="32">
        <f t="shared" ca="1" si="10"/>
        <v>0</v>
      </c>
      <c r="EM16" s="32">
        <f t="shared" ca="1" si="10"/>
        <v>0</v>
      </c>
      <c r="EN16" s="32">
        <f t="shared" ca="1" si="10"/>
        <v>0</v>
      </c>
      <c r="EO16" s="32">
        <f t="shared" ca="1" si="10"/>
        <v>0</v>
      </c>
      <c r="EP16" s="32">
        <f t="shared" ca="1" si="10"/>
        <v>0</v>
      </c>
      <c r="EQ16" s="32">
        <f t="shared" ca="1" si="10"/>
        <v>0</v>
      </c>
      <c r="ER16" s="32">
        <f t="shared" ca="1" si="10"/>
        <v>0</v>
      </c>
    </row>
    <row r="17" spans="1:148" x14ac:dyDescent="0.25">
      <c r="A17" t="s">
        <v>461</v>
      </c>
      <c r="B17" s="1" t="s">
        <v>19</v>
      </c>
      <c r="C17" t="str">
        <f t="shared" ca="1" si="1"/>
        <v>321S009N</v>
      </c>
      <c r="D17" t="str">
        <f t="shared" ca="1" si="2"/>
        <v>ATCO Electric Reversing POD - Carmon (830S)</v>
      </c>
      <c r="E17" s="52">
        <v>0</v>
      </c>
      <c r="F17" s="52">
        <v>0</v>
      </c>
      <c r="G17" s="52">
        <v>94.572479999999999</v>
      </c>
      <c r="H17" s="52">
        <v>147.58752000000001</v>
      </c>
      <c r="I17" s="52">
        <v>183.36264</v>
      </c>
      <c r="J17" s="52">
        <v>2085.30528</v>
      </c>
      <c r="K17" s="52">
        <v>2337.4233599999998</v>
      </c>
      <c r="L17" s="52">
        <v>2616.5440800000001</v>
      </c>
      <c r="M17" s="52">
        <v>3548.4950399999998</v>
      </c>
      <c r="N17" s="52">
        <v>3776.8951200000001</v>
      </c>
      <c r="O17" s="52">
        <v>5404.7433600000004</v>
      </c>
      <c r="P17" s="52">
        <v>3835.2751199999998</v>
      </c>
      <c r="Q17" s="32">
        <v>0</v>
      </c>
      <c r="R17" s="32">
        <v>0</v>
      </c>
      <c r="S17" s="32">
        <v>2139.0300000000002</v>
      </c>
      <c r="T17" s="32">
        <v>3145.28</v>
      </c>
      <c r="U17" s="32">
        <v>13460.92</v>
      </c>
      <c r="V17" s="32">
        <v>185372.03</v>
      </c>
      <c r="W17" s="32">
        <v>52913.38</v>
      </c>
      <c r="X17" s="32">
        <v>90921.21</v>
      </c>
      <c r="Y17" s="32">
        <v>74486.55</v>
      </c>
      <c r="Z17" s="32">
        <v>81765.27</v>
      </c>
      <c r="AA17" s="32">
        <v>113682.42</v>
      </c>
      <c r="AB17" s="32">
        <v>78211.41</v>
      </c>
      <c r="AC17" s="2">
        <v>-1.24</v>
      </c>
      <c r="AD17" s="2">
        <v>-1.24</v>
      </c>
      <c r="AE17" s="2">
        <v>-1.24</v>
      </c>
      <c r="AF17" s="2">
        <v>-1.24</v>
      </c>
      <c r="AG17" s="2">
        <v>-1.24</v>
      </c>
      <c r="AH17" s="2">
        <v>-1.73</v>
      </c>
      <c r="AI17" s="2">
        <v>-1.73</v>
      </c>
      <c r="AJ17" s="2">
        <v>-1.73</v>
      </c>
      <c r="AK17" s="2">
        <v>-1.73</v>
      </c>
      <c r="AL17" s="2">
        <v>-1.73</v>
      </c>
      <c r="AM17" s="2">
        <v>-1.73</v>
      </c>
      <c r="AN17" s="2">
        <v>-1.73</v>
      </c>
      <c r="AO17" s="33">
        <v>0</v>
      </c>
      <c r="AP17" s="33">
        <v>0</v>
      </c>
      <c r="AQ17" s="33">
        <v>-26.52</v>
      </c>
      <c r="AR17" s="33">
        <v>-39</v>
      </c>
      <c r="AS17" s="33">
        <v>-166.92</v>
      </c>
      <c r="AT17" s="33">
        <v>-3206.94</v>
      </c>
      <c r="AU17" s="33">
        <v>-915.4</v>
      </c>
      <c r="AV17" s="33">
        <v>-1572.94</v>
      </c>
      <c r="AW17" s="33">
        <v>-1288.6199999999999</v>
      </c>
      <c r="AX17" s="33">
        <v>-1414.54</v>
      </c>
      <c r="AY17" s="33">
        <v>-1966.71</v>
      </c>
      <c r="AZ17" s="33">
        <v>-1353.06</v>
      </c>
      <c r="BA17" s="31">
        <f t="shared" si="3"/>
        <v>0</v>
      </c>
      <c r="BB17" s="31">
        <f t="shared" si="3"/>
        <v>0</v>
      </c>
      <c r="BC17" s="31">
        <f t="shared" si="3"/>
        <v>-0.21</v>
      </c>
      <c r="BD17" s="31">
        <f t="shared" si="3"/>
        <v>-0.63</v>
      </c>
      <c r="BE17" s="31">
        <f t="shared" si="3"/>
        <v>-2.69</v>
      </c>
      <c r="BF17" s="31">
        <f t="shared" si="3"/>
        <v>-37.07</v>
      </c>
      <c r="BG17" s="31">
        <f t="shared" si="3"/>
        <v>84.66</v>
      </c>
      <c r="BH17" s="31">
        <f t="shared" si="3"/>
        <v>145.47</v>
      </c>
      <c r="BI17" s="31">
        <f t="shared" si="3"/>
        <v>119.18</v>
      </c>
      <c r="BJ17" s="31">
        <f t="shared" si="3"/>
        <v>-89.94</v>
      </c>
      <c r="BK17" s="31">
        <f t="shared" si="3"/>
        <v>-125.05</v>
      </c>
      <c r="BL17" s="31">
        <f t="shared" si="3"/>
        <v>-86.03</v>
      </c>
      <c r="BM17" s="6">
        <f t="shared" ca="1" si="4"/>
        <v>-4.0899999999999999E-2</v>
      </c>
      <c r="BN17" s="6">
        <f t="shared" ca="1" si="4"/>
        <v>-4.0899999999999999E-2</v>
      </c>
      <c r="BO17" s="6">
        <f t="shared" ca="1" si="4"/>
        <v>-4.0899999999999999E-2</v>
      </c>
      <c r="BP17" s="6">
        <f t="shared" ca="1" si="4"/>
        <v>-4.0899999999999999E-2</v>
      </c>
      <c r="BQ17" s="6">
        <f t="shared" ca="1" si="4"/>
        <v>-4.0899999999999999E-2</v>
      </c>
      <c r="BR17" s="6">
        <f t="shared" ca="1" si="4"/>
        <v>-4.0899999999999999E-2</v>
      </c>
      <c r="BS17" s="6">
        <f t="shared" ca="1" si="4"/>
        <v>-4.0899999999999999E-2</v>
      </c>
      <c r="BT17" s="6">
        <f t="shared" ca="1" si="4"/>
        <v>-4.0899999999999999E-2</v>
      </c>
      <c r="BU17" s="6">
        <f t="shared" ca="1" si="4"/>
        <v>-4.0899999999999999E-2</v>
      </c>
      <c r="BV17" s="6">
        <f t="shared" ca="1" si="4"/>
        <v>-4.0899999999999999E-2</v>
      </c>
      <c r="BW17" s="6">
        <f t="shared" ca="1" si="4"/>
        <v>-4.0899999999999999E-2</v>
      </c>
      <c r="BX17" s="6">
        <f t="shared" ca="1" si="4"/>
        <v>-4.0899999999999999E-2</v>
      </c>
      <c r="BY17" s="31">
        <f t="shared" ca="1" si="5"/>
        <v>0</v>
      </c>
      <c r="BZ17" s="31">
        <f t="shared" ca="1" si="5"/>
        <v>0</v>
      </c>
      <c r="CA17" s="31">
        <f t="shared" ca="1" si="5"/>
        <v>-87.49</v>
      </c>
      <c r="CB17" s="31">
        <f t="shared" ca="1" si="5"/>
        <v>-128.63999999999999</v>
      </c>
      <c r="CC17" s="31">
        <f t="shared" ca="1" si="5"/>
        <v>-550.54999999999995</v>
      </c>
      <c r="CD17" s="31">
        <f t="shared" ca="1" si="5"/>
        <v>-7581.72</v>
      </c>
      <c r="CE17" s="31">
        <f t="shared" ca="1" si="5"/>
        <v>-2164.16</v>
      </c>
      <c r="CF17" s="31">
        <f t="shared" ca="1" si="5"/>
        <v>-3718.68</v>
      </c>
      <c r="CG17" s="31">
        <f t="shared" ca="1" si="5"/>
        <v>-3046.5</v>
      </c>
      <c r="CH17" s="31">
        <f t="shared" ca="1" si="5"/>
        <v>-3344.2</v>
      </c>
      <c r="CI17" s="31">
        <f t="shared" ca="1" si="5"/>
        <v>-4649.6099999999997</v>
      </c>
      <c r="CJ17" s="31">
        <f t="shared" ca="1" si="5"/>
        <v>-3198.85</v>
      </c>
      <c r="CK17" s="32">
        <f t="shared" ca="1" si="6"/>
        <v>0</v>
      </c>
      <c r="CL17" s="32">
        <f t="shared" ca="1" si="6"/>
        <v>0</v>
      </c>
      <c r="CM17" s="32">
        <f t="shared" ca="1" si="6"/>
        <v>5.35</v>
      </c>
      <c r="CN17" s="32">
        <f t="shared" ca="1" si="6"/>
        <v>7.86</v>
      </c>
      <c r="CO17" s="32">
        <f t="shared" ca="1" si="6"/>
        <v>33.65</v>
      </c>
      <c r="CP17" s="32">
        <f t="shared" ca="1" si="6"/>
        <v>463.43</v>
      </c>
      <c r="CQ17" s="32">
        <f t="shared" ca="1" si="6"/>
        <v>132.28</v>
      </c>
      <c r="CR17" s="32">
        <f t="shared" ca="1" si="6"/>
        <v>227.3</v>
      </c>
      <c r="CS17" s="32">
        <f t="shared" ca="1" si="6"/>
        <v>186.22</v>
      </c>
      <c r="CT17" s="32">
        <f t="shared" ca="1" si="6"/>
        <v>204.41</v>
      </c>
      <c r="CU17" s="32">
        <f t="shared" ca="1" si="6"/>
        <v>284.20999999999998</v>
      </c>
      <c r="CV17" s="32">
        <f t="shared" ca="1" si="6"/>
        <v>195.53</v>
      </c>
      <c r="CW17" s="31">
        <f t="shared" ca="1" si="7"/>
        <v>0</v>
      </c>
      <c r="CX17" s="31">
        <f t="shared" ca="1" si="7"/>
        <v>0</v>
      </c>
      <c r="CY17" s="31">
        <f t="shared" ca="1" si="7"/>
        <v>-55.410000000000004</v>
      </c>
      <c r="CZ17" s="31">
        <f t="shared" ca="1" si="7"/>
        <v>-81.149999999999991</v>
      </c>
      <c r="DA17" s="31">
        <f t="shared" ca="1" si="7"/>
        <v>-347.29</v>
      </c>
      <c r="DB17" s="31">
        <f t="shared" ca="1" si="7"/>
        <v>-3874.2799999999997</v>
      </c>
      <c r="DC17" s="31">
        <f t="shared" ca="1" si="7"/>
        <v>-1201.1400000000001</v>
      </c>
      <c r="DD17" s="31">
        <f t="shared" ca="1" si="7"/>
        <v>-2063.9099999999994</v>
      </c>
      <c r="DE17" s="31">
        <f t="shared" ca="1" si="7"/>
        <v>-1690.8400000000004</v>
      </c>
      <c r="DF17" s="31">
        <f t="shared" ca="1" si="7"/>
        <v>-1635.31</v>
      </c>
      <c r="DG17" s="31">
        <f t="shared" ca="1" si="7"/>
        <v>-2273.6399999999994</v>
      </c>
      <c r="DH17" s="31">
        <f t="shared" ca="1" si="7"/>
        <v>-1564.2299999999998</v>
      </c>
      <c r="DI17" s="32">
        <f t="shared" ca="1" si="11"/>
        <v>0</v>
      </c>
      <c r="DJ17" s="32">
        <f t="shared" ca="1" si="8"/>
        <v>0</v>
      </c>
      <c r="DK17" s="32">
        <f t="shared" ca="1" si="8"/>
        <v>-2.77</v>
      </c>
      <c r="DL17" s="32">
        <f t="shared" ca="1" si="8"/>
        <v>-4.0599999999999996</v>
      </c>
      <c r="DM17" s="32">
        <f t="shared" ca="1" si="8"/>
        <v>-17.36</v>
      </c>
      <c r="DN17" s="32">
        <f t="shared" ca="1" si="8"/>
        <v>-193.71</v>
      </c>
      <c r="DO17" s="32">
        <f t="shared" ca="1" si="8"/>
        <v>-60.06</v>
      </c>
      <c r="DP17" s="32">
        <f t="shared" ca="1" si="8"/>
        <v>-103.2</v>
      </c>
      <c r="DQ17" s="32">
        <f t="shared" ca="1" si="8"/>
        <v>-84.54</v>
      </c>
      <c r="DR17" s="32">
        <f t="shared" ca="1" si="8"/>
        <v>-81.77</v>
      </c>
      <c r="DS17" s="32">
        <f t="shared" ca="1" si="8"/>
        <v>-113.68</v>
      </c>
      <c r="DT17" s="32">
        <f t="shared" ca="1" si="8"/>
        <v>-78.209999999999994</v>
      </c>
      <c r="DU17" s="31">
        <f t="shared" ca="1" si="12"/>
        <v>0</v>
      </c>
      <c r="DV17" s="31">
        <f t="shared" ca="1" si="9"/>
        <v>0</v>
      </c>
      <c r="DW17" s="31">
        <f t="shared" ca="1" si="9"/>
        <v>-8.58</v>
      </c>
      <c r="DX17" s="31">
        <f t="shared" ca="1" si="9"/>
        <v>-12.4</v>
      </c>
      <c r="DY17" s="31">
        <f t="shared" ca="1" si="9"/>
        <v>-52.33</v>
      </c>
      <c r="DZ17" s="31">
        <f t="shared" ca="1" si="9"/>
        <v>-575.61</v>
      </c>
      <c r="EA17" s="31">
        <f t="shared" ca="1" si="9"/>
        <v>-175.99</v>
      </c>
      <c r="EB17" s="31">
        <f t="shared" ca="1" si="9"/>
        <v>-298.45</v>
      </c>
      <c r="EC17" s="31">
        <f t="shared" ca="1" si="9"/>
        <v>-241.28</v>
      </c>
      <c r="ED17" s="31">
        <f t="shared" ca="1" si="9"/>
        <v>-230.33</v>
      </c>
      <c r="EE17" s="31">
        <f t="shared" ca="1" si="9"/>
        <v>-315.89</v>
      </c>
      <c r="EF17" s="31">
        <f t="shared" ca="1" si="9"/>
        <v>-214.43</v>
      </c>
      <c r="EG17" s="32">
        <f t="shared" ca="1" si="13"/>
        <v>0</v>
      </c>
      <c r="EH17" s="32">
        <f t="shared" ca="1" si="10"/>
        <v>0</v>
      </c>
      <c r="EI17" s="32">
        <f t="shared" ca="1" si="10"/>
        <v>-66.760000000000005</v>
      </c>
      <c r="EJ17" s="32">
        <f t="shared" ca="1" si="10"/>
        <v>-97.61</v>
      </c>
      <c r="EK17" s="32">
        <f t="shared" ca="1" si="10"/>
        <v>-416.98</v>
      </c>
      <c r="EL17" s="32">
        <f t="shared" ca="1" si="10"/>
        <v>-4643.5999999999995</v>
      </c>
      <c r="EM17" s="32">
        <f t="shared" ca="1" si="10"/>
        <v>-1437.19</v>
      </c>
      <c r="EN17" s="32">
        <f t="shared" ca="1" si="10"/>
        <v>-2465.559999999999</v>
      </c>
      <c r="EO17" s="32">
        <f t="shared" ca="1" si="10"/>
        <v>-2016.6600000000003</v>
      </c>
      <c r="EP17" s="32">
        <f t="shared" ca="1" si="10"/>
        <v>-1947.4099999999999</v>
      </c>
      <c r="EQ17" s="32">
        <f t="shared" ca="1" si="10"/>
        <v>-2703.2099999999991</v>
      </c>
      <c r="ER17" s="32">
        <f t="shared" ca="1" si="10"/>
        <v>-1856.87</v>
      </c>
    </row>
    <row r="18" spans="1:148" x14ac:dyDescent="0.25">
      <c r="A18" t="s">
        <v>461</v>
      </c>
      <c r="B18" s="1" t="s">
        <v>21</v>
      </c>
      <c r="C18" t="str">
        <f t="shared" ca="1" si="1"/>
        <v>372S025N</v>
      </c>
      <c r="D18" t="str">
        <f t="shared" ca="1" si="2"/>
        <v>ATCO Electric Reversing POD - Lindbergh (969S)</v>
      </c>
      <c r="E18" s="52">
        <v>49.144399999999997</v>
      </c>
      <c r="F18" s="52">
        <v>168.22139999999999</v>
      </c>
      <c r="H18" s="52">
        <v>209.95988</v>
      </c>
      <c r="I18" s="52">
        <v>886.78048000000001</v>
      </c>
      <c r="J18" s="52">
        <v>383.16412000000003</v>
      </c>
      <c r="K18" s="52">
        <v>213.68036000000001</v>
      </c>
      <c r="L18" s="52">
        <v>189.81478000000001</v>
      </c>
      <c r="M18" s="52">
        <v>61.22372</v>
      </c>
      <c r="N18" s="52">
        <v>237.26071999999999</v>
      </c>
      <c r="O18" s="52">
        <v>215.95771999999999</v>
      </c>
      <c r="P18" s="52">
        <v>473.83535999999998</v>
      </c>
      <c r="Q18" s="32">
        <v>841.08</v>
      </c>
      <c r="R18" s="32">
        <v>4078.17</v>
      </c>
      <c r="S18" s="32"/>
      <c r="T18" s="32">
        <v>3706.91</v>
      </c>
      <c r="U18" s="32">
        <v>53045.53</v>
      </c>
      <c r="V18" s="32">
        <v>26420.53</v>
      </c>
      <c r="W18" s="32">
        <v>4426.3100000000004</v>
      </c>
      <c r="X18" s="32">
        <v>6299.17</v>
      </c>
      <c r="Y18" s="32">
        <v>1377.78</v>
      </c>
      <c r="Z18" s="32">
        <v>5054.4799999999996</v>
      </c>
      <c r="AA18" s="32">
        <v>5473.18</v>
      </c>
      <c r="AB18" s="32">
        <v>9372.35</v>
      </c>
      <c r="AC18" s="2">
        <v>-2.13</v>
      </c>
      <c r="AF18" s="2">
        <v>-2.13</v>
      </c>
      <c r="AG18" s="2">
        <v>-2.13</v>
      </c>
      <c r="AH18" s="2">
        <v>-2.13</v>
      </c>
      <c r="AI18" s="2">
        <v>-2.13</v>
      </c>
      <c r="AJ18" s="2">
        <v>-2.13</v>
      </c>
      <c r="AK18" s="2">
        <v>-2.13</v>
      </c>
      <c r="AL18" s="2">
        <v>-2.13</v>
      </c>
      <c r="AM18" s="2">
        <v>-2.13</v>
      </c>
      <c r="AN18" s="2">
        <v>-2.13</v>
      </c>
      <c r="AO18" s="33">
        <v>-17.920000000000002</v>
      </c>
      <c r="AP18" s="33"/>
      <c r="AQ18" s="33"/>
      <c r="AR18" s="33">
        <v>-78.959999999999994</v>
      </c>
      <c r="AS18" s="33">
        <v>-1129.8699999999999</v>
      </c>
      <c r="AT18" s="33">
        <v>-562.76</v>
      </c>
      <c r="AU18" s="33">
        <v>-94.28</v>
      </c>
      <c r="AV18" s="33">
        <v>-134.16999999999999</v>
      </c>
      <c r="AW18" s="33">
        <v>-29.35</v>
      </c>
      <c r="AX18" s="33">
        <v>-107.66</v>
      </c>
      <c r="AY18" s="33">
        <v>-116.58</v>
      </c>
      <c r="AZ18" s="33">
        <v>-199.63</v>
      </c>
      <c r="BA18" s="31">
        <f t="shared" si="3"/>
        <v>-0.08</v>
      </c>
      <c r="BB18" s="31">
        <f t="shared" si="3"/>
        <v>-0.41</v>
      </c>
      <c r="BC18" s="31">
        <f t="shared" si="3"/>
        <v>0</v>
      </c>
      <c r="BD18" s="31">
        <f t="shared" si="3"/>
        <v>-0.74</v>
      </c>
      <c r="BE18" s="31">
        <f t="shared" si="3"/>
        <v>-10.61</v>
      </c>
      <c r="BF18" s="31">
        <f t="shared" si="3"/>
        <v>-5.28</v>
      </c>
      <c r="BG18" s="31">
        <f t="shared" si="3"/>
        <v>7.08</v>
      </c>
      <c r="BH18" s="31">
        <f t="shared" si="3"/>
        <v>10.08</v>
      </c>
      <c r="BI18" s="31">
        <f t="shared" si="3"/>
        <v>2.2000000000000002</v>
      </c>
      <c r="BJ18" s="31">
        <f t="shared" si="3"/>
        <v>-5.56</v>
      </c>
      <c r="BK18" s="31">
        <f t="shared" si="3"/>
        <v>-6.02</v>
      </c>
      <c r="BL18" s="31">
        <f t="shared" si="3"/>
        <v>-10.31</v>
      </c>
      <c r="BM18" s="6">
        <f t="shared" ca="1" si="4"/>
        <v>-1.35E-2</v>
      </c>
      <c r="BN18" s="6">
        <f t="shared" ca="1" si="4"/>
        <v>-1.35E-2</v>
      </c>
      <c r="BO18" s="6">
        <f t="shared" ca="1" si="4"/>
        <v>-1.35E-2</v>
      </c>
      <c r="BP18" s="6">
        <f t="shared" ca="1" si="4"/>
        <v>-1.35E-2</v>
      </c>
      <c r="BQ18" s="6">
        <f t="shared" ca="1" si="4"/>
        <v>-1.35E-2</v>
      </c>
      <c r="BR18" s="6">
        <f t="shared" ca="1" si="4"/>
        <v>-1.35E-2</v>
      </c>
      <c r="BS18" s="6">
        <f t="shared" ca="1" si="4"/>
        <v>-1.35E-2</v>
      </c>
      <c r="BT18" s="6">
        <f t="shared" ca="1" si="4"/>
        <v>-1.35E-2</v>
      </c>
      <c r="BU18" s="6">
        <f t="shared" ca="1" si="4"/>
        <v>-1.35E-2</v>
      </c>
      <c r="BV18" s="6">
        <f t="shared" ca="1" si="4"/>
        <v>-1.35E-2</v>
      </c>
      <c r="BW18" s="6">
        <f t="shared" ca="1" si="4"/>
        <v>-1.35E-2</v>
      </c>
      <c r="BX18" s="6">
        <f t="shared" ca="1" si="4"/>
        <v>-1.35E-2</v>
      </c>
      <c r="BY18" s="31">
        <f t="shared" ca="1" si="5"/>
        <v>-11.35</v>
      </c>
      <c r="BZ18" s="31">
        <f t="shared" ca="1" si="5"/>
        <v>-55.06</v>
      </c>
      <c r="CA18" s="31">
        <f t="shared" ca="1" si="5"/>
        <v>0</v>
      </c>
      <c r="CB18" s="31">
        <f t="shared" ca="1" si="5"/>
        <v>-50.04</v>
      </c>
      <c r="CC18" s="31">
        <f t="shared" ca="1" si="5"/>
        <v>-716.11</v>
      </c>
      <c r="CD18" s="31">
        <f t="shared" ca="1" si="5"/>
        <v>-356.68</v>
      </c>
      <c r="CE18" s="31">
        <f t="shared" ca="1" si="5"/>
        <v>-59.76</v>
      </c>
      <c r="CF18" s="31">
        <f t="shared" ca="1" si="5"/>
        <v>-85.04</v>
      </c>
      <c r="CG18" s="31">
        <f t="shared" ca="1" si="5"/>
        <v>-18.600000000000001</v>
      </c>
      <c r="CH18" s="31">
        <f t="shared" ca="1" si="5"/>
        <v>-68.239999999999995</v>
      </c>
      <c r="CI18" s="31">
        <f t="shared" ca="1" si="5"/>
        <v>-73.89</v>
      </c>
      <c r="CJ18" s="31">
        <f t="shared" ca="1" si="5"/>
        <v>-126.53</v>
      </c>
      <c r="CK18" s="32">
        <f t="shared" ca="1" si="6"/>
        <v>2.1</v>
      </c>
      <c r="CL18" s="32">
        <f t="shared" ca="1" si="6"/>
        <v>10.199999999999999</v>
      </c>
      <c r="CM18" s="32">
        <f t="shared" ca="1" si="6"/>
        <v>0</v>
      </c>
      <c r="CN18" s="32">
        <f t="shared" ca="1" si="6"/>
        <v>9.27</v>
      </c>
      <c r="CO18" s="32">
        <f t="shared" ca="1" si="6"/>
        <v>132.61000000000001</v>
      </c>
      <c r="CP18" s="32">
        <f t="shared" ca="1" si="6"/>
        <v>66.05</v>
      </c>
      <c r="CQ18" s="32">
        <f t="shared" ca="1" si="6"/>
        <v>11.07</v>
      </c>
      <c r="CR18" s="32">
        <f t="shared" ca="1" si="6"/>
        <v>15.75</v>
      </c>
      <c r="CS18" s="32">
        <f t="shared" ca="1" si="6"/>
        <v>3.44</v>
      </c>
      <c r="CT18" s="32">
        <f t="shared" ca="1" si="6"/>
        <v>12.64</v>
      </c>
      <c r="CU18" s="32">
        <f t="shared" ca="1" si="6"/>
        <v>13.68</v>
      </c>
      <c r="CV18" s="32">
        <f t="shared" ca="1" si="6"/>
        <v>23.43</v>
      </c>
      <c r="CW18" s="31">
        <f t="shared" ca="1" si="7"/>
        <v>8.7500000000000018</v>
      </c>
      <c r="CX18" s="31">
        <f t="shared" ca="1" si="7"/>
        <v>-44.45</v>
      </c>
      <c r="CY18" s="31">
        <f t="shared" ca="1" si="7"/>
        <v>0</v>
      </c>
      <c r="CZ18" s="31">
        <f t="shared" ca="1" si="7"/>
        <v>38.93</v>
      </c>
      <c r="DA18" s="31">
        <f t="shared" ca="1" si="7"/>
        <v>556.9799999999999</v>
      </c>
      <c r="DB18" s="31">
        <f t="shared" ca="1" si="7"/>
        <v>277.40999999999997</v>
      </c>
      <c r="DC18" s="31">
        <f t="shared" ca="1" si="7"/>
        <v>38.510000000000005</v>
      </c>
      <c r="DD18" s="31">
        <f t="shared" ca="1" si="7"/>
        <v>54.799999999999983</v>
      </c>
      <c r="DE18" s="31">
        <f t="shared" ca="1" si="7"/>
        <v>11.989999999999998</v>
      </c>
      <c r="DF18" s="31">
        <f t="shared" ca="1" si="7"/>
        <v>57.620000000000005</v>
      </c>
      <c r="DG18" s="31">
        <f t="shared" ca="1" si="7"/>
        <v>62.39</v>
      </c>
      <c r="DH18" s="31">
        <f t="shared" ca="1" si="7"/>
        <v>106.84</v>
      </c>
      <c r="DI18" s="32">
        <f t="shared" ca="1" si="11"/>
        <v>0.44</v>
      </c>
      <c r="DJ18" s="32">
        <f t="shared" ca="1" si="8"/>
        <v>-2.2200000000000002</v>
      </c>
      <c r="DK18" s="32">
        <f t="shared" ca="1" si="8"/>
        <v>0</v>
      </c>
      <c r="DL18" s="32">
        <f t="shared" ca="1" si="8"/>
        <v>1.95</v>
      </c>
      <c r="DM18" s="32">
        <f t="shared" ca="1" si="8"/>
        <v>27.85</v>
      </c>
      <c r="DN18" s="32">
        <f t="shared" ca="1" si="8"/>
        <v>13.87</v>
      </c>
      <c r="DO18" s="32">
        <f t="shared" ca="1" si="8"/>
        <v>1.93</v>
      </c>
      <c r="DP18" s="32">
        <f t="shared" ca="1" si="8"/>
        <v>2.74</v>
      </c>
      <c r="DQ18" s="32">
        <f t="shared" ca="1" si="8"/>
        <v>0.6</v>
      </c>
      <c r="DR18" s="32">
        <f t="shared" ca="1" si="8"/>
        <v>2.88</v>
      </c>
      <c r="DS18" s="32">
        <f t="shared" ca="1" si="8"/>
        <v>3.12</v>
      </c>
      <c r="DT18" s="32">
        <f t="shared" ca="1" si="8"/>
        <v>5.34</v>
      </c>
      <c r="DU18" s="31">
        <f t="shared" ca="1" si="12"/>
        <v>1.39</v>
      </c>
      <c r="DV18" s="31">
        <f t="shared" ca="1" si="9"/>
        <v>-6.97</v>
      </c>
      <c r="DW18" s="31">
        <f t="shared" ca="1" si="9"/>
        <v>0</v>
      </c>
      <c r="DX18" s="31">
        <f t="shared" ca="1" si="9"/>
        <v>5.95</v>
      </c>
      <c r="DY18" s="31">
        <f t="shared" ca="1" si="9"/>
        <v>83.93</v>
      </c>
      <c r="DZ18" s="31">
        <f t="shared" ca="1" si="9"/>
        <v>41.22</v>
      </c>
      <c r="EA18" s="31">
        <f t="shared" ca="1" si="9"/>
        <v>5.64</v>
      </c>
      <c r="EB18" s="31">
        <f t="shared" ca="1" si="9"/>
        <v>7.92</v>
      </c>
      <c r="EC18" s="31">
        <f t="shared" ca="1" si="9"/>
        <v>1.71</v>
      </c>
      <c r="ED18" s="31">
        <f t="shared" ca="1" si="9"/>
        <v>8.1199999999999992</v>
      </c>
      <c r="EE18" s="31">
        <f t="shared" ca="1" si="9"/>
        <v>8.67</v>
      </c>
      <c r="EF18" s="31">
        <f t="shared" ca="1" si="9"/>
        <v>14.65</v>
      </c>
      <c r="EG18" s="32">
        <f t="shared" ca="1" si="13"/>
        <v>10.580000000000002</v>
      </c>
      <c r="EH18" s="32">
        <f t="shared" ca="1" si="10"/>
        <v>-53.64</v>
      </c>
      <c r="EI18" s="32">
        <f t="shared" ca="1" si="10"/>
        <v>0</v>
      </c>
      <c r="EJ18" s="32">
        <f t="shared" ca="1" si="10"/>
        <v>46.830000000000005</v>
      </c>
      <c r="EK18" s="32">
        <f t="shared" ca="1" si="10"/>
        <v>668.76</v>
      </c>
      <c r="EL18" s="32">
        <f t="shared" ca="1" si="10"/>
        <v>332.5</v>
      </c>
      <c r="EM18" s="32">
        <f t="shared" ca="1" si="10"/>
        <v>46.080000000000005</v>
      </c>
      <c r="EN18" s="32">
        <f t="shared" ca="1" si="10"/>
        <v>65.45999999999998</v>
      </c>
      <c r="EO18" s="32">
        <f t="shared" ca="1" si="10"/>
        <v>14.299999999999997</v>
      </c>
      <c r="EP18" s="32">
        <f t="shared" ca="1" si="10"/>
        <v>68.62</v>
      </c>
      <c r="EQ18" s="32">
        <f t="shared" ca="1" si="10"/>
        <v>74.180000000000007</v>
      </c>
      <c r="ER18" s="32">
        <f t="shared" ca="1" si="10"/>
        <v>126.83000000000001</v>
      </c>
    </row>
    <row r="19" spans="1:148" x14ac:dyDescent="0.25">
      <c r="A19" t="s">
        <v>461</v>
      </c>
      <c r="B19" s="1" t="s">
        <v>201</v>
      </c>
      <c r="C19" t="str">
        <f t="shared" ca="1" si="1"/>
        <v>321S033</v>
      </c>
      <c r="D19" t="str">
        <f t="shared" ca="1" si="2"/>
        <v>ATCO Electric DOS - Daishowa-Marubeni (839S)</v>
      </c>
      <c r="I19" s="52">
        <v>2.468</v>
      </c>
      <c r="Q19" s="32"/>
      <c r="R19" s="32"/>
      <c r="S19" s="32"/>
      <c r="T19" s="32"/>
      <c r="U19" s="32">
        <v>645.1</v>
      </c>
      <c r="V19" s="32"/>
      <c r="W19" s="32"/>
      <c r="X19" s="32"/>
      <c r="Y19" s="32"/>
      <c r="Z19" s="32"/>
      <c r="AA19" s="32"/>
      <c r="AB19" s="32"/>
      <c r="AC19" s="2">
        <v>2.61</v>
      </c>
      <c r="AD19" s="2">
        <v>2.61</v>
      </c>
      <c r="AE19" s="2">
        <v>2.61</v>
      </c>
      <c r="AF19" s="2">
        <v>2.61</v>
      </c>
      <c r="AG19" s="2">
        <v>2.61</v>
      </c>
      <c r="AH19" s="2">
        <v>2.61</v>
      </c>
      <c r="AI19" s="2">
        <v>2.61</v>
      </c>
      <c r="AJ19" s="2">
        <v>2.61</v>
      </c>
      <c r="AK19" s="2">
        <v>2.61</v>
      </c>
      <c r="AL19" s="2">
        <v>2.61</v>
      </c>
      <c r="AM19" s="2">
        <v>2.61</v>
      </c>
      <c r="AN19" s="2">
        <v>2.61</v>
      </c>
      <c r="AO19" s="33"/>
      <c r="AP19" s="33"/>
      <c r="AQ19" s="33"/>
      <c r="AR19" s="33"/>
      <c r="AS19" s="33">
        <v>16.84</v>
      </c>
      <c r="AT19" s="33"/>
      <c r="AU19" s="33"/>
      <c r="AV19" s="33"/>
      <c r="AW19" s="33"/>
      <c r="AX19" s="33"/>
      <c r="AY19" s="33"/>
      <c r="AZ19" s="33"/>
      <c r="BA19" s="31">
        <f t="shared" si="3"/>
        <v>0</v>
      </c>
      <c r="BB19" s="31">
        <f t="shared" si="3"/>
        <v>0</v>
      </c>
      <c r="BC19" s="31">
        <f t="shared" si="3"/>
        <v>0</v>
      </c>
      <c r="BD19" s="31">
        <f t="shared" si="3"/>
        <v>0</v>
      </c>
      <c r="BE19" s="31">
        <f t="shared" si="3"/>
        <v>-0.13</v>
      </c>
      <c r="BF19" s="31">
        <f t="shared" si="3"/>
        <v>0</v>
      </c>
      <c r="BG19" s="31">
        <f t="shared" si="3"/>
        <v>0</v>
      </c>
      <c r="BH19" s="31">
        <f t="shared" si="3"/>
        <v>0</v>
      </c>
      <c r="BI19" s="31">
        <f t="shared" si="3"/>
        <v>0</v>
      </c>
      <c r="BJ19" s="31">
        <f t="shared" si="3"/>
        <v>0</v>
      </c>
      <c r="BK19" s="31">
        <f t="shared" si="3"/>
        <v>0</v>
      </c>
      <c r="BL19" s="31">
        <f t="shared" si="3"/>
        <v>0</v>
      </c>
      <c r="BM19" s="6">
        <f t="shared" ca="1" si="4"/>
        <v>0.12</v>
      </c>
      <c r="BN19" s="6">
        <f t="shared" ca="1" si="4"/>
        <v>0.12</v>
      </c>
      <c r="BO19" s="6">
        <f t="shared" ca="1" si="4"/>
        <v>0.12</v>
      </c>
      <c r="BP19" s="6">
        <f t="shared" ca="1" si="4"/>
        <v>0.12</v>
      </c>
      <c r="BQ19" s="6">
        <f t="shared" ca="1" si="4"/>
        <v>0.12</v>
      </c>
      <c r="BR19" s="6">
        <f t="shared" ca="1" si="4"/>
        <v>0.12</v>
      </c>
      <c r="BS19" s="6">
        <f t="shared" ca="1" si="4"/>
        <v>0.12</v>
      </c>
      <c r="BT19" s="6">
        <f t="shared" ca="1" si="4"/>
        <v>0.12</v>
      </c>
      <c r="BU19" s="6">
        <f t="shared" ca="1" si="4"/>
        <v>0.12</v>
      </c>
      <c r="BV19" s="6">
        <f t="shared" ca="1" si="4"/>
        <v>0.12</v>
      </c>
      <c r="BW19" s="6">
        <f t="shared" ca="1" si="4"/>
        <v>0.12</v>
      </c>
      <c r="BX19" s="6">
        <f t="shared" ca="1" si="4"/>
        <v>0.12</v>
      </c>
      <c r="BY19" s="31">
        <f t="shared" ca="1" si="5"/>
        <v>0</v>
      </c>
      <c r="BZ19" s="31">
        <f t="shared" ca="1" si="5"/>
        <v>0</v>
      </c>
      <c r="CA19" s="31">
        <f t="shared" ca="1" si="5"/>
        <v>0</v>
      </c>
      <c r="CB19" s="31">
        <f t="shared" ca="1" si="5"/>
        <v>0</v>
      </c>
      <c r="CC19" s="31">
        <f t="shared" ca="1" si="5"/>
        <v>16.84</v>
      </c>
      <c r="CD19" s="31">
        <f t="shared" ca="1" si="5"/>
        <v>0</v>
      </c>
      <c r="CE19" s="31">
        <f t="shared" ca="1" si="5"/>
        <v>0</v>
      </c>
      <c r="CF19" s="31">
        <f t="shared" ca="1" si="5"/>
        <v>0</v>
      </c>
      <c r="CG19" s="31">
        <f t="shared" ca="1" si="5"/>
        <v>0</v>
      </c>
      <c r="CH19" s="31">
        <f t="shared" ca="1" si="5"/>
        <v>0</v>
      </c>
      <c r="CI19" s="31">
        <f t="shared" ca="1" si="5"/>
        <v>0</v>
      </c>
      <c r="CJ19" s="31">
        <f t="shared" ca="1" si="5"/>
        <v>0</v>
      </c>
      <c r="CK19" s="32">
        <f t="shared" ca="1" si="6"/>
        <v>0</v>
      </c>
      <c r="CL19" s="32">
        <f t="shared" ca="1" si="6"/>
        <v>0</v>
      </c>
      <c r="CM19" s="32">
        <f t="shared" ca="1" si="6"/>
        <v>0</v>
      </c>
      <c r="CN19" s="32">
        <f t="shared" ca="1" si="6"/>
        <v>0</v>
      </c>
      <c r="CO19" s="32">
        <f t="shared" ca="1" si="6"/>
        <v>1.61</v>
      </c>
      <c r="CP19" s="32">
        <f t="shared" ca="1" si="6"/>
        <v>0</v>
      </c>
      <c r="CQ19" s="32">
        <f t="shared" ca="1" si="6"/>
        <v>0</v>
      </c>
      <c r="CR19" s="32">
        <f t="shared" ca="1" si="6"/>
        <v>0</v>
      </c>
      <c r="CS19" s="32">
        <f t="shared" ca="1" si="6"/>
        <v>0</v>
      </c>
      <c r="CT19" s="32">
        <f t="shared" ca="1" si="6"/>
        <v>0</v>
      </c>
      <c r="CU19" s="32">
        <f t="shared" ca="1" si="6"/>
        <v>0</v>
      </c>
      <c r="CV19" s="32">
        <f t="shared" ca="1" si="6"/>
        <v>0</v>
      </c>
      <c r="CW19" s="31">
        <f t="shared" ca="1" si="7"/>
        <v>0</v>
      </c>
      <c r="CX19" s="31">
        <f t="shared" ca="1" si="7"/>
        <v>0</v>
      </c>
      <c r="CY19" s="31">
        <f t="shared" ca="1" si="7"/>
        <v>0</v>
      </c>
      <c r="CZ19" s="31">
        <f t="shared" ca="1" si="7"/>
        <v>0</v>
      </c>
      <c r="DA19" s="31">
        <f t="shared" ca="1" si="7"/>
        <v>1.7399999999999993</v>
      </c>
      <c r="DB19" s="31">
        <f t="shared" ca="1" si="7"/>
        <v>0</v>
      </c>
      <c r="DC19" s="31">
        <f t="shared" ca="1" si="7"/>
        <v>0</v>
      </c>
      <c r="DD19" s="31">
        <f t="shared" ca="1" si="7"/>
        <v>0</v>
      </c>
      <c r="DE19" s="31">
        <f t="shared" ca="1" si="7"/>
        <v>0</v>
      </c>
      <c r="DF19" s="31">
        <f t="shared" ca="1" si="7"/>
        <v>0</v>
      </c>
      <c r="DG19" s="31">
        <f t="shared" ca="1" si="7"/>
        <v>0</v>
      </c>
      <c r="DH19" s="31">
        <f t="shared" ca="1" si="7"/>
        <v>0</v>
      </c>
      <c r="DI19" s="32">
        <f t="shared" ca="1" si="11"/>
        <v>0</v>
      </c>
      <c r="DJ19" s="32">
        <f t="shared" ca="1" si="8"/>
        <v>0</v>
      </c>
      <c r="DK19" s="32">
        <f t="shared" ca="1" si="8"/>
        <v>0</v>
      </c>
      <c r="DL19" s="32">
        <f t="shared" ca="1" si="8"/>
        <v>0</v>
      </c>
      <c r="DM19" s="32">
        <f t="shared" ca="1" si="8"/>
        <v>0.09</v>
      </c>
      <c r="DN19" s="32">
        <f t="shared" ca="1" si="8"/>
        <v>0</v>
      </c>
      <c r="DO19" s="32">
        <f t="shared" ca="1" si="8"/>
        <v>0</v>
      </c>
      <c r="DP19" s="32">
        <f t="shared" ca="1" si="8"/>
        <v>0</v>
      </c>
      <c r="DQ19" s="32">
        <f t="shared" ca="1" si="8"/>
        <v>0</v>
      </c>
      <c r="DR19" s="32">
        <f t="shared" ca="1" si="8"/>
        <v>0</v>
      </c>
      <c r="DS19" s="32">
        <f t="shared" ca="1" si="8"/>
        <v>0</v>
      </c>
      <c r="DT19" s="32">
        <f t="shared" ca="1" si="8"/>
        <v>0</v>
      </c>
      <c r="DU19" s="31">
        <f t="shared" ca="1" si="12"/>
        <v>0</v>
      </c>
      <c r="DV19" s="31">
        <f t="shared" ca="1" si="9"/>
        <v>0</v>
      </c>
      <c r="DW19" s="31">
        <f t="shared" ca="1" si="9"/>
        <v>0</v>
      </c>
      <c r="DX19" s="31">
        <f t="shared" ca="1" si="9"/>
        <v>0</v>
      </c>
      <c r="DY19" s="31">
        <f t="shared" ca="1" si="9"/>
        <v>0.26</v>
      </c>
      <c r="DZ19" s="31">
        <f t="shared" ca="1" si="9"/>
        <v>0</v>
      </c>
      <c r="EA19" s="31">
        <f t="shared" ca="1" si="9"/>
        <v>0</v>
      </c>
      <c r="EB19" s="31">
        <f t="shared" ca="1" si="9"/>
        <v>0</v>
      </c>
      <c r="EC19" s="31">
        <f t="shared" ca="1" si="9"/>
        <v>0</v>
      </c>
      <c r="ED19" s="31">
        <f t="shared" ca="1" si="9"/>
        <v>0</v>
      </c>
      <c r="EE19" s="31">
        <f t="shared" ca="1" si="9"/>
        <v>0</v>
      </c>
      <c r="EF19" s="31">
        <f t="shared" ca="1" si="9"/>
        <v>0</v>
      </c>
      <c r="EG19" s="32">
        <f t="shared" ca="1" si="13"/>
        <v>0</v>
      </c>
      <c r="EH19" s="32">
        <f t="shared" ca="1" si="10"/>
        <v>0</v>
      </c>
      <c r="EI19" s="32">
        <f t="shared" ca="1" si="10"/>
        <v>0</v>
      </c>
      <c r="EJ19" s="32">
        <f t="shared" ca="1" si="10"/>
        <v>0</v>
      </c>
      <c r="EK19" s="32">
        <f t="shared" ca="1" si="10"/>
        <v>2.0899999999999994</v>
      </c>
      <c r="EL19" s="32">
        <f t="shared" ca="1" si="10"/>
        <v>0</v>
      </c>
      <c r="EM19" s="32">
        <f t="shared" ca="1" si="10"/>
        <v>0</v>
      </c>
      <c r="EN19" s="32">
        <f t="shared" ca="1" si="10"/>
        <v>0</v>
      </c>
      <c r="EO19" s="32">
        <f t="shared" ca="1" si="10"/>
        <v>0</v>
      </c>
      <c r="EP19" s="32">
        <f t="shared" ca="1" si="10"/>
        <v>0</v>
      </c>
      <c r="EQ19" s="32">
        <f t="shared" ca="1" si="10"/>
        <v>0</v>
      </c>
      <c r="ER19" s="32">
        <f t="shared" ca="1" si="10"/>
        <v>0</v>
      </c>
    </row>
    <row r="20" spans="1:148" x14ac:dyDescent="0.25">
      <c r="A20" t="s">
        <v>462</v>
      </c>
      <c r="B20" s="1" t="s">
        <v>15</v>
      </c>
      <c r="C20" t="str">
        <f t="shared" ca="1" si="1"/>
        <v>BCHIMP</v>
      </c>
      <c r="D20" t="str">
        <f t="shared" ca="1" si="2"/>
        <v>Alberta-BC Intertie - Import</v>
      </c>
      <c r="P20" s="52">
        <v>114</v>
      </c>
      <c r="Q20" s="32"/>
      <c r="R20" s="32"/>
      <c r="S20" s="32"/>
      <c r="T20" s="32"/>
      <c r="U20" s="32"/>
      <c r="V20" s="32"/>
      <c r="W20" s="32"/>
      <c r="X20" s="32"/>
      <c r="Y20" s="32"/>
      <c r="Z20" s="32"/>
      <c r="AA20" s="32"/>
      <c r="AB20" s="32">
        <v>3395.59</v>
      </c>
      <c r="AN20" s="2">
        <v>2.56</v>
      </c>
      <c r="AO20" s="33"/>
      <c r="AP20" s="33"/>
      <c r="AQ20" s="33"/>
      <c r="AR20" s="33"/>
      <c r="AS20" s="33"/>
      <c r="AT20" s="33"/>
      <c r="AU20" s="33"/>
      <c r="AV20" s="33"/>
      <c r="AW20" s="33"/>
      <c r="AX20" s="33"/>
      <c r="AY20" s="33"/>
      <c r="AZ20" s="33">
        <v>86.93</v>
      </c>
      <c r="BA20" s="31">
        <f t="shared" si="3"/>
        <v>0</v>
      </c>
      <c r="BB20" s="31">
        <f t="shared" si="3"/>
        <v>0</v>
      </c>
      <c r="BC20" s="31">
        <f t="shared" si="3"/>
        <v>0</v>
      </c>
      <c r="BD20" s="31">
        <f t="shared" si="3"/>
        <v>0</v>
      </c>
      <c r="BE20" s="31">
        <f t="shared" si="3"/>
        <v>0</v>
      </c>
      <c r="BF20" s="31">
        <f t="shared" si="3"/>
        <v>0</v>
      </c>
      <c r="BG20" s="31">
        <f t="shared" si="3"/>
        <v>0</v>
      </c>
      <c r="BH20" s="31">
        <f t="shared" si="3"/>
        <v>0</v>
      </c>
      <c r="BI20" s="31">
        <f t="shared" si="3"/>
        <v>0</v>
      </c>
      <c r="BJ20" s="31">
        <f t="shared" si="3"/>
        <v>0</v>
      </c>
      <c r="BK20" s="31">
        <f t="shared" si="3"/>
        <v>0</v>
      </c>
      <c r="BL20" s="31">
        <f t="shared" si="3"/>
        <v>-3.74</v>
      </c>
      <c r="BM20" s="6">
        <f t="shared" ca="1" si="4"/>
        <v>1.6999999999999999E-3</v>
      </c>
      <c r="BN20" s="6">
        <f t="shared" ca="1" si="4"/>
        <v>1.6999999999999999E-3</v>
      </c>
      <c r="BO20" s="6">
        <f t="shared" ca="1" si="4"/>
        <v>1.6999999999999999E-3</v>
      </c>
      <c r="BP20" s="6">
        <f t="shared" ca="1" si="4"/>
        <v>1.6999999999999999E-3</v>
      </c>
      <c r="BQ20" s="6">
        <f t="shared" ca="1" si="4"/>
        <v>1.6999999999999999E-3</v>
      </c>
      <c r="BR20" s="6">
        <f t="shared" ca="1" si="4"/>
        <v>1.6999999999999999E-3</v>
      </c>
      <c r="BS20" s="6">
        <f t="shared" ca="1" si="4"/>
        <v>1.6999999999999999E-3</v>
      </c>
      <c r="BT20" s="6">
        <f t="shared" ca="1" si="4"/>
        <v>1.6999999999999999E-3</v>
      </c>
      <c r="BU20" s="6">
        <f t="shared" ca="1" si="4"/>
        <v>1.6999999999999999E-3</v>
      </c>
      <c r="BV20" s="6">
        <f t="shared" ca="1" si="4"/>
        <v>1.6999999999999999E-3</v>
      </c>
      <c r="BW20" s="6">
        <f t="shared" ca="1" si="4"/>
        <v>1.6999999999999999E-3</v>
      </c>
      <c r="BX20" s="6">
        <f t="shared" ca="1" si="4"/>
        <v>1.6999999999999999E-3</v>
      </c>
      <c r="BY20" s="31">
        <f t="shared" ca="1" si="5"/>
        <v>0</v>
      </c>
      <c r="BZ20" s="31">
        <f t="shared" ca="1" si="5"/>
        <v>0</v>
      </c>
      <c r="CA20" s="31">
        <f t="shared" ca="1" si="5"/>
        <v>0</v>
      </c>
      <c r="CB20" s="31">
        <f t="shared" ca="1" si="5"/>
        <v>0</v>
      </c>
      <c r="CC20" s="31">
        <f t="shared" ca="1" si="5"/>
        <v>0</v>
      </c>
      <c r="CD20" s="31">
        <f t="shared" ca="1" si="5"/>
        <v>0</v>
      </c>
      <c r="CE20" s="31">
        <f t="shared" ca="1" si="5"/>
        <v>0</v>
      </c>
      <c r="CF20" s="31">
        <f t="shared" ca="1" si="5"/>
        <v>0</v>
      </c>
      <c r="CG20" s="31">
        <f t="shared" ca="1" si="5"/>
        <v>0</v>
      </c>
      <c r="CH20" s="31">
        <f t="shared" ca="1" si="5"/>
        <v>0</v>
      </c>
      <c r="CI20" s="31">
        <f t="shared" ca="1" si="5"/>
        <v>0</v>
      </c>
      <c r="CJ20" s="31">
        <f t="shared" ca="1" si="5"/>
        <v>5.77</v>
      </c>
      <c r="CK20" s="32">
        <f t="shared" ca="1" si="6"/>
        <v>0</v>
      </c>
      <c r="CL20" s="32">
        <f t="shared" ca="1" si="6"/>
        <v>0</v>
      </c>
      <c r="CM20" s="32">
        <f t="shared" ca="1" si="6"/>
        <v>0</v>
      </c>
      <c r="CN20" s="32">
        <f t="shared" ca="1" si="6"/>
        <v>0</v>
      </c>
      <c r="CO20" s="32">
        <f t="shared" ca="1" si="6"/>
        <v>0</v>
      </c>
      <c r="CP20" s="32">
        <f t="shared" ca="1" si="6"/>
        <v>0</v>
      </c>
      <c r="CQ20" s="32">
        <f t="shared" ca="1" si="6"/>
        <v>0</v>
      </c>
      <c r="CR20" s="32">
        <f t="shared" ca="1" si="6"/>
        <v>0</v>
      </c>
      <c r="CS20" s="32">
        <f t="shared" ca="1" si="6"/>
        <v>0</v>
      </c>
      <c r="CT20" s="32">
        <f t="shared" ca="1" si="6"/>
        <v>0</v>
      </c>
      <c r="CU20" s="32">
        <f t="shared" ca="1" si="6"/>
        <v>0</v>
      </c>
      <c r="CV20" s="32">
        <f t="shared" ca="1" si="6"/>
        <v>8.49</v>
      </c>
      <c r="CW20" s="31">
        <f t="shared" ca="1" si="7"/>
        <v>0</v>
      </c>
      <c r="CX20" s="31">
        <f t="shared" ca="1" si="7"/>
        <v>0</v>
      </c>
      <c r="CY20" s="31">
        <f t="shared" ca="1" si="7"/>
        <v>0</v>
      </c>
      <c r="CZ20" s="31">
        <f t="shared" ca="1" si="7"/>
        <v>0</v>
      </c>
      <c r="DA20" s="31">
        <f t="shared" ca="1" si="7"/>
        <v>0</v>
      </c>
      <c r="DB20" s="31">
        <f t="shared" ca="1" si="7"/>
        <v>0</v>
      </c>
      <c r="DC20" s="31">
        <f t="shared" ca="1" si="7"/>
        <v>0</v>
      </c>
      <c r="DD20" s="31">
        <f t="shared" ca="1" si="7"/>
        <v>0</v>
      </c>
      <c r="DE20" s="31">
        <f t="shared" ca="1" si="7"/>
        <v>0</v>
      </c>
      <c r="DF20" s="31">
        <f t="shared" ca="1" si="7"/>
        <v>0</v>
      </c>
      <c r="DG20" s="31">
        <f t="shared" ca="1" si="7"/>
        <v>0</v>
      </c>
      <c r="DH20" s="31">
        <f t="shared" ca="1" si="7"/>
        <v>-68.930000000000007</v>
      </c>
      <c r="DI20" s="32">
        <f t="shared" ca="1" si="11"/>
        <v>0</v>
      </c>
      <c r="DJ20" s="32">
        <f t="shared" ca="1" si="8"/>
        <v>0</v>
      </c>
      <c r="DK20" s="32">
        <f t="shared" ca="1" si="8"/>
        <v>0</v>
      </c>
      <c r="DL20" s="32">
        <f t="shared" ca="1" si="8"/>
        <v>0</v>
      </c>
      <c r="DM20" s="32">
        <f t="shared" ca="1" si="8"/>
        <v>0</v>
      </c>
      <c r="DN20" s="32">
        <f t="shared" ca="1" si="8"/>
        <v>0</v>
      </c>
      <c r="DO20" s="32">
        <f t="shared" ca="1" si="8"/>
        <v>0</v>
      </c>
      <c r="DP20" s="32">
        <f t="shared" ca="1" si="8"/>
        <v>0</v>
      </c>
      <c r="DQ20" s="32">
        <f t="shared" ca="1" si="8"/>
        <v>0</v>
      </c>
      <c r="DR20" s="32">
        <f t="shared" ca="1" si="8"/>
        <v>0</v>
      </c>
      <c r="DS20" s="32">
        <f t="shared" ca="1" si="8"/>
        <v>0</v>
      </c>
      <c r="DT20" s="32">
        <f t="shared" ca="1" si="8"/>
        <v>-3.45</v>
      </c>
      <c r="DU20" s="31">
        <f t="shared" ca="1" si="12"/>
        <v>0</v>
      </c>
      <c r="DV20" s="31">
        <f t="shared" ca="1" si="9"/>
        <v>0</v>
      </c>
      <c r="DW20" s="31">
        <f t="shared" ca="1" si="9"/>
        <v>0</v>
      </c>
      <c r="DX20" s="31">
        <f t="shared" ca="1" si="9"/>
        <v>0</v>
      </c>
      <c r="DY20" s="31">
        <f t="shared" ca="1" si="9"/>
        <v>0</v>
      </c>
      <c r="DZ20" s="31">
        <f t="shared" ca="1" si="9"/>
        <v>0</v>
      </c>
      <c r="EA20" s="31">
        <f t="shared" ca="1" si="9"/>
        <v>0</v>
      </c>
      <c r="EB20" s="31">
        <f t="shared" ca="1" si="9"/>
        <v>0</v>
      </c>
      <c r="EC20" s="31">
        <f t="shared" ca="1" si="9"/>
        <v>0</v>
      </c>
      <c r="ED20" s="31">
        <f t="shared" ca="1" si="9"/>
        <v>0</v>
      </c>
      <c r="EE20" s="31">
        <f t="shared" ca="1" si="9"/>
        <v>0</v>
      </c>
      <c r="EF20" s="31">
        <f t="shared" ca="1" si="9"/>
        <v>-9.4499999999999993</v>
      </c>
      <c r="EG20" s="32">
        <f t="shared" ca="1" si="13"/>
        <v>0</v>
      </c>
      <c r="EH20" s="32">
        <f t="shared" ca="1" si="10"/>
        <v>0</v>
      </c>
      <c r="EI20" s="32">
        <f t="shared" ca="1" si="10"/>
        <v>0</v>
      </c>
      <c r="EJ20" s="32">
        <f t="shared" ca="1" si="10"/>
        <v>0</v>
      </c>
      <c r="EK20" s="32">
        <f t="shared" ca="1" si="10"/>
        <v>0</v>
      </c>
      <c r="EL20" s="32">
        <f t="shared" ca="1" si="10"/>
        <v>0</v>
      </c>
      <c r="EM20" s="32">
        <f t="shared" ca="1" si="10"/>
        <v>0</v>
      </c>
      <c r="EN20" s="32">
        <f t="shared" ca="1" si="10"/>
        <v>0</v>
      </c>
      <c r="EO20" s="32">
        <f t="shared" ca="1" si="10"/>
        <v>0</v>
      </c>
      <c r="EP20" s="32">
        <f t="shared" ca="1" si="10"/>
        <v>0</v>
      </c>
      <c r="EQ20" s="32">
        <f t="shared" ca="1" si="10"/>
        <v>0</v>
      </c>
      <c r="ER20" s="32">
        <f t="shared" ca="1" si="10"/>
        <v>-81.830000000000013</v>
      </c>
    </row>
    <row r="21" spans="1:148" x14ac:dyDescent="0.25">
      <c r="A21" t="s">
        <v>463</v>
      </c>
      <c r="B21" s="1" t="s">
        <v>17</v>
      </c>
      <c r="C21" t="str">
        <f t="shared" ca="1" si="1"/>
        <v>AFG1TX</v>
      </c>
      <c r="D21" t="str">
        <f t="shared" ca="1" si="2"/>
        <v>APF Athabasca</v>
      </c>
      <c r="E21" s="52">
        <v>1952.1762000000001</v>
      </c>
      <c r="F21" s="52">
        <v>3861.6581000000001</v>
      </c>
      <c r="G21" s="52">
        <v>3811.1772999999998</v>
      </c>
      <c r="H21" s="52">
        <v>4387.1863000000003</v>
      </c>
      <c r="I21" s="52">
        <v>6095.8878999999997</v>
      </c>
      <c r="J21" s="52">
        <v>10121.6878</v>
      </c>
      <c r="K21" s="52">
        <v>8238.0013999999992</v>
      </c>
      <c r="L21" s="52">
        <v>8517.0804000000007</v>
      </c>
      <c r="M21" s="52">
        <v>2163.4504000000002</v>
      </c>
      <c r="N21" s="52">
        <v>939.17830000000004</v>
      </c>
      <c r="O21" s="52">
        <v>1908.1950999999999</v>
      </c>
      <c r="P21" s="52">
        <v>1970.0984000000001</v>
      </c>
      <c r="Q21" s="32">
        <v>173103.21</v>
      </c>
      <c r="R21" s="32">
        <v>149497.47</v>
      </c>
      <c r="S21" s="32">
        <v>82112.87</v>
      </c>
      <c r="T21" s="32">
        <v>94768.38</v>
      </c>
      <c r="U21" s="32">
        <v>907715.38</v>
      </c>
      <c r="V21" s="32">
        <v>2272142</v>
      </c>
      <c r="W21" s="32">
        <v>211815.05</v>
      </c>
      <c r="X21" s="32">
        <v>476735.2</v>
      </c>
      <c r="Y21" s="32">
        <v>44971.93</v>
      </c>
      <c r="Z21" s="32">
        <v>42973.88</v>
      </c>
      <c r="AA21" s="32">
        <v>69158.039999999994</v>
      </c>
      <c r="AB21" s="32">
        <v>43275.64</v>
      </c>
      <c r="AC21" s="2">
        <v>0.01</v>
      </c>
      <c r="AD21" s="2">
        <v>0.01</v>
      </c>
      <c r="AE21" s="2">
        <v>0.01</v>
      </c>
      <c r="AF21" s="2">
        <v>0.01</v>
      </c>
      <c r="AG21" s="2">
        <v>0.01</v>
      </c>
      <c r="AH21" s="2">
        <v>0.01</v>
      </c>
      <c r="AI21" s="2">
        <v>0.01</v>
      </c>
      <c r="AJ21" s="2">
        <v>0.01</v>
      </c>
      <c r="AK21" s="2">
        <v>0.01</v>
      </c>
      <c r="AL21" s="2">
        <v>0.01</v>
      </c>
      <c r="AM21" s="2">
        <v>0.01</v>
      </c>
      <c r="AN21" s="2">
        <v>0.01</v>
      </c>
      <c r="AO21" s="33">
        <v>17.309999999999999</v>
      </c>
      <c r="AP21" s="33">
        <v>14.95</v>
      </c>
      <c r="AQ21" s="33">
        <v>8.2100000000000009</v>
      </c>
      <c r="AR21" s="33">
        <v>9.48</v>
      </c>
      <c r="AS21" s="33">
        <v>90.77</v>
      </c>
      <c r="AT21" s="33">
        <v>227.21</v>
      </c>
      <c r="AU21" s="33">
        <v>21.18</v>
      </c>
      <c r="AV21" s="33">
        <v>47.67</v>
      </c>
      <c r="AW21" s="33">
        <v>4.5</v>
      </c>
      <c r="AX21" s="33">
        <v>4.3</v>
      </c>
      <c r="AY21" s="33">
        <v>6.92</v>
      </c>
      <c r="AZ21" s="33">
        <v>4.33</v>
      </c>
      <c r="BA21" s="31">
        <f t="shared" ref="BA21:BL42" si="14">ROUND(Q21*BA$3,2)</f>
        <v>-17.309999999999999</v>
      </c>
      <c r="BB21" s="31">
        <f t="shared" si="14"/>
        <v>-14.95</v>
      </c>
      <c r="BC21" s="31">
        <f t="shared" si="14"/>
        <v>-8.2100000000000009</v>
      </c>
      <c r="BD21" s="31">
        <f t="shared" si="14"/>
        <v>-18.95</v>
      </c>
      <c r="BE21" s="31">
        <f t="shared" si="14"/>
        <v>-181.54</v>
      </c>
      <c r="BF21" s="31">
        <f t="shared" si="14"/>
        <v>-454.43</v>
      </c>
      <c r="BG21" s="31">
        <f t="shared" si="14"/>
        <v>338.9</v>
      </c>
      <c r="BH21" s="31">
        <f t="shared" si="14"/>
        <v>762.78</v>
      </c>
      <c r="BI21" s="31">
        <f t="shared" si="14"/>
        <v>71.959999999999994</v>
      </c>
      <c r="BJ21" s="31">
        <f t="shared" si="14"/>
        <v>-47.27</v>
      </c>
      <c r="BK21" s="31">
        <f t="shared" si="14"/>
        <v>-76.069999999999993</v>
      </c>
      <c r="BL21" s="31">
        <f t="shared" si="14"/>
        <v>-47.6</v>
      </c>
      <c r="BM21" s="6">
        <f t="shared" ref="BM21:BX42" ca="1" si="15">VLOOKUP($C21,LossFactorLookup,3,FALSE)</f>
        <v>-2.1000000000000001E-2</v>
      </c>
      <c r="BN21" s="6">
        <f t="shared" ca="1" si="15"/>
        <v>-2.1000000000000001E-2</v>
      </c>
      <c r="BO21" s="6">
        <f t="shared" ca="1" si="15"/>
        <v>-2.1000000000000001E-2</v>
      </c>
      <c r="BP21" s="6">
        <f t="shared" ca="1" si="15"/>
        <v>-2.1000000000000001E-2</v>
      </c>
      <c r="BQ21" s="6">
        <f t="shared" ca="1" si="15"/>
        <v>-2.1000000000000001E-2</v>
      </c>
      <c r="BR21" s="6">
        <f t="shared" ca="1" si="15"/>
        <v>-2.1000000000000001E-2</v>
      </c>
      <c r="BS21" s="6">
        <f t="shared" ca="1" si="15"/>
        <v>-2.1000000000000001E-2</v>
      </c>
      <c r="BT21" s="6">
        <f t="shared" ca="1" si="15"/>
        <v>-2.1000000000000001E-2</v>
      </c>
      <c r="BU21" s="6">
        <f t="shared" ca="1" si="15"/>
        <v>-2.1000000000000001E-2</v>
      </c>
      <c r="BV21" s="6">
        <f t="shared" ca="1" si="15"/>
        <v>-2.1000000000000001E-2</v>
      </c>
      <c r="BW21" s="6">
        <f t="shared" ca="1" si="15"/>
        <v>-2.1000000000000001E-2</v>
      </c>
      <c r="BX21" s="6">
        <f t="shared" ca="1" si="15"/>
        <v>-2.1000000000000001E-2</v>
      </c>
      <c r="BY21" s="31">
        <f t="shared" ca="1" si="5"/>
        <v>-3635.17</v>
      </c>
      <c r="BZ21" s="31">
        <f t="shared" ca="1" si="5"/>
        <v>-3139.45</v>
      </c>
      <c r="CA21" s="31">
        <f t="shared" ca="1" si="5"/>
        <v>-1724.37</v>
      </c>
      <c r="CB21" s="31">
        <f t="shared" ca="1" si="5"/>
        <v>-1990.14</v>
      </c>
      <c r="CC21" s="31">
        <f t="shared" ca="1" si="5"/>
        <v>-19062.02</v>
      </c>
      <c r="CD21" s="31">
        <f t="shared" ca="1" si="5"/>
        <v>-47714.98</v>
      </c>
      <c r="CE21" s="31">
        <f t="shared" ca="1" si="5"/>
        <v>-4448.12</v>
      </c>
      <c r="CF21" s="31">
        <f t="shared" ca="1" si="5"/>
        <v>-10011.44</v>
      </c>
      <c r="CG21" s="31">
        <f t="shared" ca="1" si="5"/>
        <v>-944.41</v>
      </c>
      <c r="CH21" s="31">
        <f t="shared" ca="1" si="5"/>
        <v>-902.45</v>
      </c>
      <c r="CI21" s="31">
        <f t="shared" ca="1" si="5"/>
        <v>-1452.32</v>
      </c>
      <c r="CJ21" s="31">
        <f t="shared" ca="1" si="5"/>
        <v>-908.79</v>
      </c>
      <c r="CK21" s="32">
        <f t="shared" ref="CK21:CV42" ca="1" si="16">ROUND(Q21*$CV$3,2)</f>
        <v>432.76</v>
      </c>
      <c r="CL21" s="32">
        <f t="shared" ca="1" si="16"/>
        <v>373.74</v>
      </c>
      <c r="CM21" s="32">
        <f t="shared" ca="1" si="16"/>
        <v>205.28</v>
      </c>
      <c r="CN21" s="32">
        <f t="shared" ca="1" si="16"/>
        <v>236.92</v>
      </c>
      <c r="CO21" s="32">
        <f t="shared" ca="1" si="16"/>
        <v>2269.29</v>
      </c>
      <c r="CP21" s="32">
        <f t="shared" ca="1" si="16"/>
        <v>5680.36</v>
      </c>
      <c r="CQ21" s="32">
        <f t="shared" ca="1" si="16"/>
        <v>529.54</v>
      </c>
      <c r="CR21" s="32">
        <f t="shared" ca="1" si="16"/>
        <v>1191.8399999999999</v>
      </c>
      <c r="CS21" s="32">
        <f t="shared" ca="1" si="16"/>
        <v>112.43</v>
      </c>
      <c r="CT21" s="32">
        <f t="shared" ca="1" si="16"/>
        <v>107.43</v>
      </c>
      <c r="CU21" s="32">
        <f t="shared" ca="1" si="16"/>
        <v>172.9</v>
      </c>
      <c r="CV21" s="32">
        <f t="shared" ca="1" si="16"/>
        <v>108.19</v>
      </c>
      <c r="CW21" s="31">
        <f t="shared" ref="CW21:DH42" ca="1" si="17">BY21+CK21-AO21-BA21</f>
        <v>-3202.41</v>
      </c>
      <c r="CX21" s="31">
        <f t="shared" ca="1" si="17"/>
        <v>-2765.71</v>
      </c>
      <c r="CY21" s="31">
        <f t="shared" ca="1" si="17"/>
        <v>-1519.09</v>
      </c>
      <c r="CZ21" s="31">
        <f t="shared" ca="1" si="17"/>
        <v>-1743.75</v>
      </c>
      <c r="DA21" s="31">
        <f t="shared" ca="1" si="17"/>
        <v>-16701.96</v>
      </c>
      <c r="DB21" s="31">
        <f t="shared" ca="1" si="17"/>
        <v>-41807.4</v>
      </c>
      <c r="DC21" s="31">
        <f t="shared" ca="1" si="17"/>
        <v>-4278.66</v>
      </c>
      <c r="DD21" s="31">
        <f t="shared" ca="1" si="17"/>
        <v>-9630.0500000000011</v>
      </c>
      <c r="DE21" s="31">
        <f t="shared" ca="1" si="17"/>
        <v>-908.44</v>
      </c>
      <c r="DF21" s="31">
        <f t="shared" ca="1" si="17"/>
        <v>-752.05</v>
      </c>
      <c r="DG21" s="31">
        <f t="shared" ca="1" si="17"/>
        <v>-1210.27</v>
      </c>
      <c r="DH21" s="31">
        <f t="shared" ca="1" si="17"/>
        <v>-757.32999999999993</v>
      </c>
      <c r="DI21" s="32">
        <f t="shared" ca="1" si="11"/>
        <v>-160.12</v>
      </c>
      <c r="DJ21" s="32">
        <f t="shared" ca="1" si="11"/>
        <v>-138.29</v>
      </c>
      <c r="DK21" s="32">
        <f t="shared" ca="1" si="11"/>
        <v>-75.95</v>
      </c>
      <c r="DL21" s="32">
        <f t="shared" ca="1" si="11"/>
        <v>-87.19</v>
      </c>
      <c r="DM21" s="32">
        <f t="shared" ca="1" si="11"/>
        <v>-835.1</v>
      </c>
      <c r="DN21" s="32">
        <f t="shared" ca="1" si="11"/>
        <v>-2090.37</v>
      </c>
      <c r="DO21" s="32">
        <f t="shared" ca="1" si="11"/>
        <v>-213.93</v>
      </c>
      <c r="DP21" s="32">
        <f t="shared" ca="1" si="11"/>
        <v>-481.5</v>
      </c>
      <c r="DQ21" s="32">
        <f t="shared" ca="1" si="11"/>
        <v>-45.42</v>
      </c>
      <c r="DR21" s="32">
        <f t="shared" ca="1" si="11"/>
        <v>-37.6</v>
      </c>
      <c r="DS21" s="32">
        <f t="shared" ca="1" si="11"/>
        <v>-60.51</v>
      </c>
      <c r="DT21" s="32">
        <f t="shared" ca="1" si="11"/>
        <v>-37.869999999999997</v>
      </c>
      <c r="DU21" s="31">
        <f t="shared" ca="1" si="12"/>
        <v>-508.91</v>
      </c>
      <c r="DV21" s="31">
        <f t="shared" ca="1" si="12"/>
        <v>-433.64</v>
      </c>
      <c r="DW21" s="31">
        <f t="shared" ca="1" si="12"/>
        <v>-235.27</v>
      </c>
      <c r="DX21" s="31">
        <f t="shared" ca="1" si="12"/>
        <v>-266.36</v>
      </c>
      <c r="DY21" s="31">
        <f t="shared" ca="1" si="12"/>
        <v>-2516.91</v>
      </c>
      <c r="DZ21" s="31">
        <f t="shared" ca="1" si="12"/>
        <v>-6211.41</v>
      </c>
      <c r="EA21" s="31">
        <f t="shared" ca="1" si="12"/>
        <v>-626.9</v>
      </c>
      <c r="EB21" s="31">
        <f t="shared" ca="1" si="12"/>
        <v>-1392.57</v>
      </c>
      <c r="EC21" s="31">
        <f t="shared" ca="1" si="12"/>
        <v>-129.63</v>
      </c>
      <c r="ED21" s="31">
        <f t="shared" ca="1" si="12"/>
        <v>-105.92</v>
      </c>
      <c r="EE21" s="31">
        <f t="shared" ca="1" si="12"/>
        <v>-168.15</v>
      </c>
      <c r="EF21" s="31">
        <f t="shared" ca="1" si="12"/>
        <v>-103.82</v>
      </c>
      <c r="EG21" s="32">
        <f t="shared" ca="1" si="13"/>
        <v>-3871.4399999999996</v>
      </c>
      <c r="EH21" s="32">
        <f t="shared" ca="1" si="13"/>
        <v>-3337.64</v>
      </c>
      <c r="EI21" s="32">
        <f t="shared" ca="1" si="13"/>
        <v>-1830.31</v>
      </c>
      <c r="EJ21" s="32">
        <f t="shared" ca="1" si="13"/>
        <v>-2097.3000000000002</v>
      </c>
      <c r="EK21" s="32">
        <f t="shared" ca="1" si="13"/>
        <v>-20053.969999999998</v>
      </c>
      <c r="EL21" s="32">
        <f t="shared" ca="1" si="13"/>
        <v>-50109.180000000008</v>
      </c>
      <c r="EM21" s="32">
        <f t="shared" ca="1" si="13"/>
        <v>-5119.49</v>
      </c>
      <c r="EN21" s="32">
        <f t="shared" ca="1" si="13"/>
        <v>-11504.12</v>
      </c>
      <c r="EO21" s="32">
        <f t="shared" ca="1" si="13"/>
        <v>-1083.49</v>
      </c>
      <c r="EP21" s="32">
        <f t="shared" ca="1" si="13"/>
        <v>-895.56999999999994</v>
      </c>
      <c r="EQ21" s="32">
        <f t="shared" ca="1" si="13"/>
        <v>-1438.93</v>
      </c>
      <c r="ER21" s="32">
        <f t="shared" ca="1" si="13"/>
        <v>-899.02</v>
      </c>
    </row>
    <row r="22" spans="1:148" x14ac:dyDescent="0.25">
      <c r="A22" t="s">
        <v>464</v>
      </c>
      <c r="B22" s="1" t="s">
        <v>62</v>
      </c>
      <c r="C22" t="str">
        <f t="shared" ca="1" si="1"/>
        <v>AKE1</v>
      </c>
      <c r="D22" t="str">
        <f t="shared" ca="1" si="2"/>
        <v>McBride Lake Wind Facility</v>
      </c>
      <c r="E22" s="52">
        <v>28777.600600000002</v>
      </c>
      <c r="F22" s="52">
        <v>15634.500679999999</v>
      </c>
      <c r="G22" s="52">
        <v>26747.79494</v>
      </c>
      <c r="H22" s="52">
        <v>17256.417720000001</v>
      </c>
      <c r="I22" s="52">
        <v>5941.0581000000002</v>
      </c>
      <c r="J22" s="52">
        <v>4760.1887999999999</v>
      </c>
      <c r="K22" s="52">
        <v>6018.1662999999999</v>
      </c>
      <c r="L22" s="52">
        <v>10524.025799999999</v>
      </c>
      <c r="M22" s="52">
        <v>17338.962299999999</v>
      </c>
      <c r="N22" s="52">
        <v>20506.7287</v>
      </c>
      <c r="O22" s="52">
        <v>22222.367099999999</v>
      </c>
      <c r="P22" s="52">
        <v>22178.315699999999</v>
      </c>
      <c r="Q22" s="32">
        <v>654474.30000000005</v>
      </c>
      <c r="R22" s="32">
        <v>332642.69</v>
      </c>
      <c r="S22" s="32">
        <v>486421.97</v>
      </c>
      <c r="T22" s="32">
        <v>317413.49</v>
      </c>
      <c r="U22" s="32">
        <v>167862.9</v>
      </c>
      <c r="V22" s="32">
        <v>155818.28</v>
      </c>
      <c r="W22" s="32">
        <v>116698.83</v>
      </c>
      <c r="X22" s="32">
        <v>239352.33</v>
      </c>
      <c r="Y22" s="32">
        <v>328105.15999999997</v>
      </c>
      <c r="Z22" s="32">
        <v>355107.01</v>
      </c>
      <c r="AA22" s="32">
        <v>384554.67</v>
      </c>
      <c r="AB22" s="32">
        <v>387318.79</v>
      </c>
      <c r="AC22" s="2">
        <v>3.28</v>
      </c>
      <c r="AD22" s="2">
        <v>3.28</v>
      </c>
      <c r="AE22" s="2">
        <v>3.28</v>
      </c>
      <c r="AF22" s="2">
        <v>3.28</v>
      </c>
      <c r="AG22" s="2">
        <v>3.28</v>
      </c>
      <c r="AH22" s="2">
        <v>3.28</v>
      </c>
      <c r="AI22" s="2">
        <v>3.28</v>
      </c>
      <c r="AJ22" s="2">
        <v>3.28</v>
      </c>
      <c r="AK22" s="2">
        <v>3.28</v>
      </c>
      <c r="AL22" s="2">
        <v>3.28</v>
      </c>
      <c r="AM22" s="2">
        <v>3.28</v>
      </c>
      <c r="AN22" s="2">
        <v>3.28</v>
      </c>
      <c r="AO22" s="33">
        <v>21466.76</v>
      </c>
      <c r="AP22" s="33">
        <v>10910.68</v>
      </c>
      <c r="AQ22" s="33">
        <v>15954.64</v>
      </c>
      <c r="AR22" s="33">
        <v>10411.16</v>
      </c>
      <c r="AS22" s="33">
        <v>5505.9</v>
      </c>
      <c r="AT22" s="33">
        <v>5110.84</v>
      </c>
      <c r="AU22" s="33">
        <v>3827.72</v>
      </c>
      <c r="AV22" s="33">
        <v>7850.76</v>
      </c>
      <c r="AW22" s="33">
        <v>10761.85</v>
      </c>
      <c r="AX22" s="33">
        <v>11647.51</v>
      </c>
      <c r="AY22" s="33">
        <v>12613.39</v>
      </c>
      <c r="AZ22" s="33">
        <v>12704.06</v>
      </c>
      <c r="BA22" s="31">
        <f t="shared" si="14"/>
        <v>-65.45</v>
      </c>
      <c r="BB22" s="31">
        <f t="shared" si="14"/>
        <v>-33.26</v>
      </c>
      <c r="BC22" s="31">
        <f t="shared" si="14"/>
        <v>-48.64</v>
      </c>
      <c r="BD22" s="31">
        <f t="shared" si="14"/>
        <v>-63.48</v>
      </c>
      <c r="BE22" s="31">
        <f t="shared" si="14"/>
        <v>-33.57</v>
      </c>
      <c r="BF22" s="31">
        <f t="shared" si="14"/>
        <v>-31.16</v>
      </c>
      <c r="BG22" s="31">
        <f t="shared" si="14"/>
        <v>186.72</v>
      </c>
      <c r="BH22" s="31">
        <f t="shared" si="14"/>
        <v>382.96</v>
      </c>
      <c r="BI22" s="31">
        <f t="shared" si="14"/>
        <v>524.97</v>
      </c>
      <c r="BJ22" s="31">
        <f t="shared" si="14"/>
        <v>-390.62</v>
      </c>
      <c r="BK22" s="31">
        <f t="shared" si="14"/>
        <v>-423.01</v>
      </c>
      <c r="BL22" s="31">
        <f t="shared" si="14"/>
        <v>-426.05</v>
      </c>
      <c r="BM22" s="6">
        <f t="shared" ca="1" si="15"/>
        <v>3.0300000000000001E-2</v>
      </c>
      <c r="BN22" s="6">
        <f t="shared" ca="1" si="15"/>
        <v>3.0300000000000001E-2</v>
      </c>
      <c r="BO22" s="6">
        <f t="shared" ca="1" si="15"/>
        <v>3.0300000000000001E-2</v>
      </c>
      <c r="BP22" s="6">
        <f t="shared" ca="1" si="15"/>
        <v>3.0300000000000001E-2</v>
      </c>
      <c r="BQ22" s="6">
        <f t="shared" ca="1" si="15"/>
        <v>3.0300000000000001E-2</v>
      </c>
      <c r="BR22" s="6">
        <f t="shared" ca="1" si="15"/>
        <v>3.0300000000000001E-2</v>
      </c>
      <c r="BS22" s="6">
        <f t="shared" ca="1" si="15"/>
        <v>3.0300000000000001E-2</v>
      </c>
      <c r="BT22" s="6">
        <f t="shared" ca="1" si="15"/>
        <v>3.0300000000000001E-2</v>
      </c>
      <c r="BU22" s="6">
        <f t="shared" ca="1" si="15"/>
        <v>3.0300000000000001E-2</v>
      </c>
      <c r="BV22" s="6">
        <f t="shared" ca="1" si="15"/>
        <v>3.0300000000000001E-2</v>
      </c>
      <c r="BW22" s="6">
        <f t="shared" ca="1" si="15"/>
        <v>3.0300000000000001E-2</v>
      </c>
      <c r="BX22" s="6">
        <f t="shared" ca="1" si="15"/>
        <v>3.0300000000000001E-2</v>
      </c>
      <c r="BY22" s="31">
        <f t="shared" ca="1" si="5"/>
        <v>19830.57</v>
      </c>
      <c r="BZ22" s="31">
        <f t="shared" ca="1" si="5"/>
        <v>10079.07</v>
      </c>
      <c r="CA22" s="31">
        <f t="shared" ca="1" si="5"/>
        <v>14738.59</v>
      </c>
      <c r="CB22" s="31">
        <f t="shared" ca="1" si="5"/>
        <v>9617.6299999999992</v>
      </c>
      <c r="CC22" s="31">
        <f t="shared" ca="1" si="5"/>
        <v>5086.25</v>
      </c>
      <c r="CD22" s="31">
        <f t="shared" ca="1" si="5"/>
        <v>4721.29</v>
      </c>
      <c r="CE22" s="31">
        <f t="shared" ca="1" si="5"/>
        <v>3535.97</v>
      </c>
      <c r="CF22" s="31">
        <f t="shared" ca="1" si="5"/>
        <v>7252.38</v>
      </c>
      <c r="CG22" s="31">
        <f t="shared" ca="1" si="5"/>
        <v>9941.59</v>
      </c>
      <c r="CH22" s="31">
        <f t="shared" ca="1" si="5"/>
        <v>10759.74</v>
      </c>
      <c r="CI22" s="31">
        <f t="shared" ca="1" si="5"/>
        <v>11652.01</v>
      </c>
      <c r="CJ22" s="31">
        <f t="shared" ca="1" si="5"/>
        <v>11735.76</v>
      </c>
      <c r="CK22" s="32">
        <f t="shared" ca="1" si="16"/>
        <v>1636.19</v>
      </c>
      <c r="CL22" s="32">
        <f t="shared" ca="1" si="16"/>
        <v>831.61</v>
      </c>
      <c r="CM22" s="32">
        <f t="shared" ca="1" si="16"/>
        <v>1216.05</v>
      </c>
      <c r="CN22" s="32">
        <f t="shared" ca="1" si="16"/>
        <v>793.53</v>
      </c>
      <c r="CO22" s="32">
        <f t="shared" ca="1" si="16"/>
        <v>419.66</v>
      </c>
      <c r="CP22" s="32">
        <f t="shared" ca="1" si="16"/>
        <v>389.55</v>
      </c>
      <c r="CQ22" s="32">
        <f t="shared" ca="1" si="16"/>
        <v>291.75</v>
      </c>
      <c r="CR22" s="32">
        <f t="shared" ca="1" si="16"/>
        <v>598.38</v>
      </c>
      <c r="CS22" s="32">
        <f t="shared" ca="1" si="16"/>
        <v>820.26</v>
      </c>
      <c r="CT22" s="32">
        <f t="shared" ca="1" si="16"/>
        <v>887.77</v>
      </c>
      <c r="CU22" s="32">
        <f t="shared" ca="1" si="16"/>
        <v>961.39</v>
      </c>
      <c r="CV22" s="32">
        <f t="shared" ca="1" si="16"/>
        <v>968.3</v>
      </c>
      <c r="CW22" s="31">
        <f t="shared" ca="1" si="17"/>
        <v>65.45</v>
      </c>
      <c r="CX22" s="31">
        <f t="shared" ca="1" si="17"/>
        <v>33.26</v>
      </c>
      <c r="CY22" s="31">
        <f t="shared" ca="1" si="17"/>
        <v>48.64</v>
      </c>
      <c r="CZ22" s="31">
        <f t="shared" ca="1" si="17"/>
        <v>63.48</v>
      </c>
      <c r="DA22" s="31">
        <f t="shared" ca="1" si="17"/>
        <v>33.580000000000219</v>
      </c>
      <c r="DB22" s="31">
        <f t="shared" ca="1" si="17"/>
        <v>31.16</v>
      </c>
      <c r="DC22" s="31">
        <f t="shared" ca="1" si="17"/>
        <v>-186.72</v>
      </c>
      <c r="DD22" s="31">
        <f t="shared" ca="1" si="17"/>
        <v>-382.96</v>
      </c>
      <c r="DE22" s="31">
        <f t="shared" ca="1" si="17"/>
        <v>-524.97</v>
      </c>
      <c r="DF22" s="31">
        <f t="shared" ca="1" si="17"/>
        <v>390.62</v>
      </c>
      <c r="DG22" s="31">
        <f t="shared" ca="1" si="17"/>
        <v>423.02000000000021</v>
      </c>
      <c r="DH22" s="31">
        <f t="shared" ca="1" si="17"/>
        <v>426.05</v>
      </c>
      <c r="DI22" s="32">
        <f t="shared" ca="1" si="11"/>
        <v>3.27</v>
      </c>
      <c r="DJ22" s="32">
        <f t="shared" ca="1" si="11"/>
        <v>1.66</v>
      </c>
      <c r="DK22" s="32">
        <f t="shared" ca="1" si="11"/>
        <v>2.4300000000000002</v>
      </c>
      <c r="DL22" s="32">
        <f t="shared" ca="1" si="11"/>
        <v>3.17</v>
      </c>
      <c r="DM22" s="32">
        <f t="shared" ca="1" si="11"/>
        <v>1.68</v>
      </c>
      <c r="DN22" s="32">
        <f t="shared" ca="1" si="11"/>
        <v>1.56</v>
      </c>
      <c r="DO22" s="32">
        <f t="shared" ca="1" si="11"/>
        <v>-9.34</v>
      </c>
      <c r="DP22" s="32">
        <f t="shared" ca="1" si="11"/>
        <v>-19.149999999999999</v>
      </c>
      <c r="DQ22" s="32">
        <f t="shared" ca="1" si="11"/>
        <v>-26.25</v>
      </c>
      <c r="DR22" s="32">
        <f t="shared" ca="1" si="11"/>
        <v>19.53</v>
      </c>
      <c r="DS22" s="32">
        <f t="shared" ca="1" si="11"/>
        <v>21.15</v>
      </c>
      <c r="DT22" s="32">
        <f t="shared" ca="1" si="11"/>
        <v>21.3</v>
      </c>
      <c r="DU22" s="31">
        <f t="shared" ca="1" si="12"/>
        <v>10.4</v>
      </c>
      <c r="DV22" s="31">
        <f t="shared" ca="1" si="12"/>
        <v>5.21</v>
      </c>
      <c r="DW22" s="31">
        <f t="shared" ca="1" si="12"/>
        <v>7.53</v>
      </c>
      <c r="DX22" s="31">
        <f t="shared" ca="1" si="12"/>
        <v>9.6999999999999993</v>
      </c>
      <c r="DY22" s="31">
        <f t="shared" ca="1" si="12"/>
        <v>5.0599999999999996</v>
      </c>
      <c r="DZ22" s="31">
        <f t="shared" ca="1" si="12"/>
        <v>4.63</v>
      </c>
      <c r="EA22" s="31">
        <f t="shared" ca="1" si="12"/>
        <v>-27.36</v>
      </c>
      <c r="EB22" s="31">
        <f t="shared" ca="1" si="12"/>
        <v>-55.38</v>
      </c>
      <c r="EC22" s="31">
        <f t="shared" ca="1" si="12"/>
        <v>-74.91</v>
      </c>
      <c r="ED22" s="31">
        <f t="shared" ca="1" si="12"/>
        <v>55.02</v>
      </c>
      <c r="EE22" s="31">
        <f t="shared" ca="1" si="12"/>
        <v>58.77</v>
      </c>
      <c r="EF22" s="31">
        <f t="shared" ca="1" si="12"/>
        <v>58.41</v>
      </c>
      <c r="EG22" s="32">
        <f t="shared" ca="1" si="13"/>
        <v>79.12</v>
      </c>
      <c r="EH22" s="32">
        <f t="shared" ca="1" si="13"/>
        <v>40.129999999999995</v>
      </c>
      <c r="EI22" s="32">
        <f t="shared" ca="1" si="13"/>
        <v>58.6</v>
      </c>
      <c r="EJ22" s="32">
        <f t="shared" ca="1" si="13"/>
        <v>76.349999999999994</v>
      </c>
      <c r="EK22" s="32">
        <f t="shared" ca="1" si="13"/>
        <v>40.320000000000221</v>
      </c>
      <c r="EL22" s="32">
        <f t="shared" ca="1" si="13"/>
        <v>37.35</v>
      </c>
      <c r="EM22" s="32">
        <f t="shared" ca="1" si="13"/>
        <v>-223.42000000000002</v>
      </c>
      <c r="EN22" s="32">
        <f t="shared" ca="1" si="13"/>
        <v>-457.48999999999995</v>
      </c>
      <c r="EO22" s="32">
        <f t="shared" ca="1" si="13"/>
        <v>-626.13</v>
      </c>
      <c r="EP22" s="32">
        <f t="shared" ca="1" si="13"/>
        <v>465.16999999999996</v>
      </c>
      <c r="EQ22" s="32">
        <f t="shared" ca="1" si="13"/>
        <v>502.94000000000017</v>
      </c>
      <c r="ER22" s="32">
        <f t="shared" ca="1" si="13"/>
        <v>505.76</v>
      </c>
    </row>
    <row r="23" spans="1:148" x14ac:dyDescent="0.25">
      <c r="A23" t="s">
        <v>465</v>
      </c>
      <c r="B23" s="1" t="s">
        <v>14</v>
      </c>
      <c r="C23" t="str">
        <f t="shared" ca="1" si="1"/>
        <v>ANC1</v>
      </c>
      <c r="D23" t="str">
        <f t="shared" ca="1" si="2"/>
        <v>Alberta Newsprint</v>
      </c>
      <c r="E23" s="52">
        <v>436.2553466</v>
      </c>
      <c r="F23" s="52">
        <v>119.3348986</v>
      </c>
      <c r="G23" s="52">
        <v>41.020994799999997</v>
      </c>
      <c r="H23" s="52">
        <v>73.550630400000003</v>
      </c>
      <c r="I23" s="52">
        <v>958.81931220000001</v>
      </c>
      <c r="J23" s="52">
        <v>2020.2389869000001</v>
      </c>
      <c r="K23" s="52">
        <v>348.36002029999997</v>
      </c>
      <c r="L23" s="52">
        <v>830.7738938</v>
      </c>
      <c r="M23" s="52">
        <v>108.2201688</v>
      </c>
      <c r="N23" s="52">
        <v>485.85948560000003</v>
      </c>
      <c r="O23" s="52">
        <v>259.4431568</v>
      </c>
      <c r="P23" s="52">
        <v>411.73812299999997</v>
      </c>
      <c r="Q23" s="32">
        <v>141372.38</v>
      </c>
      <c r="R23" s="32">
        <v>8196.6200000000008</v>
      </c>
      <c r="S23" s="32">
        <v>1007.91</v>
      </c>
      <c r="T23" s="32">
        <v>2209.5</v>
      </c>
      <c r="U23" s="32">
        <v>350106.43</v>
      </c>
      <c r="V23" s="32">
        <v>1195129.67</v>
      </c>
      <c r="W23" s="32">
        <v>15428.25</v>
      </c>
      <c r="X23" s="32">
        <v>220726.68</v>
      </c>
      <c r="Y23" s="32">
        <v>2990.36</v>
      </c>
      <c r="Z23" s="32">
        <v>35451.019999999997</v>
      </c>
      <c r="AA23" s="32">
        <v>33093.370000000003</v>
      </c>
      <c r="AB23" s="32">
        <v>11440.56</v>
      </c>
      <c r="AC23" s="2">
        <v>2.75</v>
      </c>
      <c r="AD23" s="2">
        <v>2.75</v>
      </c>
      <c r="AE23" s="2">
        <v>2.75</v>
      </c>
      <c r="AF23" s="2">
        <v>2.75</v>
      </c>
      <c r="AG23" s="2">
        <v>2.75</v>
      </c>
      <c r="AH23" s="2">
        <v>2.75</v>
      </c>
      <c r="AI23" s="2">
        <v>2.75</v>
      </c>
      <c r="AJ23" s="2">
        <v>2.75</v>
      </c>
      <c r="AK23" s="2">
        <v>2.75</v>
      </c>
      <c r="AL23" s="2">
        <v>2.75</v>
      </c>
      <c r="AM23" s="2">
        <v>2.75</v>
      </c>
      <c r="AN23" s="2">
        <v>2.75</v>
      </c>
      <c r="AO23" s="33">
        <v>3887.74</v>
      </c>
      <c r="AP23" s="33">
        <v>225.41</v>
      </c>
      <c r="AQ23" s="33">
        <v>27.72</v>
      </c>
      <c r="AR23" s="33">
        <v>60.76</v>
      </c>
      <c r="AS23" s="33">
        <v>9627.93</v>
      </c>
      <c r="AT23" s="33">
        <v>32866.07</v>
      </c>
      <c r="AU23" s="33">
        <v>424.28</v>
      </c>
      <c r="AV23" s="33">
        <v>6069.98</v>
      </c>
      <c r="AW23" s="33">
        <v>82.23</v>
      </c>
      <c r="AX23" s="33">
        <v>974.9</v>
      </c>
      <c r="AY23" s="33">
        <v>910.07</v>
      </c>
      <c r="AZ23" s="33">
        <v>314.62</v>
      </c>
      <c r="BA23" s="31">
        <f t="shared" si="14"/>
        <v>-14.14</v>
      </c>
      <c r="BB23" s="31">
        <f t="shared" si="14"/>
        <v>-0.82</v>
      </c>
      <c r="BC23" s="31">
        <f t="shared" si="14"/>
        <v>-0.1</v>
      </c>
      <c r="BD23" s="31">
        <f t="shared" si="14"/>
        <v>-0.44</v>
      </c>
      <c r="BE23" s="31">
        <f t="shared" si="14"/>
        <v>-70.02</v>
      </c>
      <c r="BF23" s="31">
        <f t="shared" si="14"/>
        <v>-239.03</v>
      </c>
      <c r="BG23" s="31">
        <f t="shared" si="14"/>
        <v>24.69</v>
      </c>
      <c r="BH23" s="31">
        <f t="shared" si="14"/>
        <v>353.16</v>
      </c>
      <c r="BI23" s="31">
        <f t="shared" si="14"/>
        <v>4.78</v>
      </c>
      <c r="BJ23" s="31">
        <f t="shared" si="14"/>
        <v>-39</v>
      </c>
      <c r="BK23" s="31">
        <f t="shared" si="14"/>
        <v>-36.4</v>
      </c>
      <c r="BL23" s="31">
        <f t="shared" si="14"/>
        <v>-12.58</v>
      </c>
      <c r="BM23" s="6">
        <f t="shared" ca="1" si="15"/>
        <v>4.4200000000000003E-2</v>
      </c>
      <c r="BN23" s="6">
        <f t="shared" ca="1" si="15"/>
        <v>4.4200000000000003E-2</v>
      </c>
      <c r="BO23" s="6">
        <f t="shared" ca="1" si="15"/>
        <v>4.4200000000000003E-2</v>
      </c>
      <c r="BP23" s="6">
        <f t="shared" ca="1" si="15"/>
        <v>4.4200000000000003E-2</v>
      </c>
      <c r="BQ23" s="6">
        <f t="shared" ca="1" si="15"/>
        <v>4.4200000000000003E-2</v>
      </c>
      <c r="BR23" s="6">
        <f t="shared" ca="1" si="15"/>
        <v>4.4200000000000003E-2</v>
      </c>
      <c r="BS23" s="6">
        <f t="shared" ca="1" si="15"/>
        <v>4.4200000000000003E-2</v>
      </c>
      <c r="BT23" s="6">
        <f t="shared" ca="1" si="15"/>
        <v>4.4200000000000003E-2</v>
      </c>
      <c r="BU23" s="6">
        <f t="shared" ca="1" si="15"/>
        <v>4.4200000000000003E-2</v>
      </c>
      <c r="BV23" s="6">
        <f t="shared" ca="1" si="15"/>
        <v>4.4200000000000003E-2</v>
      </c>
      <c r="BW23" s="6">
        <f t="shared" ca="1" si="15"/>
        <v>4.4200000000000003E-2</v>
      </c>
      <c r="BX23" s="6">
        <f t="shared" ca="1" si="15"/>
        <v>4.4200000000000003E-2</v>
      </c>
      <c r="BY23" s="31">
        <f t="shared" ca="1" si="5"/>
        <v>6248.66</v>
      </c>
      <c r="BZ23" s="31">
        <f t="shared" ca="1" si="5"/>
        <v>362.29</v>
      </c>
      <c r="CA23" s="31">
        <f t="shared" ca="1" si="5"/>
        <v>44.55</v>
      </c>
      <c r="CB23" s="31">
        <f t="shared" ca="1" si="5"/>
        <v>97.66</v>
      </c>
      <c r="CC23" s="31">
        <f t="shared" ca="1" si="5"/>
        <v>15474.7</v>
      </c>
      <c r="CD23" s="31">
        <f t="shared" ca="1" si="5"/>
        <v>52824.73</v>
      </c>
      <c r="CE23" s="31">
        <f t="shared" ca="1" si="5"/>
        <v>681.93</v>
      </c>
      <c r="CF23" s="31">
        <f t="shared" ca="1" si="5"/>
        <v>9756.1200000000008</v>
      </c>
      <c r="CG23" s="31">
        <f t="shared" ca="1" si="5"/>
        <v>132.16999999999999</v>
      </c>
      <c r="CH23" s="31">
        <f t="shared" ca="1" si="5"/>
        <v>1566.94</v>
      </c>
      <c r="CI23" s="31">
        <f t="shared" ca="1" si="5"/>
        <v>1462.73</v>
      </c>
      <c r="CJ23" s="31">
        <f t="shared" ca="1" si="5"/>
        <v>505.67</v>
      </c>
      <c r="CK23" s="32">
        <f t="shared" ca="1" si="16"/>
        <v>353.43</v>
      </c>
      <c r="CL23" s="32">
        <f t="shared" ca="1" si="16"/>
        <v>20.49</v>
      </c>
      <c r="CM23" s="32">
        <f t="shared" ca="1" si="16"/>
        <v>2.52</v>
      </c>
      <c r="CN23" s="32">
        <f t="shared" ca="1" si="16"/>
        <v>5.52</v>
      </c>
      <c r="CO23" s="32">
        <f t="shared" ca="1" si="16"/>
        <v>875.27</v>
      </c>
      <c r="CP23" s="32">
        <f t="shared" ca="1" si="16"/>
        <v>2987.82</v>
      </c>
      <c r="CQ23" s="32">
        <f t="shared" ca="1" si="16"/>
        <v>38.57</v>
      </c>
      <c r="CR23" s="32">
        <f t="shared" ca="1" si="16"/>
        <v>551.82000000000005</v>
      </c>
      <c r="CS23" s="32">
        <f t="shared" ca="1" si="16"/>
        <v>7.48</v>
      </c>
      <c r="CT23" s="32">
        <f t="shared" ca="1" si="16"/>
        <v>88.63</v>
      </c>
      <c r="CU23" s="32">
        <f t="shared" ca="1" si="16"/>
        <v>82.73</v>
      </c>
      <c r="CV23" s="32">
        <f t="shared" ca="1" si="16"/>
        <v>28.6</v>
      </c>
      <c r="CW23" s="31">
        <f t="shared" ca="1" si="17"/>
        <v>2728.4900000000002</v>
      </c>
      <c r="CX23" s="31">
        <f t="shared" ca="1" si="17"/>
        <v>158.19000000000003</v>
      </c>
      <c r="CY23" s="31">
        <f t="shared" ca="1" si="17"/>
        <v>19.450000000000003</v>
      </c>
      <c r="CZ23" s="31">
        <f t="shared" ca="1" si="17"/>
        <v>42.859999999999992</v>
      </c>
      <c r="DA23" s="31">
        <f t="shared" ca="1" si="17"/>
        <v>6792.0600000000013</v>
      </c>
      <c r="DB23" s="31">
        <f t="shared" ca="1" si="17"/>
        <v>23185.510000000002</v>
      </c>
      <c r="DC23" s="31">
        <f t="shared" ca="1" si="17"/>
        <v>271.53000000000003</v>
      </c>
      <c r="DD23" s="31">
        <f t="shared" ca="1" si="17"/>
        <v>3884.8000000000011</v>
      </c>
      <c r="DE23" s="31">
        <f t="shared" ca="1" si="17"/>
        <v>52.639999999999972</v>
      </c>
      <c r="DF23" s="31">
        <f t="shared" ca="1" si="17"/>
        <v>719.67000000000019</v>
      </c>
      <c r="DG23" s="31">
        <f t="shared" ca="1" si="17"/>
        <v>671.79</v>
      </c>
      <c r="DH23" s="31">
        <f t="shared" ca="1" si="17"/>
        <v>232.23</v>
      </c>
      <c r="DI23" s="32">
        <f t="shared" ca="1" si="11"/>
        <v>136.41999999999999</v>
      </c>
      <c r="DJ23" s="32">
        <f t="shared" ca="1" si="11"/>
        <v>7.91</v>
      </c>
      <c r="DK23" s="32">
        <f t="shared" ca="1" si="11"/>
        <v>0.97</v>
      </c>
      <c r="DL23" s="32">
        <f t="shared" ca="1" si="11"/>
        <v>2.14</v>
      </c>
      <c r="DM23" s="32">
        <f t="shared" ca="1" si="11"/>
        <v>339.6</v>
      </c>
      <c r="DN23" s="32">
        <f t="shared" ca="1" si="11"/>
        <v>1159.28</v>
      </c>
      <c r="DO23" s="32">
        <f t="shared" ca="1" si="11"/>
        <v>13.58</v>
      </c>
      <c r="DP23" s="32">
        <f t="shared" ca="1" si="11"/>
        <v>194.24</v>
      </c>
      <c r="DQ23" s="32">
        <f t="shared" ca="1" si="11"/>
        <v>2.63</v>
      </c>
      <c r="DR23" s="32">
        <f t="shared" ca="1" si="11"/>
        <v>35.979999999999997</v>
      </c>
      <c r="DS23" s="32">
        <f t="shared" ca="1" si="11"/>
        <v>33.590000000000003</v>
      </c>
      <c r="DT23" s="32">
        <f t="shared" ca="1" si="11"/>
        <v>11.61</v>
      </c>
      <c r="DU23" s="31">
        <f t="shared" ca="1" si="12"/>
        <v>433.6</v>
      </c>
      <c r="DV23" s="31">
        <f t="shared" ca="1" si="12"/>
        <v>24.8</v>
      </c>
      <c r="DW23" s="31">
        <f t="shared" ca="1" si="12"/>
        <v>3.01</v>
      </c>
      <c r="DX23" s="31">
        <f t="shared" ca="1" si="12"/>
        <v>6.55</v>
      </c>
      <c r="DY23" s="31">
        <f t="shared" ca="1" si="12"/>
        <v>1023.53</v>
      </c>
      <c r="DZ23" s="31">
        <f t="shared" ca="1" si="12"/>
        <v>3444.72</v>
      </c>
      <c r="EA23" s="31">
        <f t="shared" ca="1" si="12"/>
        <v>39.78</v>
      </c>
      <c r="EB23" s="31">
        <f t="shared" ca="1" si="12"/>
        <v>561.77</v>
      </c>
      <c r="EC23" s="31">
        <f t="shared" ca="1" si="12"/>
        <v>7.51</v>
      </c>
      <c r="ED23" s="31">
        <f t="shared" ca="1" si="12"/>
        <v>101.36</v>
      </c>
      <c r="EE23" s="31">
        <f t="shared" ca="1" si="12"/>
        <v>93.34</v>
      </c>
      <c r="EF23" s="31">
        <f t="shared" ca="1" si="12"/>
        <v>31.84</v>
      </c>
      <c r="EG23" s="32">
        <f t="shared" ca="1" si="13"/>
        <v>3298.51</v>
      </c>
      <c r="EH23" s="32">
        <f t="shared" ca="1" si="13"/>
        <v>190.90000000000003</v>
      </c>
      <c r="EI23" s="32">
        <f t="shared" ca="1" si="13"/>
        <v>23.43</v>
      </c>
      <c r="EJ23" s="32">
        <f t="shared" ca="1" si="13"/>
        <v>51.54999999999999</v>
      </c>
      <c r="EK23" s="32">
        <f t="shared" ca="1" si="13"/>
        <v>8155.1900000000014</v>
      </c>
      <c r="EL23" s="32">
        <f t="shared" ca="1" si="13"/>
        <v>27789.510000000002</v>
      </c>
      <c r="EM23" s="32">
        <f t="shared" ca="1" si="13"/>
        <v>324.89</v>
      </c>
      <c r="EN23" s="32">
        <f t="shared" ca="1" si="13"/>
        <v>4640.8100000000013</v>
      </c>
      <c r="EO23" s="32">
        <f t="shared" ca="1" si="13"/>
        <v>62.779999999999973</v>
      </c>
      <c r="EP23" s="32">
        <f t="shared" ca="1" si="13"/>
        <v>857.01000000000022</v>
      </c>
      <c r="EQ23" s="32">
        <f t="shared" ca="1" si="13"/>
        <v>798.72</v>
      </c>
      <c r="ER23" s="32">
        <f t="shared" ca="1" si="13"/>
        <v>275.67999999999995</v>
      </c>
    </row>
    <row r="24" spans="1:148" x14ac:dyDescent="0.25">
      <c r="A24" t="s">
        <v>462</v>
      </c>
      <c r="B24" s="1" t="s">
        <v>16</v>
      </c>
      <c r="C24" t="str">
        <f t="shared" ca="1" si="1"/>
        <v>BCHEXP</v>
      </c>
      <c r="D24" t="str">
        <f t="shared" ca="1" si="2"/>
        <v>Alberta-BC Intertie - Export</v>
      </c>
      <c r="O24" s="52">
        <v>1825</v>
      </c>
      <c r="Q24" s="32"/>
      <c r="R24" s="32"/>
      <c r="S24" s="32"/>
      <c r="T24" s="32"/>
      <c r="U24" s="32"/>
      <c r="V24" s="32"/>
      <c r="W24" s="32"/>
      <c r="X24" s="32"/>
      <c r="Y24" s="32"/>
      <c r="Z24" s="32"/>
      <c r="AA24" s="32">
        <v>138123.5</v>
      </c>
      <c r="AB24" s="32"/>
      <c r="AM24" s="2">
        <v>0.77</v>
      </c>
      <c r="AO24" s="33"/>
      <c r="AP24" s="33"/>
      <c r="AQ24" s="33"/>
      <c r="AR24" s="33"/>
      <c r="AS24" s="33"/>
      <c r="AT24" s="33"/>
      <c r="AU24" s="33"/>
      <c r="AV24" s="33"/>
      <c r="AW24" s="33"/>
      <c r="AX24" s="33"/>
      <c r="AY24" s="33">
        <v>1063.55</v>
      </c>
      <c r="AZ24" s="33"/>
      <c r="BA24" s="31">
        <f t="shared" si="14"/>
        <v>0</v>
      </c>
      <c r="BB24" s="31">
        <f t="shared" si="14"/>
        <v>0</v>
      </c>
      <c r="BC24" s="31">
        <f t="shared" si="14"/>
        <v>0</v>
      </c>
      <c r="BD24" s="31">
        <f t="shared" si="14"/>
        <v>0</v>
      </c>
      <c r="BE24" s="31">
        <f t="shared" si="14"/>
        <v>0</v>
      </c>
      <c r="BF24" s="31">
        <f t="shared" si="14"/>
        <v>0</v>
      </c>
      <c r="BG24" s="31">
        <f t="shared" si="14"/>
        <v>0</v>
      </c>
      <c r="BH24" s="31">
        <f t="shared" si="14"/>
        <v>0</v>
      </c>
      <c r="BI24" s="31">
        <f t="shared" si="14"/>
        <v>0</v>
      </c>
      <c r="BJ24" s="31">
        <f t="shared" si="14"/>
        <v>0</v>
      </c>
      <c r="BK24" s="31">
        <f t="shared" si="14"/>
        <v>-151.94</v>
      </c>
      <c r="BL24" s="31">
        <f t="shared" si="14"/>
        <v>0</v>
      </c>
      <c r="BM24" s="6">
        <f t="shared" ca="1" si="15"/>
        <v>8.8999999999999999E-3</v>
      </c>
      <c r="BN24" s="6">
        <f t="shared" ca="1" si="15"/>
        <v>8.8999999999999999E-3</v>
      </c>
      <c r="BO24" s="6">
        <f t="shared" ca="1" si="15"/>
        <v>8.8999999999999999E-3</v>
      </c>
      <c r="BP24" s="6">
        <f t="shared" ca="1" si="15"/>
        <v>8.8999999999999999E-3</v>
      </c>
      <c r="BQ24" s="6">
        <f t="shared" ca="1" si="15"/>
        <v>8.8999999999999999E-3</v>
      </c>
      <c r="BR24" s="6">
        <f t="shared" ca="1" si="15"/>
        <v>8.8999999999999999E-3</v>
      </c>
      <c r="BS24" s="6">
        <f t="shared" ca="1" si="15"/>
        <v>8.8999999999999999E-3</v>
      </c>
      <c r="BT24" s="6">
        <f t="shared" ca="1" si="15"/>
        <v>8.8999999999999999E-3</v>
      </c>
      <c r="BU24" s="6">
        <f t="shared" ca="1" si="15"/>
        <v>8.8999999999999999E-3</v>
      </c>
      <c r="BV24" s="6">
        <f t="shared" ca="1" si="15"/>
        <v>8.8999999999999999E-3</v>
      </c>
      <c r="BW24" s="6">
        <f t="shared" ca="1" si="15"/>
        <v>8.8999999999999999E-3</v>
      </c>
      <c r="BX24" s="6">
        <f t="shared" ca="1" si="15"/>
        <v>8.8999999999999999E-3</v>
      </c>
      <c r="BY24" s="31">
        <f t="shared" ca="1" si="5"/>
        <v>0</v>
      </c>
      <c r="BZ24" s="31">
        <f t="shared" ca="1" si="5"/>
        <v>0</v>
      </c>
      <c r="CA24" s="31">
        <f t="shared" ca="1" si="5"/>
        <v>0</v>
      </c>
      <c r="CB24" s="31">
        <f t="shared" ca="1" si="5"/>
        <v>0</v>
      </c>
      <c r="CC24" s="31">
        <f t="shared" ca="1" si="5"/>
        <v>0</v>
      </c>
      <c r="CD24" s="31">
        <f t="shared" ca="1" si="5"/>
        <v>0</v>
      </c>
      <c r="CE24" s="31">
        <f t="shared" ca="1" si="5"/>
        <v>0</v>
      </c>
      <c r="CF24" s="31">
        <f t="shared" ca="1" si="5"/>
        <v>0</v>
      </c>
      <c r="CG24" s="31">
        <f t="shared" ca="1" si="5"/>
        <v>0</v>
      </c>
      <c r="CH24" s="31">
        <f t="shared" ca="1" si="5"/>
        <v>0</v>
      </c>
      <c r="CI24" s="31">
        <f t="shared" ca="1" si="5"/>
        <v>1229.3</v>
      </c>
      <c r="CJ24" s="31">
        <f t="shared" ca="1" si="5"/>
        <v>0</v>
      </c>
      <c r="CK24" s="32">
        <f t="shared" ca="1" si="16"/>
        <v>0</v>
      </c>
      <c r="CL24" s="32">
        <f t="shared" ca="1" si="16"/>
        <v>0</v>
      </c>
      <c r="CM24" s="32">
        <f t="shared" ca="1" si="16"/>
        <v>0</v>
      </c>
      <c r="CN24" s="32">
        <f t="shared" ca="1" si="16"/>
        <v>0</v>
      </c>
      <c r="CO24" s="32">
        <f t="shared" ca="1" si="16"/>
        <v>0</v>
      </c>
      <c r="CP24" s="32">
        <f t="shared" ca="1" si="16"/>
        <v>0</v>
      </c>
      <c r="CQ24" s="32">
        <f t="shared" ca="1" si="16"/>
        <v>0</v>
      </c>
      <c r="CR24" s="32">
        <f t="shared" ca="1" si="16"/>
        <v>0</v>
      </c>
      <c r="CS24" s="32">
        <f t="shared" ca="1" si="16"/>
        <v>0</v>
      </c>
      <c r="CT24" s="32">
        <f t="shared" ca="1" si="16"/>
        <v>0</v>
      </c>
      <c r="CU24" s="32">
        <f t="shared" ca="1" si="16"/>
        <v>345.31</v>
      </c>
      <c r="CV24" s="32">
        <f t="shared" ca="1" si="16"/>
        <v>0</v>
      </c>
      <c r="CW24" s="31">
        <f t="shared" ca="1" si="17"/>
        <v>0</v>
      </c>
      <c r="CX24" s="31">
        <f t="shared" ca="1" si="17"/>
        <v>0</v>
      </c>
      <c r="CY24" s="31">
        <f t="shared" ca="1" si="17"/>
        <v>0</v>
      </c>
      <c r="CZ24" s="31">
        <f t="shared" ca="1" si="17"/>
        <v>0</v>
      </c>
      <c r="DA24" s="31">
        <f t="shared" ca="1" si="17"/>
        <v>0</v>
      </c>
      <c r="DB24" s="31">
        <f t="shared" ca="1" si="17"/>
        <v>0</v>
      </c>
      <c r="DC24" s="31">
        <f t="shared" ca="1" si="17"/>
        <v>0</v>
      </c>
      <c r="DD24" s="31">
        <f t="shared" ca="1" si="17"/>
        <v>0</v>
      </c>
      <c r="DE24" s="31">
        <f t="shared" ca="1" si="17"/>
        <v>0</v>
      </c>
      <c r="DF24" s="31">
        <f t="shared" ca="1" si="17"/>
        <v>0</v>
      </c>
      <c r="DG24" s="31">
        <f t="shared" ca="1" si="17"/>
        <v>663</v>
      </c>
      <c r="DH24" s="31">
        <f t="shared" ca="1" si="17"/>
        <v>0</v>
      </c>
      <c r="DI24" s="32">
        <f t="shared" ca="1" si="11"/>
        <v>0</v>
      </c>
      <c r="DJ24" s="32">
        <f t="shared" ca="1" si="11"/>
        <v>0</v>
      </c>
      <c r="DK24" s="32">
        <f t="shared" ca="1" si="11"/>
        <v>0</v>
      </c>
      <c r="DL24" s="32">
        <f t="shared" ca="1" si="11"/>
        <v>0</v>
      </c>
      <c r="DM24" s="32">
        <f t="shared" ca="1" si="11"/>
        <v>0</v>
      </c>
      <c r="DN24" s="32">
        <f t="shared" ca="1" si="11"/>
        <v>0</v>
      </c>
      <c r="DO24" s="32">
        <f t="shared" ca="1" si="11"/>
        <v>0</v>
      </c>
      <c r="DP24" s="32">
        <f t="shared" ca="1" si="11"/>
        <v>0</v>
      </c>
      <c r="DQ24" s="32">
        <f t="shared" ca="1" si="11"/>
        <v>0</v>
      </c>
      <c r="DR24" s="32">
        <f t="shared" ca="1" si="11"/>
        <v>0</v>
      </c>
      <c r="DS24" s="32">
        <f t="shared" ca="1" si="11"/>
        <v>33.15</v>
      </c>
      <c r="DT24" s="32">
        <f t="shared" ca="1" si="11"/>
        <v>0</v>
      </c>
      <c r="DU24" s="31">
        <f t="shared" ca="1" si="12"/>
        <v>0</v>
      </c>
      <c r="DV24" s="31">
        <f t="shared" ca="1" si="12"/>
        <v>0</v>
      </c>
      <c r="DW24" s="31">
        <f t="shared" ca="1" si="12"/>
        <v>0</v>
      </c>
      <c r="DX24" s="31">
        <f t="shared" ca="1" si="12"/>
        <v>0</v>
      </c>
      <c r="DY24" s="31">
        <f t="shared" ca="1" si="12"/>
        <v>0</v>
      </c>
      <c r="DZ24" s="31">
        <f t="shared" ca="1" si="12"/>
        <v>0</v>
      </c>
      <c r="EA24" s="31">
        <f t="shared" ca="1" si="12"/>
        <v>0</v>
      </c>
      <c r="EB24" s="31">
        <f t="shared" ca="1" si="12"/>
        <v>0</v>
      </c>
      <c r="EC24" s="31">
        <f t="shared" ca="1" si="12"/>
        <v>0</v>
      </c>
      <c r="ED24" s="31">
        <f t="shared" ca="1" si="12"/>
        <v>0</v>
      </c>
      <c r="EE24" s="31">
        <f t="shared" ca="1" si="12"/>
        <v>92.11</v>
      </c>
      <c r="EF24" s="31">
        <f t="shared" ca="1" si="12"/>
        <v>0</v>
      </c>
      <c r="EG24" s="32">
        <f t="shared" ca="1" si="13"/>
        <v>0</v>
      </c>
      <c r="EH24" s="32">
        <f t="shared" ca="1" si="13"/>
        <v>0</v>
      </c>
      <c r="EI24" s="32">
        <f t="shared" ca="1" si="13"/>
        <v>0</v>
      </c>
      <c r="EJ24" s="32">
        <f t="shared" ca="1" si="13"/>
        <v>0</v>
      </c>
      <c r="EK24" s="32">
        <f t="shared" ca="1" si="13"/>
        <v>0</v>
      </c>
      <c r="EL24" s="32">
        <f t="shared" ca="1" si="13"/>
        <v>0</v>
      </c>
      <c r="EM24" s="32">
        <f t="shared" ca="1" si="13"/>
        <v>0</v>
      </c>
      <c r="EN24" s="32">
        <f t="shared" ca="1" si="13"/>
        <v>0</v>
      </c>
      <c r="EO24" s="32">
        <f t="shared" ca="1" si="13"/>
        <v>0</v>
      </c>
      <c r="EP24" s="32">
        <f t="shared" ca="1" si="13"/>
        <v>0</v>
      </c>
      <c r="EQ24" s="32">
        <f t="shared" ca="1" si="13"/>
        <v>788.26</v>
      </c>
      <c r="ER24" s="32">
        <f t="shared" ca="1" si="13"/>
        <v>0</v>
      </c>
    </row>
    <row r="25" spans="1:148" x14ac:dyDescent="0.25">
      <c r="A25" t="s">
        <v>466</v>
      </c>
      <c r="B25" s="1" t="s">
        <v>157</v>
      </c>
      <c r="C25" t="str">
        <f t="shared" ca="1" si="1"/>
        <v>ARD1</v>
      </c>
      <c r="D25" t="str">
        <f t="shared" ca="1" si="2"/>
        <v>Ardenville Wind Facility</v>
      </c>
      <c r="E25" s="52">
        <v>25134.179700000001</v>
      </c>
      <c r="F25" s="52">
        <v>14076.579400000001</v>
      </c>
      <c r="G25" s="52">
        <v>23587.464800000002</v>
      </c>
      <c r="H25" s="52">
        <v>16581.236799999999</v>
      </c>
      <c r="I25" s="52">
        <v>6765.9179000000004</v>
      </c>
      <c r="J25" s="52">
        <v>6717.3272999999999</v>
      </c>
      <c r="K25" s="52">
        <v>7421.3782000000001</v>
      </c>
      <c r="L25" s="52">
        <v>11720.208000000001</v>
      </c>
      <c r="M25" s="52">
        <v>18727.357400000001</v>
      </c>
      <c r="N25" s="52">
        <v>20534.9349</v>
      </c>
      <c r="O25" s="52">
        <v>21109.776300000001</v>
      </c>
      <c r="P25" s="52">
        <v>22591.6116</v>
      </c>
      <c r="Q25" s="32">
        <v>620179.51</v>
      </c>
      <c r="R25" s="32">
        <v>298136.05</v>
      </c>
      <c r="S25" s="32">
        <v>421597.9</v>
      </c>
      <c r="T25" s="32">
        <v>302589.18</v>
      </c>
      <c r="U25" s="32">
        <v>198986.44</v>
      </c>
      <c r="V25" s="32">
        <v>220087.19</v>
      </c>
      <c r="W25" s="32">
        <v>144520.54</v>
      </c>
      <c r="X25" s="32">
        <v>265621.90999999997</v>
      </c>
      <c r="Y25" s="32">
        <v>352829</v>
      </c>
      <c r="Z25" s="32">
        <v>356008.11</v>
      </c>
      <c r="AA25" s="32">
        <v>357865.92</v>
      </c>
      <c r="AB25" s="32">
        <v>402048.37</v>
      </c>
      <c r="AC25" s="2">
        <v>4.1399999999999997</v>
      </c>
      <c r="AD25" s="2">
        <v>4.1399999999999997</v>
      </c>
      <c r="AE25" s="2">
        <v>4.1399999999999997</v>
      </c>
      <c r="AF25" s="2">
        <v>4.1399999999999997</v>
      </c>
      <c r="AG25" s="2">
        <v>4.1399999999999997</v>
      </c>
      <c r="AH25" s="2">
        <v>4.1399999999999997</v>
      </c>
      <c r="AI25" s="2">
        <v>4.1399999999999997</v>
      </c>
      <c r="AJ25" s="2">
        <v>4.1399999999999997</v>
      </c>
      <c r="AK25" s="2">
        <v>4.1399999999999997</v>
      </c>
      <c r="AL25" s="2">
        <v>4.1399999999999997</v>
      </c>
      <c r="AM25" s="2">
        <v>4.1399999999999997</v>
      </c>
      <c r="AN25" s="2">
        <v>4.1399999999999997</v>
      </c>
      <c r="AO25" s="33">
        <v>25675.43</v>
      </c>
      <c r="AP25" s="33">
        <v>12342.83</v>
      </c>
      <c r="AQ25" s="33">
        <v>17454.150000000001</v>
      </c>
      <c r="AR25" s="33">
        <v>12527.19</v>
      </c>
      <c r="AS25" s="33">
        <v>8238.0400000000009</v>
      </c>
      <c r="AT25" s="33">
        <v>9111.61</v>
      </c>
      <c r="AU25" s="33">
        <v>5983.15</v>
      </c>
      <c r="AV25" s="33">
        <v>10996.75</v>
      </c>
      <c r="AW25" s="33">
        <v>14607.12</v>
      </c>
      <c r="AX25" s="33">
        <v>14738.74</v>
      </c>
      <c r="AY25" s="33">
        <v>14815.65</v>
      </c>
      <c r="AZ25" s="33">
        <v>16644.8</v>
      </c>
      <c r="BA25" s="31">
        <f t="shared" si="14"/>
        <v>-62.02</v>
      </c>
      <c r="BB25" s="31">
        <f t="shared" si="14"/>
        <v>-29.81</v>
      </c>
      <c r="BC25" s="31">
        <f t="shared" si="14"/>
        <v>-42.16</v>
      </c>
      <c r="BD25" s="31">
        <f t="shared" si="14"/>
        <v>-60.52</v>
      </c>
      <c r="BE25" s="31">
        <f t="shared" si="14"/>
        <v>-39.799999999999997</v>
      </c>
      <c r="BF25" s="31">
        <f t="shared" si="14"/>
        <v>-44.02</v>
      </c>
      <c r="BG25" s="31">
        <f t="shared" si="14"/>
        <v>231.23</v>
      </c>
      <c r="BH25" s="31">
        <f t="shared" si="14"/>
        <v>425</v>
      </c>
      <c r="BI25" s="31">
        <f t="shared" si="14"/>
        <v>564.53</v>
      </c>
      <c r="BJ25" s="31">
        <f t="shared" si="14"/>
        <v>-391.61</v>
      </c>
      <c r="BK25" s="31">
        <f t="shared" si="14"/>
        <v>-393.65</v>
      </c>
      <c r="BL25" s="31">
        <f t="shared" si="14"/>
        <v>-442.25</v>
      </c>
      <c r="BM25" s="6">
        <f t="shared" ca="1" si="15"/>
        <v>4.2700000000000002E-2</v>
      </c>
      <c r="BN25" s="6">
        <f t="shared" ca="1" si="15"/>
        <v>4.2700000000000002E-2</v>
      </c>
      <c r="BO25" s="6">
        <f t="shared" ca="1" si="15"/>
        <v>4.2700000000000002E-2</v>
      </c>
      <c r="BP25" s="6">
        <f t="shared" ca="1" si="15"/>
        <v>4.2700000000000002E-2</v>
      </c>
      <c r="BQ25" s="6">
        <f t="shared" ca="1" si="15"/>
        <v>4.2700000000000002E-2</v>
      </c>
      <c r="BR25" s="6">
        <f t="shared" ca="1" si="15"/>
        <v>4.2700000000000002E-2</v>
      </c>
      <c r="BS25" s="6">
        <f t="shared" ca="1" si="15"/>
        <v>4.2700000000000002E-2</v>
      </c>
      <c r="BT25" s="6">
        <f t="shared" ca="1" si="15"/>
        <v>4.2700000000000002E-2</v>
      </c>
      <c r="BU25" s="6">
        <f t="shared" ca="1" si="15"/>
        <v>4.2700000000000002E-2</v>
      </c>
      <c r="BV25" s="6">
        <f t="shared" ca="1" si="15"/>
        <v>4.2700000000000002E-2</v>
      </c>
      <c r="BW25" s="6">
        <f t="shared" ca="1" si="15"/>
        <v>4.2700000000000002E-2</v>
      </c>
      <c r="BX25" s="6">
        <f t="shared" ca="1" si="15"/>
        <v>4.2700000000000002E-2</v>
      </c>
      <c r="BY25" s="31">
        <f t="shared" ca="1" si="5"/>
        <v>26481.67</v>
      </c>
      <c r="BZ25" s="31">
        <f t="shared" ca="1" si="5"/>
        <v>12730.41</v>
      </c>
      <c r="CA25" s="31">
        <f t="shared" ca="1" si="5"/>
        <v>18002.23</v>
      </c>
      <c r="CB25" s="31">
        <f t="shared" ca="1" si="5"/>
        <v>12920.56</v>
      </c>
      <c r="CC25" s="31">
        <f t="shared" ca="1" si="5"/>
        <v>8496.7199999999993</v>
      </c>
      <c r="CD25" s="31">
        <f t="shared" ca="1" si="5"/>
        <v>9397.7199999999993</v>
      </c>
      <c r="CE25" s="31">
        <f t="shared" ca="1" si="5"/>
        <v>6171.03</v>
      </c>
      <c r="CF25" s="31">
        <f t="shared" ca="1" si="5"/>
        <v>11342.06</v>
      </c>
      <c r="CG25" s="31">
        <f t="shared" ca="1" si="5"/>
        <v>15065.8</v>
      </c>
      <c r="CH25" s="31">
        <f t="shared" ca="1" si="5"/>
        <v>15201.55</v>
      </c>
      <c r="CI25" s="31">
        <f t="shared" ca="1" si="5"/>
        <v>15280.87</v>
      </c>
      <c r="CJ25" s="31">
        <f t="shared" ca="1" si="5"/>
        <v>17167.47</v>
      </c>
      <c r="CK25" s="32">
        <f t="shared" ca="1" si="16"/>
        <v>1550.45</v>
      </c>
      <c r="CL25" s="32">
        <f t="shared" ca="1" si="16"/>
        <v>745.34</v>
      </c>
      <c r="CM25" s="32">
        <f t="shared" ca="1" si="16"/>
        <v>1053.99</v>
      </c>
      <c r="CN25" s="32">
        <f t="shared" ca="1" si="16"/>
        <v>756.47</v>
      </c>
      <c r="CO25" s="32">
        <f t="shared" ca="1" si="16"/>
        <v>497.47</v>
      </c>
      <c r="CP25" s="32">
        <f t="shared" ca="1" si="16"/>
        <v>550.22</v>
      </c>
      <c r="CQ25" s="32">
        <f t="shared" ca="1" si="16"/>
        <v>361.3</v>
      </c>
      <c r="CR25" s="32">
        <f t="shared" ca="1" si="16"/>
        <v>664.05</v>
      </c>
      <c r="CS25" s="32">
        <f t="shared" ca="1" si="16"/>
        <v>882.07</v>
      </c>
      <c r="CT25" s="32">
        <f t="shared" ca="1" si="16"/>
        <v>890.02</v>
      </c>
      <c r="CU25" s="32">
        <f t="shared" ca="1" si="16"/>
        <v>894.66</v>
      </c>
      <c r="CV25" s="32">
        <f t="shared" ca="1" si="16"/>
        <v>1005.12</v>
      </c>
      <c r="CW25" s="31">
        <f t="shared" ca="1" si="17"/>
        <v>2418.7099999999987</v>
      </c>
      <c r="CX25" s="31">
        <f t="shared" ca="1" si="17"/>
        <v>1162.73</v>
      </c>
      <c r="CY25" s="31">
        <f t="shared" ca="1" si="17"/>
        <v>1644.2299999999998</v>
      </c>
      <c r="CZ25" s="31">
        <f t="shared" ca="1" si="17"/>
        <v>1210.3599999999983</v>
      </c>
      <c r="DA25" s="31">
        <f t="shared" ca="1" si="17"/>
        <v>795.94999999999777</v>
      </c>
      <c r="DB25" s="31">
        <f t="shared" ca="1" si="17"/>
        <v>880.34999999999809</v>
      </c>
      <c r="DC25" s="31">
        <f t="shared" ca="1" si="17"/>
        <v>317.95000000000027</v>
      </c>
      <c r="DD25" s="31">
        <f t="shared" ca="1" si="17"/>
        <v>584.35999999999876</v>
      </c>
      <c r="DE25" s="31">
        <f t="shared" ca="1" si="17"/>
        <v>776.21999999999821</v>
      </c>
      <c r="DF25" s="31">
        <f t="shared" ca="1" si="17"/>
        <v>1744.44</v>
      </c>
      <c r="DG25" s="31">
        <f t="shared" ca="1" si="17"/>
        <v>1753.5300000000011</v>
      </c>
      <c r="DH25" s="31">
        <f t="shared" ca="1" si="17"/>
        <v>1970.0400000000009</v>
      </c>
      <c r="DI25" s="32">
        <f t="shared" ca="1" si="11"/>
        <v>120.94</v>
      </c>
      <c r="DJ25" s="32">
        <f t="shared" ca="1" si="11"/>
        <v>58.14</v>
      </c>
      <c r="DK25" s="32">
        <f t="shared" ca="1" si="11"/>
        <v>82.21</v>
      </c>
      <c r="DL25" s="32">
        <f t="shared" ca="1" si="11"/>
        <v>60.52</v>
      </c>
      <c r="DM25" s="32">
        <f t="shared" ca="1" si="11"/>
        <v>39.799999999999997</v>
      </c>
      <c r="DN25" s="32">
        <f t="shared" ca="1" si="11"/>
        <v>44.02</v>
      </c>
      <c r="DO25" s="32">
        <f t="shared" ca="1" si="11"/>
        <v>15.9</v>
      </c>
      <c r="DP25" s="32">
        <f t="shared" ca="1" si="11"/>
        <v>29.22</v>
      </c>
      <c r="DQ25" s="32">
        <f t="shared" ca="1" si="11"/>
        <v>38.81</v>
      </c>
      <c r="DR25" s="32">
        <f t="shared" ca="1" si="11"/>
        <v>87.22</v>
      </c>
      <c r="DS25" s="32">
        <f t="shared" ca="1" si="11"/>
        <v>87.68</v>
      </c>
      <c r="DT25" s="32">
        <f t="shared" ca="1" si="11"/>
        <v>98.5</v>
      </c>
      <c r="DU25" s="31">
        <f t="shared" ca="1" si="12"/>
        <v>384.37</v>
      </c>
      <c r="DV25" s="31">
        <f t="shared" ca="1" si="12"/>
        <v>182.31</v>
      </c>
      <c r="DW25" s="31">
        <f t="shared" ca="1" si="12"/>
        <v>254.65</v>
      </c>
      <c r="DX25" s="31">
        <f t="shared" ca="1" si="12"/>
        <v>184.88</v>
      </c>
      <c r="DY25" s="31">
        <f t="shared" ca="1" si="12"/>
        <v>119.95</v>
      </c>
      <c r="DZ25" s="31">
        <f t="shared" ca="1" si="12"/>
        <v>130.80000000000001</v>
      </c>
      <c r="EA25" s="31">
        <f t="shared" ca="1" si="12"/>
        <v>46.59</v>
      </c>
      <c r="EB25" s="31">
        <f t="shared" ca="1" si="12"/>
        <v>84.5</v>
      </c>
      <c r="EC25" s="31">
        <f t="shared" ca="1" si="12"/>
        <v>110.76</v>
      </c>
      <c r="ED25" s="31">
        <f t="shared" ca="1" si="12"/>
        <v>245.7</v>
      </c>
      <c r="EE25" s="31">
        <f t="shared" ca="1" si="12"/>
        <v>243.63</v>
      </c>
      <c r="EF25" s="31">
        <f t="shared" ca="1" si="12"/>
        <v>270.06</v>
      </c>
      <c r="EG25" s="32">
        <f t="shared" ca="1" si="13"/>
        <v>2924.0199999999986</v>
      </c>
      <c r="EH25" s="32">
        <f t="shared" ca="1" si="13"/>
        <v>1403.18</v>
      </c>
      <c r="EI25" s="32">
        <f t="shared" ca="1" si="13"/>
        <v>1981.09</v>
      </c>
      <c r="EJ25" s="32">
        <f t="shared" ca="1" si="13"/>
        <v>1455.7599999999984</v>
      </c>
      <c r="EK25" s="32">
        <f t="shared" ca="1" si="13"/>
        <v>955.69999999999777</v>
      </c>
      <c r="EL25" s="32">
        <f t="shared" ca="1" si="13"/>
        <v>1055.169999999998</v>
      </c>
      <c r="EM25" s="32">
        <f t="shared" ca="1" si="13"/>
        <v>380.44000000000028</v>
      </c>
      <c r="EN25" s="32">
        <f t="shared" ca="1" si="13"/>
        <v>698.07999999999879</v>
      </c>
      <c r="EO25" s="32">
        <f t="shared" ca="1" si="13"/>
        <v>925.78999999999814</v>
      </c>
      <c r="EP25" s="32">
        <f t="shared" ca="1" si="13"/>
        <v>2077.36</v>
      </c>
      <c r="EQ25" s="32">
        <f t="shared" ca="1" si="13"/>
        <v>2084.8400000000011</v>
      </c>
      <c r="ER25" s="32">
        <f t="shared" ca="1" si="13"/>
        <v>2338.6000000000008</v>
      </c>
    </row>
    <row r="26" spans="1:148" x14ac:dyDescent="0.25">
      <c r="A26" t="s">
        <v>467</v>
      </c>
      <c r="B26" s="1" t="s">
        <v>122</v>
      </c>
      <c r="C26" t="str">
        <f t="shared" ca="1" si="1"/>
        <v>BAR</v>
      </c>
      <c r="D26" t="str">
        <f t="shared" ca="1" si="2"/>
        <v>Barrier Hydro Facility</v>
      </c>
      <c r="E26" s="52">
        <v>597.45890139999995</v>
      </c>
      <c r="F26" s="52">
        <v>2077.3223453999999</v>
      </c>
      <c r="G26" s="52">
        <v>4528.0705017</v>
      </c>
      <c r="H26" s="52">
        <v>3617.3601678999999</v>
      </c>
      <c r="I26" s="52">
        <v>4789.7485788000004</v>
      </c>
      <c r="J26" s="52">
        <v>4259.4920373000004</v>
      </c>
      <c r="K26" s="52">
        <v>2820.0144503000001</v>
      </c>
      <c r="L26" s="52">
        <v>1471.1512407</v>
      </c>
      <c r="M26" s="52">
        <v>1154.9350408</v>
      </c>
      <c r="N26" s="52">
        <v>1994.611431</v>
      </c>
      <c r="O26" s="52">
        <v>2429.7250032000002</v>
      </c>
      <c r="P26" s="52">
        <v>3198.8816289000001</v>
      </c>
      <c r="Q26" s="32">
        <v>16309.62</v>
      </c>
      <c r="R26" s="32">
        <v>101406.57</v>
      </c>
      <c r="S26" s="32">
        <v>102010.72</v>
      </c>
      <c r="T26" s="32">
        <v>81386.240000000005</v>
      </c>
      <c r="U26" s="32">
        <v>319757.09999999998</v>
      </c>
      <c r="V26" s="32">
        <v>535777.37</v>
      </c>
      <c r="W26" s="32">
        <v>82100.56</v>
      </c>
      <c r="X26" s="32">
        <v>97115.33</v>
      </c>
      <c r="Y26" s="32">
        <v>25570.13</v>
      </c>
      <c r="Z26" s="32">
        <v>52617.42</v>
      </c>
      <c r="AA26" s="32">
        <v>66612.94</v>
      </c>
      <c r="AB26" s="32">
        <v>73466.13</v>
      </c>
      <c r="AC26" s="2">
        <v>2.59</v>
      </c>
      <c r="AD26" s="2">
        <v>2.59</v>
      </c>
      <c r="AE26" s="2">
        <v>2.59</v>
      </c>
      <c r="AF26" s="2">
        <v>2.59</v>
      </c>
      <c r="AG26" s="2">
        <v>2.59</v>
      </c>
      <c r="AH26" s="2">
        <v>2.59</v>
      </c>
      <c r="AI26" s="2">
        <v>2.59</v>
      </c>
      <c r="AJ26" s="2">
        <v>2.59</v>
      </c>
      <c r="AK26" s="2">
        <v>2.59</v>
      </c>
      <c r="AL26" s="2">
        <v>2.59</v>
      </c>
      <c r="AM26" s="2">
        <v>2.59</v>
      </c>
      <c r="AN26" s="2">
        <v>2.59</v>
      </c>
      <c r="AO26" s="33">
        <v>422.42</v>
      </c>
      <c r="AP26" s="33">
        <v>2626.43</v>
      </c>
      <c r="AQ26" s="33">
        <v>2642.08</v>
      </c>
      <c r="AR26" s="33">
        <v>2107.9</v>
      </c>
      <c r="AS26" s="33">
        <v>8281.7099999999991</v>
      </c>
      <c r="AT26" s="33">
        <v>13876.63</v>
      </c>
      <c r="AU26" s="33">
        <v>2126.4</v>
      </c>
      <c r="AV26" s="33">
        <v>2515.29</v>
      </c>
      <c r="AW26" s="33">
        <v>662.27</v>
      </c>
      <c r="AX26" s="33">
        <v>1362.79</v>
      </c>
      <c r="AY26" s="33">
        <v>1725.28</v>
      </c>
      <c r="AZ26" s="33">
        <v>1902.77</v>
      </c>
      <c r="BA26" s="31">
        <f t="shared" si="14"/>
        <v>-1.63</v>
      </c>
      <c r="BB26" s="31">
        <f t="shared" si="14"/>
        <v>-10.14</v>
      </c>
      <c r="BC26" s="31">
        <f t="shared" si="14"/>
        <v>-10.199999999999999</v>
      </c>
      <c r="BD26" s="31">
        <f t="shared" si="14"/>
        <v>-16.28</v>
      </c>
      <c r="BE26" s="31">
        <f t="shared" si="14"/>
        <v>-63.95</v>
      </c>
      <c r="BF26" s="31">
        <f t="shared" si="14"/>
        <v>-107.16</v>
      </c>
      <c r="BG26" s="31">
        <f t="shared" si="14"/>
        <v>131.36000000000001</v>
      </c>
      <c r="BH26" s="31">
        <f t="shared" si="14"/>
        <v>155.38</v>
      </c>
      <c r="BI26" s="31">
        <f t="shared" si="14"/>
        <v>40.909999999999997</v>
      </c>
      <c r="BJ26" s="31">
        <f t="shared" si="14"/>
        <v>-57.88</v>
      </c>
      <c r="BK26" s="31">
        <f t="shared" si="14"/>
        <v>-73.27</v>
      </c>
      <c r="BL26" s="31">
        <f t="shared" si="14"/>
        <v>-80.81</v>
      </c>
      <c r="BM26" s="6">
        <f t="shared" ca="1" si="15"/>
        <v>-2.41E-2</v>
      </c>
      <c r="BN26" s="6">
        <f t="shared" ca="1" si="15"/>
        <v>-2.41E-2</v>
      </c>
      <c r="BO26" s="6">
        <f t="shared" ca="1" si="15"/>
        <v>-2.41E-2</v>
      </c>
      <c r="BP26" s="6">
        <f t="shared" ca="1" si="15"/>
        <v>-2.41E-2</v>
      </c>
      <c r="BQ26" s="6">
        <f t="shared" ca="1" si="15"/>
        <v>-2.41E-2</v>
      </c>
      <c r="BR26" s="6">
        <f t="shared" ca="1" si="15"/>
        <v>-2.41E-2</v>
      </c>
      <c r="BS26" s="6">
        <f t="shared" ca="1" si="15"/>
        <v>-2.41E-2</v>
      </c>
      <c r="BT26" s="6">
        <f t="shared" ca="1" si="15"/>
        <v>-2.41E-2</v>
      </c>
      <c r="BU26" s="6">
        <f t="shared" ca="1" si="15"/>
        <v>-2.41E-2</v>
      </c>
      <c r="BV26" s="6">
        <f t="shared" ca="1" si="15"/>
        <v>-2.41E-2</v>
      </c>
      <c r="BW26" s="6">
        <f t="shared" ca="1" si="15"/>
        <v>-2.41E-2</v>
      </c>
      <c r="BX26" s="6">
        <f t="shared" ca="1" si="15"/>
        <v>-2.41E-2</v>
      </c>
      <c r="BY26" s="31">
        <f t="shared" ca="1" si="5"/>
        <v>-393.06</v>
      </c>
      <c r="BZ26" s="31">
        <f t="shared" ca="1" si="5"/>
        <v>-2443.9</v>
      </c>
      <c r="CA26" s="31">
        <f t="shared" ca="1" si="5"/>
        <v>-2458.46</v>
      </c>
      <c r="CB26" s="31">
        <f t="shared" ref="CB26:CJ54" ca="1" si="18">IFERROR(VLOOKUP($C26,DOSDetail,CELL("col",CB$4)+58,FALSE),ROUND(T26*BP26,2))</f>
        <v>-1961.41</v>
      </c>
      <c r="CC26" s="31">
        <f t="shared" ca="1" si="18"/>
        <v>-7706.15</v>
      </c>
      <c r="CD26" s="31">
        <f t="shared" ca="1" si="18"/>
        <v>-12912.23</v>
      </c>
      <c r="CE26" s="31">
        <f t="shared" ca="1" si="18"/>
        <v>-1978.62</v>
      </c>
      <c r="CF26" s="31">
        <f t="shared" ca="1" si="18"/>
        <v>-2340.48</v>
      </c>
      <c r="CG26" s="31">
        <f t="shared" ca="1" si="18"/>
        <v>-616.24</v>
      </c>
      <c r="CH26" s="31">
        <f t="shared" ca="1" si="18"/>
        <v>-1268.08</v>
      </c>
      <c r="CI26" s="31">
        <f t="shared" ca="1" si="18"/>
        <v>-1605.37</v>
      </c>
      <c r="CJ26" s="31">
        <f t="shared" ca="1" si="18"/>
        <v>-1770.53</v>
      </c>
      <c r="CK26" s="32">
        <f t="shared" ca="1" si="16"/>
        <v>40.770000000000003</v>
      </c>
      <c r="CL26" s="32">
        <f t="shared" ca="1" si="16"/>
        <v>253.52</v>
      </c>
      <c r="CM26" s="32">
        <f t="shared" ca="1" si="16"/>
        <v>255.03</v>
      </c>
      <c r="CN26" s="32">
        <f t="shared" ca="1" si="16"/>
        <v>203.47</v>
      </c>
      <c r="CO26" s="32">
        <f t="shared" ca="1" si="16"/>
        <v>799.39</v>
      </c>
      <c r="CP26" s="32">
        <f t="shared" ca="1" si="16"/>
        <v>1339.44</v>
      </c>
      <c r="CQ26" s="32">
        <f t="shared" ca="1" si="16"/>
        <v>205.25</v>
      </c>
      <c r="CR26" s="32">
        <f t="shared" ca="1" si="16"/>
        <v>242.79</v>
      </c>
      <c r="CS26" s="32">
        <f t="shared" ca="1" si="16"/>
        <v>63.93</v>
      </c>
      <c r="CT26" s="32">
        <f t="shared" ca="1" si="16"/>
        <v>131.54</v>
      </c>
      <c r="CU26" s="32">
        <f t="shared" ca="1" si="16"/>
        <v>166.53</v>
      </c>
      <c r="CV26" s="32">
        <f t="shared" ca="1" si="16"/>
        <v>183.67</v>
      </c>
      <c r="CW26" s="31">
        <f t="shared" ca="1" si="17"/>
        <v>-773.08</v>
      </c>
      <c r="CX26" s="31">
        <f t="shared" ca="1" si="17"/>
        <v>-4806.6699999999992</v>
      </c>
      <c r="CY26" s="31">
        <f t="shared" ca="1" si="17"/>
        <v>-4835.3100000000004</v>
      </c>
      <c r="CZ26" s="31">
        <f t="shared" ca="1" si="17"/>
        <v>-3849.56</v>
      </c>
      <c r="DA26" s="31">
        <f t="shared" ca="1" si="17"/>
        <v>-15124.519999999997</v>
      </c>
      <c r="DB26" s="31">
        <f t="shared" ca="1" si="17"/>
        <v>-25342.26</v>
      </c>
      <c r="DC26" s="31">
        <f t="shared" ca="1" si="17"/>
        <v>-4031.13</v>
      </c>
      <c r="DD26" s="31">
        <f t="shared" ca="1" si="17"/>
        <v>-4768.3599999999997</v>
      </c>
      <c r="DE26" s="31">
        <f t="shared" ca="1" si="17"/>
        <v>-1255.49</v>
      </c>
      <c r="DF26" s="31">
        <f t="shared" ca="1" si="17"/>
        <v>-2441.4499999999998</v>
      </c>
      <c r="DG26" s="31">
        <f t="shared" ca="1" si="17"/>
        <v>-3090.85</v>
      </c>
      <c r="DH26" s="31">
        <f t="shared" ca="1" si="17"/>
        <v>-3408.82</v>
      </c>
      <c r="DI26" s="32">
        <f t="shared" ca="1" si="11"/>
        <v>-38.65</v>
      </c>
      <c r="DJ26" s="32">
        <f t="shared" ca="1" si="11"/>
        <v>-240.33</v>
      </c>
      <c r="DK26" s="32">
        <f t="shared" ca="1" si="11"/>
        <v>-241.77</v>
      </c>
      <c r="DL26" s="32">
        <f t="shared" ca="1" si="11"/>
        <v>-192.48</v>
      </c>
      <c r="DM26" s="32">
        <f t="shared" ca="1" si="11"/>
        <v>-756.23</v>
      </c>
      <c r="DN26" s="32">
        <f t="shared" ca="1" si="11"/>
        <v>-1267.1099999999999</v>
      </c>
      <c r="DO26" s="32">
        <f t="shared" ca="1" si="11"/>
        <v>-201.56</v>
      </c>
      <c r="DP26" s="32">
        <f t="shared" ca="1" si="11"/>
        <v>-238.42</v>
      </c>
      <c r="DQ26" s="32">
        <f t="shared" ca="1" si="11"/>
        <v>-62.77</v>
      </c>
      <c r="DR26" s="32">
        <f t="shared" ca="1" si="11"/>
        <v>-122.07</v>
      </c>
      <c r="DS26" s="32">
        <f t="shared" ca="1" si="11"/>
        <v>-154.54</v>
      </c>
      <c r="DT26" s="32">
        <f t="shared" ca="1" si="11"/>
        <v>-170.44</v>
      </c>
      <c r="DU26" s="31">
        <f t="shared" ca="1" si="12"/>
        <v>-122.85</v>
      </c>
      <c r="DV26" s="31">
        <f t="shared" ca="1" si="12"/>
        <v>-753.64</v>
      </c>
      <c r="DW26" s="31">
        <f t="shared" ca="1" si="12"/>
        <v>-748.86</v>
      </c>
      <c r="DX26" s="31">
        <f t="shared" ca="1" si="12"/>
        <v>-588.02</v>
      </c>
      <c r="DY26" s="31">
        <f t="shared" ca="1" si="12"/>
        <v>-2279.1999999999998</v>
      </c>
      <c r="DZ26" s="31">
        <f t="shared" ca="1" si="12"/>
        <v>-3765.15</v>
      </c>
      <c r="EA26" s="31">
        <f t="shared" ca="1" si="12"/>
        <v>-590.63</v>
      </c>
      <c r="EB26" s="31">
        <f t="shared" ca="1" si="12"/>
        <v>-689.54</v>
      </c>
      <c r="EC26" s="31">
        <f t="shared" ca="1" si="12"/>
        <v>-179.15</v>
      </c>
      <c r="ED26" s="31">
        <f t="shared" ca="1" si="12"/>
        <v>-343.87</v>
      </c>
      <c r="EE26" s="31">
        <f t="shared" ca="1" si="12"/>
        <v>-429.43</v>
      </c>
      <c r="EF26" s="31">
        <f t="shared" ca="1" si="12"/>
        <v>-467.3</v>
      </c>
      <c r="EG26" s="32">
        <f t="shared" ca="1" si="13"/>
        <v>-934.58</v>
      </c>
      <c r="EH26" s="32">
        <f t="shared" ca="1" si="13"/>
        <v>-5800.6399999999994</v>
      </c>
      <c r="EI26" s="32">
        <f t="shared" ca="1" si="13"/>
        <v>-5825.9400000000005</v>
      </c>
      <c r="EJ26" s="32">
        <f t="shared" ca="1" si="13"/>
        <v>-4630.0599999999995</v>
      </c>
      <c r="EK26" s="32">
        <f t="shared" ca="1" si="13"/>
        <v>-18159.949999999997</v>
      </c>
      <c r="EL26" s="32">
        <f t="shared" ca="1" si="13"/>
        <v>-30374.52</v>
      </c>
      <c r="EM26" s="32">
        <f t="shared" ca="1" si="13"/>
        <v>-4823.3200000000006</v>
      </c>
      <c r="EN26" s="32">
        <f t="shared" ca="1" si="13"/>
        <v>-5696.32</v>
      </c>
      <c r="EO26" s="32">
        <f t="shared" ca="1" si="13"/>
        <v>-1497.41</v>
      </c>
      <c r="EP26" s="32">
        <f t="shared" ca="1" si="13"/>
        <v>-2907.39</v>
      </c>
      <c r="EQ26" s="32">
        <f t="shared" ca="1" si="13"/>
        <v>-3674.8199999999997</v>
      </c>
      <c r="ER26" s="32">
        <f t="shared" ca="1" si="13"/>
        <v>-4046.5600000000004</v>
      </c>
    </row>
    <row r="27" spans="1:148" x14ac:dyDescent="0.25">
      <c r="A27" t="s">
        <v>468</v>
      </c>
      <c r="B27" s="1" t="s">
        <v>138</v>
      </c>
      <c r="C27" t="str">
        <f t="shared" ca="1" si="1"/>
        <v>BCR2</v>
      </c>
      <c r="D27" t="str">
        <f t="shared" ca="1" si="2"/>
        <v>Bear Creek #2</v>
      </c>
      <c r="E27" s="52">
        <v>12911.107920500001</v>
      </c>
      <c r="F27" s="52">
        <v>9592.9641016999994</v>
      </c>
      <c r="G27" s="52">
        <v>12256.6932165</v>
      </c>
      <c r="H27" s="52">
        <v>9194.2932436999999</v>
      </c>
      <c r="I27" s="52">
        <v>13053.2983043</v>
      </c>
      <c r="J27" s="52">
        <v>13943.8850953</v>
      </c>
      <c r="K27" s="52">
        <v>12582.812</v>
      </c>
      <c r="L27" s="52">
        <v>13479.9361245</v>
      </c>
      <c r="M27" s="52">
        <v>11509.655365500001</v>
      </c>
      <c r="N27" s="52">
        <v>10655.092307499999</v>
      </c>
      <c r="O27" s="52">
        <v>9637.6905506999992</v>
      </c>
      <c r="P27" s="52">
        <v>11462.5308424</v>
      </c>
      <c r="Q27" s="32">
        <v>455007.54</v>
      </c>
      <c r="R27" s="32">
        <v>353183.75</v>
      </c>
      <c r="S27" s="32">
        <v>253241.58</v>
      </c>
      <c r="T27" s="32">
        <v>187716.91</v>
      </c>
      <c r="U27" s="32">
        <v>763805.04</v>
      </c>
      <c r="V27" s="32">
        <v>1539164.99</v>
      </c>
      <c r="W27" s="32">
        <v>295584.84999999998</v>
      </c>
      <c r="X27" s="32">
        <v>488149.69</v>
      </c>
      <c r="Y27" s="32">
        <v>239167.47</v>
      </c>
      <c r="Z27" s="32">
        <v>238414.37</v>
      </c>
      <c r="AA27" s="32">
        <v>207633.76</v>
      </c>
      <c r="AB27" s="32">
        <v>240731.62</v>
      </c>
      <c r="AC27" s="2">
        <v>-3.93</v>
      </c>
      <c r="AD27" s="2">
        <v>-3.93</v>
      </c>
      <c r="AE27" s="2">
        <v>-3.93</v>
      </c>
      <c r="AF27" s="2">
        <v>-3.93</v>
      </c>
      <c r="AG27" s="2">
        <v>-3.93</v>
      </c>
      <c r="AH27" s="2">
        <v>-3.93</v>
      </c>
      <c r="AI27" s="2">
        <v>-3.93</v>
      </c>
      <c r="AJ27" s="2">
        <v>-3.93</v>
      </c>
      <c r="AK27" s="2">
        <v>-3.93</v>
      </c>
      <c r="AL27" s="2">
        <v>-3.93</v>
      </c>
      <c r="AM27" s="2">
        <v>-3.93</v>
      </c>
      <c r="AN27" s="2">
        <v>-3.93</v>
      </c>
      <c r="AO27" s="33">
        <v>-17881.8</v>
      </c>
      <c r="AP27" s="33">
        <v>-13880.12</v>
      </c>
      <c r="AQ27" s="33">
        <v>-9952.39</v>
      </c>
      <c r="AR27" s="33">
        <v>-7377.27</v>
      </c>
      <c r="AS27" s="33">
        <v>-30017.54</v>
      </c>
      <c r="AT27" s="33">
        <v>-60489.18</v>
      </c>
      <c r="AU27" s="33">
        <v>-11616.48</v>
      </c>
      <c r="AV27" s="33">
        <v>-19184.28</v>
      </c>
      <c r="AW27" s="33">
        <v>-9399.2800000000007</v>
      </c>
      <c r="AX27" s="33">
        <v>-9369.68</v>
      </c>
      <c r="AY27" s="33">
        <v>-8160.01</v>
      </c>
      <c r="AZ27" s="33">
        <v>-9460.75</v>
      </c>
      <c r="BA27" s="31">
        <f t="shared" si="14"/>
        <v>-45.5</v>
      </c>
      <c r="BB27" s="31">
        <f t="shared" si="14"/>
        <v>-35.32</v>
      </c>
      <c r="BC27" s="31">
        <f t="shared" si="14"/>
        <v>-25.32</v>
      </c>
      <c r="BD27" s="31">
        <f t="shared" si="14"/>
        <v>-37.54</v>
      </c>
      <c r="BE27" s="31">
        <f t="shared" si="14"/>
        <v>-152.76</v>
      </c>
      <c r="BF27" s="31">
        <f t="shared" si="14"/>
        <v>-307.83</v>
      </c>
      <c r="BG27" s="31">
        <f t="shared" si="14"/>
        <v>472.94</v>
      </c>
      <c r="BH27" s="31">
        <f t="shared" si="14"/>
        <v>781.04</v>
      </c>
      <c r="BI27" s="31">
        <f t="shared" si="14"/>
        <v>382.67</v>
      </c>
      <c r="BJ27" s="31">
        <f t="shared" si="14"/>
        <v>-262.26</v>
      </c>
      <c r="BK27" s="31">
        <f t="shared" si="14"/>
        <v>-228.4</v>
      </c>
      <c r="BL27" s="31">
        <f t="shared" si="14"/>
        <v>-264.8</v>
      </c>
      <c r="BM27" s="6">
        <f t="shared" ca="1" si="15"/>
        <v>-0.12</v>
      </c>
      <c r="BN27" s="6">
        <f t="shared" ca="1" si="15"/>
        <v>-0.12</v>
      </c>
      <c r="BO27" s="6">
        <f t="shared" ca="1" si="15"/>
        <v>-0.12</v>
      </c>
      <c r="BP27" s="6">
        <f t="shared" ca="1" si="15"/>
        <v>-0.12</v>
      </c>
      <c r="BQ27" s="6">
        <f t="shared" ca="1" si="15"/>
        <v>-0.12</v>
      </c>
      <c r="BR27" s="6">
        <f t="shared" ca="1" si="15"/>
        <v>-0.12</v>
      </c>
      <c r="BS27" s="6">
        <f t="shared" ca="1" si="15"/>
        <v>-0.12</v>
      </c>
      <c r="BT27" s="6">
        <f t="shared" ca="1" si="15"/>
        <v>-0.12</v>
      </c>
      <c r="BU27" s="6">
        <f t="shared" ca="1" si="15"/>
        <v>-0.12</v>
      </c>
      <c r="BV27" s="6">
        <f t="shared" ca="1" si="15"/>
        <v>-0.12</v>
      </c>
      <c r="BW27" s="6">
        <f t="shared" ca="1" si="15"/>
        <v>-0.12</v>
      </c>
      <c r="BX27" s="6">
        <f t="shared" ca="1" si="15"/>
        <v>-0.12</v>
      </c>
      <c r="BY27" s="31">
        <f t="shared" ref="BY27:CD58" ca="1" si="19">IFERROR(VLOOKUP($C27,DOSDetail,CELL("col",BY$4)+58,FALSE),ROUND(Q27*BM27,2))</f>
        <v>-54600.9</v>
      </c>
      <c r="BZ27" s="31">
        <f t="shared" ca="1" si="19"/>
        <v>-42382.05</v>
      </c>
      <c r="CA27" s="31">
        <f t="shared" ca="1" si="19"/>
        <v>-30388.99</v>
      </c>
      <c r="CB27" s="31">
        <f t="shared" ca="1" si="18"/>
        <v>-22526.03</v>
      </c>
      <c r="CC27" s="31">
        <f t="shared" ca="1" si="18"/>
        <v>-91656.6</v>
      </c>
      <c r="CD27" s="31">
        <f t="shared" ca="1" si="18"/>
        <v>-184699.8</v>
      </c>
      <c r="CE27" s="31">
        <f t="shared" ca="1" si="18"/>
        <v>-35470.18</v>
      </c>
      <c r="CF27" s="31">
        <f t="shared" ca="1" si="18"/>
        <v>-58577.96</v>
      </c>
      <c r="CG27" s="31">
        <f t="shared" ca="1" si="18"/>
        <v>-28700.1</v>
      </c>
      <c r="CH27" s="31">
        <f t="shared" ca="1" si="18"/>
        <v>-28609.72</v>
      </c>
      <c r="CI27" s="31">
        <f t="shared" ca="1" si="18"/>
        <v>-24916.05</v>
      </c>
      <c r="CJ27" s="31">
        <f t="shared" ca="1" si="18"/>
        <v>-28887.79</v>
      </c>
      <c r="CK27" s="32">
        <f t="shared" ca="1" si="16"/>
        <v>1137.52</v>
      </c>
      <c r="CL27" s="32">
        <f t="shared" ca="1" si="16"/>
        <v>882.96</v>
      </c>
      <c r="CM27" s="32">
        <f t="shared" ca="1" si="16"/>
        <v>633.1</v>
      </c>
      <c r="CN27" s="32">
        <f t="shared" ca="1" si="16"/>
        <v>469.29</v>
      </c>
      <c r="CO27" s="32">
        <f t="shared" ca="1" si="16"/>
        <v>1909.51</v>
      </c>
      <c r="CP27" s="32">
        <f t="shared" ca="1" si="16"/>
        <v>3847.91</v>
      </c>
      <c r="CQ27" s="32">
        <f t="shared" ca="1" si="16"/>
        <v>738.96</v>
      </c>
      <c r="CR27" s="32">
        <f t="shared" ca="1" si="16"/>
        <v>1220.3699999999999</v>
      </c>
      <c r="CS27" s="32">
        <f t="shared" ca="1" si="16"/>
        <v>597.91999999999996</v>
      </c>
      <c r="CT27" s="32">
        <f t="shared" ca="1" si="16"/>
        <v>596.04</v>
      </c>
      <c r="CU27" s="32">
        <f t="shared" ca="1" si="16"/>
        <v>519.08000000000004</v>
      </c>
      <c r="CV27" s="32">
        <f t="shared" ca="1" si="16"/>
        <v>601.83000000000004</v>
      </c>
      <c r="CW27" s="31">
        <f t="shared" ca="1" si="17"/>
        <v>-35536.080000000002</v>
      </c>
      <c r="CX27" s="31">
        <f t="shared" ca="1" si="17"/>
        <v>-27583.65</v>
      </c>
      <c r="CY27" s="31">
        <f t="shared" ca="1" si="17"/>
        <v>-19778.180000000004</v>
      </c>
      <c r="CZ27" s="31">
        <f t="shared" ca="1" si="17"/>
        <v>-14641.929999999997</v>
      </c>
      <c r="DA27" s="31">
        <f t="shared" ca="1" si="17"/>
        <v>-59576.790000000008</v>
      </c>
      <c r="DB27" s="31">
        <f t="shared" ca="1" si="17"/>
        <v>-120054.87999999999</v>
      </c>
      <c r="DC27" s="31">
        <f t="shared" ca="1" si="17"/>
        <v>-23587.68</v>
      </c>
      <c r="DD27" s="31">
        <f t="shared" ca="1" si="17"/>
        <v>-38954.35</v>
      </c>
      <c r="DE27" s="31">
        <f t="shared" ca="1" si="17"/>
        <v>-19085.57</v>
      </c>
      <c r="DF27" s="31">
        <f t="shared" ca="1" si="17"/>
        <v>-18381.740000000002</v>
      </c>
      <c r="DG27" s="31">
        <f t="shared" ca="1" si="17"/>
        <v>-16008.559999999998</v>
      </c>
      <c r="DH27" s="31">
        <f t="shared" ca="1" si="17"/>
        <v>-18560.41</v>
      </c>
      <c r="DI27" s="32">
        <f t="shared" ca="1" si="11"/>
        <v>-1776.8</v>
      </c>
      <c r="DJ27" s="32">
        <f t="shared" ca="1" si="11"/>
        <v>-1379.18</v>
      </c>
      <c r="DK27" s="32">
        <f t="shared" ca="1" si="11"/>
        <v>-988.91</v>
      </c>
      <c r="DL27" s="32">
        <f t="shared" ca="1" si="11"/>
        <v>-732.1</v>
      </c>
      <c r="DM27" s="32">
        <f t="shared" ca="1" si="11"/>
        <v>-2978.84</v>
      </c>
      <c r="DN27" s="32">
        <f t="shared" ca="1" si="11"/>
        <v>-6002.74</v>
      </c>
      <c r="DO27" s="32">
        <f t="shared" ca="1" si="11"/>
        <v>-1179.3800000000001</v>
      </c>
      <c r="DP27" s="32">
        <f t="shared" ca="1" si="11"/>
        <v>-1947.72</v>
      </c>
      <c r="DQ27" s="32">
        <f t="shared" ca="1" si="11"/>
        <v>-954.28</v>
      </c>
      <c r="DR27" s="32">
        <f t="shared" ca="1" si="11"/>
        <v>-919.09</v>
      </c>
      <c r="DS27" s="32">
        <f t="shared" ca="1" si="11"/>
        <v>-800.43</v>
      </c>
      <c r="DT27" s="32">
        <f t="shared" ca="1" si="11"/>
        <v>-928.02</v>
      </c>
      <c r="DU27" s="31">
        <f t="shared" ca="1" si="12"/>
        <v>-5647.2</v>
      </c>
      <c r="DV27" s="31">
        <f t="shared" ca="1" si="12"/>
        <v>-4324.88</v>
      </c>
      <c r="DW27" s="31">
        <f t="shared" ca="1" si="12"/>
        <v>-3063.12</v>
      </c>
      <c r="DX27" s="31">
        <f t="shared" ca="1" si="12"/>
        <v>-2236.56</v>
      </c>
      <c r="DY27" s="31">
        <f t="shared" ca="1" si="12"/>
        <v>-8977.9500000000007</v>
      </c>
      <c r="DZ27" s="31">
        <f t="shared" ca="1" si="12"/>
        <v>-17836.8</v>
      </c>
      <c r="EA27" s="31">
        <f t="shared" ca="1" si="12"/>
        <v>-3456</v>
      </c>
      <c r="EB27" s="31">
        <f t="shared" ca="1" si="12"/>
        <v>-5633.05</v>
      </c>
      <c r="EC27" s="31">
        <f t="shared" ca="1" si="12"/>
        <v>-2723.42</v>
      </c>
      <c r="ED27" s="31">
        <f t="shared" ca="1" si="12"/>
        <v>-2589</v>
      </c>
      <c r="EE27" s="31">
        <f t="shared" ca="1" si="12"/>
        <v>-2224.15</v>
      </c>
      <c r="EF27" s="31">
        <f t="shared" ca="1" si="12"/>
        <v>-2544.37</v>
      </c>
      <c r="EG27" s="32">
        <f t="shared" ca="1" si="13"/>
        <v>-42960.08</v>
      </c>
      <c r="EH27" s="32">
        <f t="shared" ca="1" si="13"/>
        <v>-33287.71</v>
      </c>
      <c r="EI27" s="32">
        <f t="shared" ca="1" si="13"/>
        <v>-23830.210000000003</v>
      </c>
      <c r="EJ27" s="32">
        <f t="shared" ca="1" si="13"/>
        <v>-17610.589999999997</v>
      </c>
      <c r="EK27" s="32">
        <f t="shared" ca="1" si="13"/>
        <v>-71533.58</v>
      </c>
      <c r="EL27" s="32">
        <f t="shared" ca="1" si="13"/>
        <v>-143894.41999999998</v>
      </c>
      <c r="EM27" s="32">
        <f t="shared" ca="1" si="13"/>
        <v>-28223.06</v>
      </c>
      <c r="EN27" s="32">
        <f t="shared" ca="1" si="13"/>
        <v>-46535.12</v>
      </c>
      <c r="EO27" s="32">
        <f t="shared" ca="1" si="13"/>
        <v>-22763.269999999997</v>
      </c>
      <c r="EP27" s="32">
        <f t="shared" ca="1" si="13"/>
        <v>-21889.83</v>
      </c>
      <c r="EQ27" s="32">
        <f t="shared" ca="1" si="13"/>
        <v>-19033.14</v>
      </c>
      <c r="ER27" s="32">
        <f t="shared" ca="1" si="13"/>
        <v>-22032.799999999999</v>
      </c>
    </row>
    <row r="28" spans="1:148" x14ac:dyDescent="0.25">
      <c r="A28" t="s">
        <v>468</v>
      </c>
      <c r="B28" s="1" t="s">
        <v>139</v>
      </c>
      <c r="C28" t="str">
        <f t="shared" ca="1" si="1"/>
        <v>BCRK</v>
      </c>
      <c r="D28" t="str">
        <f t="shared" ca="1" si="2"/>
        <v>Bear Creek #1</v>
      </c>
      <c r="E28" s="52">
        <v>608.90547949999996</v>
      </c>
      <c r="F28" s="52">
        <v>6568.6105982999998</v>
      </c>
      <c r="G28" s="52">
        <v>8725.2087835000002</v>
      </c>
      <c r="H28" s="52">
        <v>6348.6064563</v>
      </c>
      <c r="I28" s="52">
        <v>1413.2866957000001</v>
      </c>
      <c r="J28" s="52">
        <v>2042.1549047000001</v>
      </c>
      <c r="K28" s="52">
        <v>0</v>
      </c>
      <c r="L28" s="52">
        <v>360.93587550000001</v>
      </c>
      <c r="M28" s="52">
        <v>221.15973450000001</v>
      </c>
      <c r="N28" s="52">
        <v>417.05089249999997</v>
      </c>
      <c r="O28" s="52">
        <v>647.89344930000004</v>
      </c>
      <c r="P28" s="52">
        <v>2703.9091576000001</v>
      </c>
      <c r="Q28" s="32">
        <v>15435.04</v>
      </c>
      <c r="R28" s="32">
        <v>126056.6</v>
      </c>
      <c r="S28" s="32">
        <v>164241.95000000001</v>
      </c>
      <c r="T28" s="32">
        <v>131283.49</v>
      </c>
      <c r="U28" s="32">
        <v>74040.89</v>
      </c>
      <c r="V28" s="32">
        <v>1118631.75</v>
      </c>
      <c r="W28" s="32">
        <v>0</v>
      </c>
      <c r="X28" s="32">
        <v>10056.15</v>
      </c>
      <c r="Y28" s="32">
        <v>6214.06</v>
      </c>
      <c r="Z28" s="32">
        <v>9110.75</v>
      </c>
      <c r="AA28" s="32">
        <v>11508.3</v>
      </c>
      <c r="AB28" s="32">
        <v>62316.61</v>
      </c>
      <c r="AC28" s="2">
        <v>-3.93</v>
      </c>
      <c r="AD28" s="2">
        <v>-3.93</v>
      </c>
      <c r="AE28" s="2">
        <v>-3.93</v>
      </c>
      <c r="AF28" s="2">
        <v>-3.93</v>
      </c>
      <c r="AG28" s="2">
        <v>-3.93</v>
      </c>
      <c r="AH28" s="2">
        <v>-3.93</v>
      </c>
      <c r="AI28" s="2">
        <v>-3.93</v>
      </c>
      <c r="AJ28" s="2">
        <v>-3.93</v>
      </c>
      <c r="AK28" s="2">
        <v>-3.93</v>
      </c>
      <c r="AL28" s="2">
        <v>-3.93</v>
      </c>
      <c r="AM28" s="2">
        <v>-3.93</v>
      </c>
      <c r="AN28" s="2">
        <v>-3.93</v>
      </c>
      <c r="AO28" s="33">
        <v>-606.6</v>
      </c>
      <c r="AP28" s="33">
        <v>-4954.0200000000004</v>
      </c>
      <c r="AQ28" s="33">
        <v>-6454.71</v>
      </c>
      <c r="AR28" s="33">
        <v>-5159.4399999999996</v>
      </c>
      <c r="AS28" s="33">
        <v>-2909.81</v>
      </c>
      <c r="AT28" s="33">
        <v>-43962.23</v>
      </c>
      <c r="AU28" s="33">
        <v>0</v>
      </c>
      <c r="AV28" s="33">
        <v>-395.21</v>
      </c>
      <c r="AW28" s="33">
        <v>-244.21</v>
      </c>
      <c r="AX28" s="33">
        <v>-358.05</v>
      </c>
      <c r="AY28" s="33">
        <v>-452.28</v>
      </c>
      <c r="AZ28" s="33">
        <v>-2449.04</v>
      </c>
      <c r="BA28" s="31">
        <f t="shared" si="14"/>
        <v>-1.54</v>
      </c>
      <c r="BB28" s="31">
        <f t="shared" si="14"/>
        <v>-12.61</v>
      </c>
      <c r="BC28" s="31">
        <f t="shared" si="14"/>
        <v>-16.420000000000002</v>
      </c>
      <c r="BD28" s="31">
        <f t="shared" si="14"/>
        <v>-26.26</v>
      </c>
      <c r="BE28" s="31">
        <f t="shared" si="14"/>
        <v>-14.81</v>
      </c>
      <c r="BF28" s="31">
        <f t="shared" si="14"/>
        <v>-223.73</v>
      </c>
      <c r="BG28" s="31">
        <f t="shared" si="14"/>
        <v>0</v>
      </c>
      <c r="BH28" s="31">
        <f t="shared" si="14"/>
        <v>16.09</v>
      </c>
      <c r="BI28" s="31">
        <f t="shared" si="14"/>
        <v>9.94</v>
      </c>
      <c r="BJ28" s="31">
        <f t="shared" si="14"/>
        <v>-10.02</v>
      </c>
      <c r="BK28" s="31">
        <f t="shared" si="14"/>
        <v>-12.66</v>
      </c>
      <c r="BL28" s="31">
        <f t="shared" si="14"/>
        <v>-68.55</v>
      </c>
      <c r="BM28" s="6">
        <f t="shared" ca="1" si="15"/>
        <v>-0.12</v>
      </c>
      <c r="BN28" s="6">
        <f t="shared" ca="1" si="15"/>
        <v>-0.12</v>
      </c>
      <c r="BO28" s="6">
        <f t="shared" ca="1" si="15"/>
        <v>-0.12</v>
      </c>
      <c r="BP28" s="6">
        <f t="shared" ca="1" si="15"/>
        <v>-0.12</v>
      </c>
      <c r="BQ28" s="6">
        <f t="shared" ca="1" si="15"/>
        <v>-0.12</v>
      </c>
      <c r="BR28" s="6">
        <f t="shared" ca="1" si="15"/>
        <v>-0.12</v>
      </c>
      <c r="BS28" s="6">
        <f t="shared" ca="1" si="15"/>
        <v>-0.12</v>
      </c>
      <c r="BT28" s="6">
        <f t="shared" ca="1" si="15"/>
        <v>-0.12</v>
      </c>
      <c r="BU28" s="6">
        <f t="shared" ca="1" si="15"/>
        <v>-0.12</v>
      </c>
      <c r="BV28" s="6">
        <f t="shared" ca="1" si="15"/>
        <v>-0.12</v>
      </c>
      <c r="BW28" s="6">
        <f t="shared" ca="1" si="15"/>
        <v>-0.12</v>
      </c>
      <c r="BX28" s="6">
        <f t="shared" ca="1" si="15"/>
        <v>-0.12</v>
      </c>
      <c r="BY28" s="31">
        <f t="shared" ca="1" si="19"/>
        <v>-1852.2</v>
      </c>
      <c r="BZ28" s="31">
        <f t="shared" ca="1" si="19"/>
        <v>-15126.79</v>
      </c>
      <c r="CA28" s="31">
        <f t="shared" ca="1" si="19"/>
        <v>-19709.03</v>
      </c>
      <c r="CB28" s="31">
        <f t="shared" ca="1" si="18"/>
        <v>-15754.02</v>
      </c>
      <c r="CC28" s="31">
        <f t="shared" ca="1" si="18"/>
        <v>-8884.91</v>
      </c>
      <c r="CD28" s="31">
        <f t="shared" ca="1" si="18"/>
        <v>-134235.81</v>
      </c>
      <c r="CE28" s="31">
        <f t="shared" ca="1" si="18"/>
        <v>0</v>
      </c>
      <c r="CF28" s="31">
        <f t="shared" ca="1" si="18"/>
        <v>-1206.74</v>
      </c>
      <c r="CG28" s="31">
        <f t="shared" ca="1" si="18"/>
        <v>-745.69</v>
      </c>
      <c r="CH28" s="31">
        <f t="shared" ca="1" si="18"/>
        <v>-1093.29</v>
      </c>
      <c r="CI28" s="31">
        <f t="shared" ca="1" si="18"/>
        <v>-1381</v>
      </c>
      <c r="CJ28" s="31">
        <f t="shared" ca="1" si="18"/>
        <v>-7477.99</v>
      </c>
      <c r="CK28" s="32">
        <f t="shared" ca="1" si="16"/>
        <v>38.590000000000003</v>
      </c>
      <c r="CL28" s="32">
        <f t="shared" ca="1" si="16"/>
        <v>315.14</v>
      </c>
      <c r="CM28" s="32">
        <f t="shared" ca="1" si="16"/>
        <v>410.6</v>
      </c>
      <c r="CN28" s="32">
        <f t="shared" ca="1" si="16"/>
        <v>328.21</v>
      </c>
      <c r="CO28" s="32">
        <f t="shared" ca="1" si="16"/>
        <v>185.1</v>
      </c>
      <c r="CP28" s="32">
        <f t="shared" ca="1" si="16"/>
        <v>2796.58</v>
      </c>
      <c r="CQ28" s="32">
        <f t="shared" ca="1" si="16"/>
        <v>0</v>
      </c>
      <c r="CR28" s="32">
        <f t="shared" ca="1" si="16"/>
        <v>25.14</v>
      </c>
      <c r="CS28" s="32">
        <f t="shared" ca="1" si="16"/>
        <v>15.54</v>
      </c>
      <c r="CT28" s="32">
        <f t="shared" ca="1" si="16"/>
        <v>22.78</v>
      </c>
      <c r="CU28" s="32">
        <f t="shared" ca="1" si="16"/>
        <v>28.77</v>
      </c>
      <c r="CV28" s="32">
        <f t="shared" ca="1" si="16"/>
        <v>155.79</v>
      </c>
      <c r="CW28" s="31">
        <f t="shared" ca="1" si="17"/>
        <v>-1205.4700000000003</v>
      </c>
      <c r="CX28" s="31">
        <f t="shared" ca="1" si="17"/>
        <v>-9845.02</v>
      </c>
      <c r="CY28" s="31">
        <f t="shared" ca="1" si="17"/>
        <v>-12827.300000000001</v>
      </c>
      <c r="CZ28" s="31">
        <f t="shared" ca="1" si="17"/>
        <v>-10240.110000000002</v>
      </c>
      <c r="DA28" s="31">
        <f t="shared" ca="1" si="17"/>
        <v>-5775.19</v>
      </c>
      <c r="DB28" s="31">
        <f t="shared" ca="1" si="17"/>
        <v>-87253.27</v>
      </c>
      <c r="DC28" s="31">
        <f t="shared" ca="1" si="17"/>
        <v>0</v>
      </c>
      <c r="DD28" s="31">
        <f t="shared" ca="1" si="17"/>
        <v>-802.4799999999999</v>
      </c>
      <c r="DE28" s="31">
        <f t="shared" ca="1" si="17"/>
        <v>-495.88000000000005</v>
      </c>
      <c r="DF28" s="31">
        <f t="shared" ca="1" si="17"/>
        <v>-702.44</v>
      </c>
      <c r="DG28" s="31">
        <f t="shared" ca="1" si="17"/>
        <v>-887.29000000000008</v>
      </c>
      <c r="DH28" s="31">
        <f t="shared" ca="1" si="17"/>
        <v>-4804.6099999999997</v>
      </c>
      <c r="DI28" s="32">
        <f t="shared" ca="1" si="11"/>
        <v>-60.27</v>
      </c>
      <c r="DJ28" s="32">
        <f t="shared" ca="1" si="11"/>
        <v>-492.25</v>
      </c>
      <c r="DK28" s="32">
        <f t="shared" ca="1" si="11"/>
        <v>-641.37</v>
      </c>
      <c r="DL28" s="32">
        <f t="shared" ca="1" si="11"/>
        <v>-512.01</v>
      </c>
      <c r="DM28" s="32">
        <f t="shared" ca="1" si="11"/>
        <v>-288.76</v>
      </c>
      <c r="DN28" s="32">
        <f t="shared" ca="1" si="11"/>
        <v>-4362.66</v>
      </c>
      <c r="DO28" s="32">
        <f t="shared" ca="1" si="11"/>
        <v>0</v>
      </c>
      <c r="DP28" s="32">
        <f t="shared" ca="1" si="11"/>
        <v>-40.119999999999997</v>
      </c>
      <c r="DQ28" s="32">
        <f t="shared" ca="1" si="11"/>
        <v>-24.79</v>
      </c>
      <c r="DR28" s="32">
        <f t="shared" ca="1" si="11"/>
        <v>-35.119999999999997</v>
      </c>
      <c r="DS28" s="32">
        <f t="shared" ca="1" si="11"/>
        <v>-44.36</v>
      </c>
      <c r="DT28" s="32">
        <f t="shared" ca="1" si="11"/>
        <v>-240.23</v>
      </c>
      <c r="DU28" s="31">
        <f t="shared" ca="1" si="12"/>
        <v>-191.57</v>
      </c>
      <c r="DV28" s="31">
        <f t="shared" ca="1" si="12"/>
        <v>-1543.61</v>
      </c>
      <c r="DW28" s="31">
        <f t="shared" ca="1" si="12"/>
        <v>-1986.61</v>
      </c>
      <c r="DX28" s="31">
        <f t="shared" ca="1" si="12"/>
        <v>-1564.18</v>
      </c>
      <c r="DY28" s="31">
        <f t="shared" ca="1" si="12"/>
        <v>-870.29</v>
      </c>
      <c r="DZ28" s="31">
        <f t="shared" ca="1" si="12"/>
        <v>-12963.4</v>
      </c>
      <c r="EA28" s="31">
        <f t="shared" ca="1" si="12"/>
        <v>0</v>
      </c>
      <c r="EB28" s="31">
        <f t="shared" ca="1" si="12"/>
        <v>-116.04</v>
      </c>
      <c r="EC28" s="31">
        <f t="shared" ca="1" si="12"/>
        <v>-70.760000000000005</v>
      </c>
      <c r="ED28" s="31">
        <f t="shared" ca="1" si="12"/>
        <v>-98.94</v>
      </c>
      <c r="EE28" s="31">
        <f t="shared" ca="1" si="12"/>
        <v>-123.28</v>
      </c>
      <c r="EF28" s="31">
        <f t="shared" ca="1" si="12"/>
        <v>-658.64</v>
      </c>
      <c r="EG28" s="32">
        <f t="shared" ca="1" si="13"/>
        <v>-1457.3100000000002</v>
      </c>
      <c r="EH28" s="32">
        <f t="shared" ca="1" si="13"/>
        <v>-11880.880000000001</v>
      </c>
      <c r="EI28" s="32">
        <f t="shared" ca="1" si="13"/>
        <v>-15455.280000000002</v>
      </c>
      <c r="EJ28" s="32">
        <f t="shared" ca="1" si="13"/>
        <v>-12316.300000000003</v>
      </c>
      <c r="EK28" s="32">
        <f t="shared" ca="1" si="13"/>
        <v>-6934.24</v>
      </c>
      <c r="EL28" s="32">
        <f t="shared" ca="1" si="13"/>
        <v>-104579.33</v>
      </c>
      <c r="EM28" s="32">
        <f t="shared" ca="1" si="13"/>
        <v>0</v>
      </c>
      <c r="EN28" s="32">
        <f t="shared" ca="1" si="13"/>
        <v>-958.63999999999987</v>
      </c>
      <c r="EO28" s="32">
        <f t="shared" ca="1" si="13"/>
        <v>-591.43000000000006</v>
      </c>
      <c r="EP28" s="32">
        <f t="shared" ca="1" si="13"/>
        <v>-836.5</v>
      </c>
      <c r="EQ28" s="32">
        <f t="shared" ca="1" si="13"/>
        <v>-1054.93</v>
      </c>
      <c r="ER28" s="32">
        <f t="shared" ca="1" si="13"/>
        <v>-5703.48</v>
      </c>
    </row>
    <row r="29" spans="1:148" x14ac:dyDescent="0.25">
      <c r="A29" t="s">
        <v>467</v>
      </c>
      <c r="B29" s="1" t="s">
        <v>123</v>
      </c>
      <c r="C29" t="str">
        <f t="shared" ca="1" si="1"/>
        <v>BIG</v>
      </c>
      <c r="D29" t="str">
        <f t="shared" ca="1" si="2"/>
        <v>Bighorn Hydro Facility</v>
      </c>
      <c r="E29" s="52">
        <v>27025.214943999999</v>
      </c>
      <c r="F29" s="52">
        <v>30110.690686999998</v>
      </c>
      <c r="G29" s="52">
        <v>37897.921270999999</v>
      </c>
      <c r="H29" s="52">
        <v>37678.163885000002</v>
      </c>
      <c r="I29" s="52">
        <v>40096.435853000003</v>
      </c>
      <c r="J29" s="52">
        <v>38828.924436000001</v>
      </c>
      <c r="K29" s="52">
        <v>30301.598506300001</v>
      </c>
      <c r="L29" s="52">
        <v>33280.042025299997</v>
      </c>
      <c r="M29" s="52">
        <v>32043.797459000001</v>
      </c>
      <c r="N29" s="52">
        <v>35227.366807999999</v>
      </c>
      <c r="O29" s="52">
        <v>43368.064788999996</v>
      </c>
      <c r="P29" s="52">
        <v>47536.168724499999</v>
      </c>
      <c r="Q29" s="32">
        <v>908897.72</v>
      </c>
      <c r="R29" s="32">
        <v>1035964.22</v>
      </c>
      <c r="S29" s="32">
        <v>814156.06</v>
      </c>
      <c r="T29" s="32">
        <v>792220.77</v>
      </c>
      <c r="U29" s="32">
        <v>2332489.8199999998</v>
      </c>
      <c r="V29" s="32">
        <v>3586639.59</v>
      </c>
      <c r="W29" s="32">
        <v>702255.44</v>
      </c>
      <c r="X29" s="32">
        <v>1217684.2</v>
      </c>
      <c r="Y29" s="32">
        <v>681290.51</v>
      </c>
      <c r="Z29" s="32">
        <v>796541.66</v>
      </c>
      <c r="AA29" s="32">
        <v>945212.78</v>
      </c>
      <c r="AB29" s="32">
        <v>1016763.71</v>
      </c>
      <c r="AC29" s="2">
        <v>4.34</v>
      </c>
      <c r="AD29" s="2">
        <v>4.34</v>
      </c>
      <c r="AE29" s="2">
        <v>4.34</v>
      </c>
      <c r="AF29" s="2">
        <v>4.34</v>
      </c>
      <c r="AG29" s="2">
        <v>4.34</v>
      </c>
      <c r="AH29" s="2">
        <v>4.34</v>
      </c>
      <c r="AI29" s="2">
        <v>4.34</v>
      </c>
      <c r="AJ29" s="2">
        <v>4.34</v>
      </c>
      <c r="AK29" s="2">
        <v>4.34</v>
      </c>
      <c r="AL29" s="2">
        <v>4.34</v>
      </c>
      <c r="AM29" s="2">
        <v>4.34</v>
      </c>
      <c r="AN29" s="2">
        <v>4.34</v>
      </c>
      <c r="AO29" s="33">
        <v>39446.160000000003</v>
      </c>
      <c r="AP29" s="33">
        <v>44960.85</v>
      </c>
      <c r="AQ29" s="33">
        <v>35334.370000000003</v>
      </c>
      <c r="AR29" s="33">
        <v>34382.379999999997</v>
      </c>
      <c r="AS29" s="33">
        <v>101230.06</v>
      </c>
      <c r="AT29" s="33">
        <v>155660.16</v>
      </c>
      <c r="AU29" s="33">
        <v>30477.89</v>
      </c>
      <c r="AV29" s="33">
        <v>52847.49</v>
      </c>
      <c r="AW29" s="33">
        <v>29568.01</v>
      </c>
      <c r="AX29" s="33">
        <v>34569.910000000003</v>
      </c>
      <c r="AY29" s="33">
        <v>41022.230000000003</v>
      </c>
      <c r="AZ29" s="33">
        <v>44127.55</v>
      </c>
      <c r="BA29" s="31">
        <f t="shared" si="14"/>
        <v>-90.89</v>
      </c>
      <c r="BB29" s="31">
        <f t="shared" si="14"/>
        <v>-103.6</v>
      </c>
      <c r="BC29" s="31">
        <f t="shared" si="14"/>
        <v>-81.42</v>
      </c>
      <c r="BD29" s="31">
        <f t="shared" si="14"/>
        <v>-158.44</v>
      </c>
      <c r="BE29" s="31">
        <f t="shared" si="14"/>
        <v>-466.5</v>
      </c>
      <c r="BF29" s="31">
        <f t="shared" si="14"/>
        <v>-717.33</v>
      </c>
      <c r="BG29" s="31">
        <f t="shared" si="14"/>
        <v>1123.6099999999999</v>
      </c>
      <c r="BH29" s="31">
        <f t="shared" si="14"/>
        <v>1948.29</v>
      </c>
      <c r="BI29" s="31">
        <f t="shared" si="14"/>
        <v>1090.06</v>
      </c>
      <c r="BJ29" s="31">
        <f t="shared" si="14"/>
        <v>-876.2</v>
      </c>
      <c r="BK29" s="31">
        <f t="shared" si="14"/>
        <v>-1039.73</v>
      </c>
      <c r="BL29" s="31">
        <f t="shared" si="14"/>
        <v>-1118.44</v>
      </c>
      <c r="BM29" s="6">
        <f t="shared" ca="1" si="15"/>
        <v>2.3999999999999998E-3</v>
      </c>
      <c r="BN29" s="6">
        <f t="shared" ca="1" si="15"/>
        <v>2.3999999999999998E-3</v>
      </c>
      <c r="BO29" s="6">
        <f t="shared" ca="1" si="15"/>
        <v>2.3999999999999998E-3</v>
      </c>
      <c r="BP29" s="6">
        <f t="shared" ca="1" si="15"/>
        <v>2.3999999999999998E-3</v>
      </c>
      <c r="BQ29" s="6">
        <f t="shared" ca="1" si="15"/>
        <v>2.3999999999999998E-3</v>
      </c>
      <c r="BR29" s="6">
        <f t="shared" ca="1" si="15"/>
        <v>2.3999999999999998E-3</v>
      </c>
      <c r="BS29" s="6">
        <f t="shared" ca="1" si="15"/>
        <v>2.3999999999999998E-3</v>
      </c>
      <c r="BT29" s="6">
        <f t="shared" ca="1" si="15"/>
        <v>2.3999999999999998E-3</v>
      </c>
      <c r="BU29" s="6">
        <f t="shared" ca="1" si="15"/>
        <v>2.3999999999999998E-3</v>
      </c>
      <c r="BV29" s="6">
        <f t="shared" ca="1" si="15"/>
        <v>2.3999999999999998E-3</v>
      </c>
      <c r="BW29" s="6">
        <f t="shared" ca="1" si="15"/>
        <v>2.3999999999999998E-3</v>
      </c>
      <c r="BX29" s="6">
        <f t="shared" ca="1" si="15"/>
        <v>2.3999999999999998E-3</v>
      </c>
      <c r="BY29" s="31">
        <f t="shared" ca="1" si="19"/>
        <v>2181.35</v>
      </c>
      <c r="BZ29" s="31">
        <f t="shared" ca="1" si="19"/>
        <v>2486.31</v>
      </c>
      <c r="CA29" s="31">
        <f t="shared" ca="1" si="19"/>
        <v>1953.97</v>
      </c>
      <c r="CB29" s="31">
        <f t="shared" ca="1" si="18"/>
        <v>1901.33</v>
      </c>
      <c r="CC29" s="31">
        <f t="shared" ca="1" si="18"/>
        <v>5597.98</v>
      </c>
      <c r="CD29" s="31">
        <f t="shared" ca="1" si="18"/>
        <v>8607.94</v>
      </c>
      <c r="CE29" s="31">
        <f t="shared" ca="1" si="18"/>
        <v>1685.41</v>
      </c>
      <c r="CF29" s="31">
        <f t="shared" ca="1" si="18"/>
        <v>2922.44</v>
      </c>
      <c r="CG29" s="31">
        <f t="shared" ca="1" si="18"/>
        <v>1635.1</v>
      </c>
      <c r="CH29" s="31">
        <f t="shared" ca="1" si="18"/>
        <v>1911.7</v>
      </c>
      <c r="CI29" s="31">
        <f t="shared" ca="1" si="18"/>
        <v>2268.5100000000002</v>
      </c>
      <c r="CJ29" s="31">
        <f t="shared" ca="1" si="18"/>
        <v>2440.23</v>
      </c>
      <c r="CK29" s="32">
        <f t="shared" ca="1" si="16"/>
        <v>2272.2399999999998</v>
      </c>
      <c r="CL29" s="32">
        <f t="shared" ca="1" si="16"/>
        <v>2589.91</v>
      </c>
      <c r="CM29" s="32">
        <f t="shared" ca="1" si="16"/>
        <v>2035.39</v>
      </c>
      <c r="CN29" s="32">
        <f t="shared" ca="1" si="16"/>
        <v>1980.55</v>
      </c>
      <c r="CO29" s="32">
        <f t="shared" ca="1" si="16"/>
        <v>5831.22</v>
      </c>
      <c r="CP29" s="32">
        <f t="shared" ca="1" si="16"/>
        <v>8966.6</v>
      </c>
      <c r="CQ29" s="32">
        <f t="shared" ca="1" si="16"/>
        <v>1755.64</v>
      </c>
      <c r="CR29" s="32">
        <f t="shared" ca="1" si="16"/>
        <v>3044.21</v>
      </c>
      <c r="CS29" s="32">
        <f t="shared" ca="1" si="16"/>
        <v>1703.23</v>
      </c>
      <c r="CT29" s="32">
        <f t="shared" ca="1" si="16"/>
        <v>1991.35</v>
      </c>
      <c r="CU29" s="32">
        <f t="shared" ca="1" si="16"/>
        <v>2363.0300000000002</v>
      </c>
      <c r="CV29" s="32">
        <f t="shared" ca="1" si="16"/>
        <v>2541.91</v>
      </c>
      <c r="CW29" s="31">
        <f t="shared" ca="1" si="17"/>
        <v>-34901.680000000008</v>
      </c>
      <c r="CX29" s="31">
        <f t="shared" ca="1" si="17"/>
        <v>-39781.03</v>
      </c>
      <c r="CY29" s="31">
        <f t="shared" ca="1" si="17"/>
        <v>-31263.590000000004</v>
      </c>
      <c r="CZ29" s="31">
        <f t="shared" ca="1" si="17"/>
        <v>-30342.059999999998</v>
      </c>
      <c r="DA29" s="31">
        <f t="shared" ca="1" si="17"/>
        <v>-89334.36</v>
      </c>
      <c r="DB29" s="31">
        <f t="shared" ca="1" si="17"/>
        <v>-137368.29</v>
      </c>
      <c r="DC29" s="31">
        <f t="shared" ca="1" si="17"/>
        <v>-28160.45</v>
      </c>
      <c r="DD29" s="31">
        <f t="shared" ca="1" si="17"/>
        <v>-48829.13</v>
      </c>
      <c r="DE29" s="31">
        <f t="shared" ca="1" si="17"/>
        <v>-27319.74</v>
      </c>
      <c r="DF29" s="31">
        <f t="shared" ca="1" si="17"/>
        <v>-29790.660000000003</v>
      </c>
      <c r="DG29" s="31">
        <f t="shared" ca="1" si="17"/>
        <v>-35350.959999999999</v>
      </c>
      <c r="DH29" s="31">
        <f t="shared" ca="1" si="17"/>
        <v>-38026.97</v>
      </c>
      <c r="DI29" s="32">
        <f t="shared" ca="1" si="11"/>
        <v>-1745.08</v>
      </c>
      <c r="DJ29" s="32">
        <f t="shared" ca="1" si="11"/>
        <v>-1989.05</v>
      </c>
      <c r="DK29" s="32">
        <f t="shared" ca="1" si="11"/>
        <v>-1563.18</v>
      </c>
      <c r="DL29" s="32">
        <f t="shared" ca="1" si="11"/>
        <v>-1517.1</v>
      </c>
      <c r="DM29" s="32">
        <f t="shared" ca="1" si="11"/>
        <v>-4466.72</v>
      </c>
      <c r="DN29" s="32">
        <f t="shared" ca="1" si="11"/>
        <v>-6868.41</v>
      </c>
      <c r="DO29" s="32">
        <f t="shared" ca="1" si="11"/>
        <v>-1408.02</v>
      </c>
      <c r="DP29" s="32">
        <f t="shared" ca="1" si="11"/>
        <v>-2441.46</v>
      </c>
      <c r="DQ29" s="32">
        <f t="shared" ca="1" si="11"/>
        <v>-1365.99</v>
      </c>
      <c r="DR29" s="32">
        <f t="shared" ca="1" si="11"/>
        <v>-1489.53</v>
      </c>
      <c r="DS29" s="32">
        <f t="shared" ca="1" si="11"/>
        <v>-1767.55</v>
      </c>
      <c r="DT29" s="32">
        <f t="shared" ca="1" si="11"/>
        <v>-1901.35</v>
      </c>
      <c r="DU29" s="31">
        <f t="shared" ca="1" si="12"/>
        <v>-5546.38</v>
      </c>
      <c r="DV29" s="31">
        <f t="shared" ca="1" si="12"/>
        <v>-6237.32</v>
      </c>
      <c r="DW29" s="31">
        <f t="shared" ca="1" si="12"/>
        <v>-4841.8999999999996</v>
      </c>
      <c r="DX29" s="31">
        <f t="shared" ca="1" si="12"/>
        <v>-4634.75</v>
      </c>
      <c r="DY29" s="31">
        <f t="shared" ca="1" si="12"/>
        <v>-13462.27</v>
      </c>
      <c r="DZ29" s="31">
        <f t="shared" ca="1" si="12"/>
        <v>-20409.09</v>
      </c>
      <c r="EA29" s="31">
        <f t="shared" ca="1" si="12"/>
        <v>-4125.99</v>
      </c>
      <c r="EB29" s="31">
        <f t="shared" ca="1" si="12"/>
        <v>-7061</v>
      </c>
      <c r="EC29" s="31">
        <f t="shared" ca="1" si="12"/>
        <v>-3898.4</v>
      </c>
      <c r="ED29" s="31">
        <f t="shared" ca="1" si="12"/>
        <v>-4195.8999999999996</v>
      </c>
      <c r="EE29" s="31">
        <f t="shared" ca="1" si="12"/>
        <v>-4911.49</v>
      </c>
      <c r="EF29" s="31">
        <f t="shared" ca="1" si="12"/>
        <v>-5212.96</v>
      </c>
      <c r="EG29" s="32">
        <f t="shared" ca="1" si="13"/>
        <v>-42193.140000000007</v>
      </c>
      <c r="EH29" s="32">
        <f t="shared" ca="1" si="13"/>
        <v>-48007.4</v>
      </c>
      <c r="EI29" s="32">
        <f t="shared" ca="1" si="13"/>
        <v>-37668.670000000006</v>
      </c>
      <c r="EJ29" s="32">
        <f t="shared" ca="1" si="13"/>
        <v>-36493.909999999996</v>
      </c>
      <c r="EK29" s="32">
        <f t="shared" ca="1" si="13"/>
        <v>-107263.35</v>
      </c>
      <c r="EL29" s="32">
        <f t="shared" ca="1" si="13"/>
        <v>-164645.79</v>
      </c>
      <c r="EM29" s="32">
        <f t="shared" ca="1" si="13"/>
        <v>-33694.46</v>
      </c>
      <c r="EN29" s="32">
        <f t="shared" ca="1" si="13"/>
        <v>-58331.59</v>
      </c>
      <c r="EO29" s="32">
        <f t="shared" ca="1" si="13"/>
        <v>-32584.130000000005</v>
      </c>
      <c r="EP29" s="32">
        <f t="shared" ca="1" si="13"/>
        <v>-35476.090000000004</v>
      </c>
      <c r="EQ29" s="32">
        <f t="shared" ca="1" si="13"/>
        <v>-42030</v>
      </c>
      <c r="ER29" s="32">
        <f t="shared" ca="1" si="13"/>
        <v>-45141.279999999999</v>
      </c>
    </row>
    <row r="30" spans="1:148" x14ac:dyDescent="0.25">
      <c r="A30" t="s">
        <v>467</v>
      </c>
      <c r="B30" s="1" t="s">
        <v>124</v>
      </c>
      <c r="C30" t="str">
        <f t="shared" ca="1" si="1"/>
        <v>BPW</v>
      </c>
      <c r="D30" t="str">
        <f t="shared" ca="1" si="2"/>
        <v>Bearspaw Hydro Facility</v>
      </c>
      <c r="E30" s="52">
        <v>4327.3128993999999</v>
      </c>
      <c r="F30" s="52">
        <v>4619.9579679999997</v>
      </c>
      <c r="G30" s="52">
        <v>5206.7154449999998</v>
      </c>
      <c r="H30" s="52">
        <v>4515.314813</v>
      </c>
      <c r="I30" s="52">
        <v>8092.2102189999996</v>
      </c>
      <c r="J30" s="52">
        <v>8224.0587350000005</v>
      </c>
      <c r="K30" s="52">
        <v>7389.6914331999997</v>
      </c>
      <c r="L30" s="52">
        <v>5583.4063884999996</v>
      </c>
      <c r="M30" s="52">
        <v>5726.1241099999997</v>
      </c>
      <c r="N30" s="52">
        <v>5206.0186389999999</v>
      </c>
      <c r="O30" s="52">
        <v>3821.7890474999999</v>
      </c>
      <c r="P30" s="52">
        <v>4050.3117118999999</v>
      </c>
      <c r="Q30" s="32">
        <v>141404.79999999999</v>
      </c>
      <c r="R30" s="32">
        <v>148618.53</v>
      </c>
      <c r="S30" s="32">
        <v>107700.39</v>
      </c>
      <c r="T30" s="32">
        <v>93240.35</v>
      </c>
      <c r="U30" s="32">
        <v>516145.1</v>
      </c>
      <c r="V30" s="32">
        <v>715151.48</v>
      </c>
      <c r="W30" s="32">
        <v>169919.84</v>
      </c>
      <c r="X30" s="32">
        <v>194564.37</v>
      </c>
      <c r="Y30" s="32">
        <v>118691.63</v>
      </c>
      <c r="Z30" s="32">
        <v>114990.79</v>
      </c>
      <c r="AA30" s="32">
        <v>77879.56</v>
      </c>
      <c r="AB30" s="32">
        <v>85512.52</v>
      </c>
      <c r="AC30" s="2">
        <v>0.8</v>
      </c>
      <c r="AD30" s="2">
        <v>0.8</v>
      </c>
      <c r="AE30" s="2">
        <v>0.8</v>
      </c>
      <c r="AF30" s="2">
        <v>0.8</v>
      </c>
      <c r="AG30" s="2">
        <v>0.8</v>
      </c>
      <c r="AH30" s="2">
        <v>0.8</v>
      </c>
      <c r="AI30" s="2">
        <v>0.8</v>
      </c>
      <c r="AJ30" s="2">
        <v>0.8</v>
      </c>
      <c r="AK30" s="2">
        <v>0.8</v>
      </c>
      <c r="AL30" s="2">
        <v>0.8</v>
      </c>
      <c r="AM30" s="2">
        <v>0.8</v>
      </c>
      <c r="AN30" s="2">
        <v>0.8</v>
      </c>
      <c r="AO30" s="33">
        <v>1131.24</v>
      </c>
      <c r="AP30" s="33">
        <v>1188.95</v>
      </c>
      <c r="AQ30" s="33">
        <v>861.6</v>
      </c>
      <c r="AR30" s="33">
        <v>745.92</v>
      </c>
      <c r="AS30" s="33">
        <v>4129.16</v>
      </c>
      <c r="AT30" s="33">
        <v>5721.21</v>
      </c>
      <c r="AU30" s="33">
        <v>1359.36</v>
      </c>
      <c r="AV30" s="33">
        <v>1556.51</v>
      </c>
      <c r="AW30" s="33">
        <v>949.53</v>
      </c>
      <c r="AX30" s="33">
        <v>919.93</v>
      </c>
      <c r="AY30" s="33">
        <v>623.04</v>
      </c>
      <c r="AZ30" s="33">
        <v>684.1</v>
      </c>
      <c r="BA30" s="31">
        <f t="shared" si="14"/>
        <v>-14.14</v>
      </c>
      <c r="BB30" s="31">
        <f t="shared" si="14"/>
        <v>-14.86</v>
      </c>
      <c r="BC30" s="31">
        <f t="shared" si="14"/>
        <v>-10.77</v>
      </c>
      <c r="BD30" s="31">
        <f t="shared" si="14"/>
        <v>-18.649999999999999</v>
      </c>
      <c r="BE30" s="31">
        <f t="shared" si="14"/>
        <v>-103.23</v>
      </c>
      <c r="BF30" s="31">
        <f t="shared" si="14"/>
        <v>-143.03</v>
      </c>
      <c r="BG30" s="31">
        <f t="shared" si="14"/>
        <v>271.87</v>
      </c>
      <c r="BH30" s="31">
        <f t="shared" si="14"/>
        <v>311.3</v>
      </c>
      <c r="BI30" s="31">
        <f t="shared" si="14"/>
        <v>189.91</v>
      </c>
      <c r="BJ30" s="31">
        <f t="shared" si="14"/>
        <v>-126.49</v>
      </c>
      <c r="BK30" s="31">
        <f t="shared" si="14"/>
        <v>-85.67</v>
      </c>
      <c r="BL30" s="31">
        <f t="shared" si="14"/>
        <v>-94.06</v>
      </c>
      <c r="BM30" s="6">
        <f t="shared" ca="1" si="15"/>
        <v>-2.87E-2</v>
      </c>
      <c r="BN30" s="6">
        <f t="shared" ca="1" si="15"/>
        <v>-2.87E-2</v>
      </c>
      <c r="BO30" s="6">
        <f t="shared" ca="1" si="15"/>
        <v>-2.87E-2</v>
      </c>
      <c r="BP30" s="6">
        <f t="shared" ca="1" si="15"/>
        <v>-2.87E-2</v>
      </c>
      <c r="BQ30" s="6">
        <f t="shared" ca="1" si="15"/>
        <v>-2.87E-2</v>
      </c>
      <c r="BR30" s="6">
        <f t="shared" ca="1" si="15"/>
        <v>-2.87E-2</v>
      </c>
      <c r="BS30" s="6">
        <f t="shared" ca="1" si="15"/>
        <v>-2.87E-2</v>
      </c>
      <c r="BT30" s="6">
        <f t="shared" ca="1" si="15"/>
        <v>-2.87E-2</v>
      </c>
      <c r="BU30" s="6">
        <f t="shared" ca="1" si="15"/>
        <v>-2.87E-2</v>
      </c>
      <c r="BV30" s="6">
        <f t="shared" ca="1" si="15"/>
        <v>-2.87E-2</v>
      </c>
      <c r="BW30" s="6">
        <f t="shared" ca="1" si="15"/>
        <v>-2.87E-2</v>
      </c>
      <c r="BX30" s="6">
        <f t="shared" ca="1" si="15"/>
        <v>-2.87E-2</v>
      </c>
      <c r="BY30" s="31">
        <f t="shared" ca="1" si="19"/>
        <v>-4058.32</v>
      </c>
      <c r="BZ30" s="31">
        <f t="shared" ca="1" si="19"/>
        <v>-4265.3500000000004</v>
      </c>
      <c r="CA30" s="31">
        <f t="shared" ca="1" si="19"/>
        <v>-3091</v>
      </c>
      <c r="CB30" s="31">
        <f t="shared" ca="1" si="18"/>
        <v>-2676</v>
      </c>
      <c r="CC30" s="31">
        <f t="shared" ca="1" si="18"/>
        <v>-14813.36</v>
      </c>
      <c r="CD30" s="31">
        <f t="shared" ca="1" si="18"/>
        <v>-20524.849999999999</v>
      </c>
      <c r="CE30" s="31">
        <f t="shared" ca="1" si="18"/>
        <v>-4876.7</v>
      </c>
      <c r="CF30" s="31">
        <f t="shared" ca="1" si="18"/>
        <v>-5584</v>
      </c>
      <c r="CG30" s="31">
        <f t="shared" ca="1" si="18"/>
        <v>-3406.45</v>
      </c>
      <c r="CH30" s="31">
        <f t="shared" ca="1" si="18"/>
        <v>-3300.24</v>
      </c>
      <c r="CI30" s="31">
        <f t="shared" ca="1" si="18"/>
        <v>-2235.14</v>
      </c>
      <c r="CJ30" s="31">
        <f t="shared" ca="1" si="18"/>
        <v>-2454.21</v>
      </c>
      <c r="CK30" s="32">
        <f t="shared" ca="1" si="16"/>
        <v>353.51</v>
      </c>
      <c r="CL30" s="32">
        <f t="shared" ca="1" si="16"/>
        <v>371.55</v>
      </c>
      <c r="CM30" s="32">
        <f t="shared" ca="1" si="16"/>
        <v>269.25</v>
      </c>
      <c r="CN30" s="32">
        <f t="shared" ca="1" si="16"/>
        <v>233.1</v>
      </c>
      <c r="CO30" s="32">
        <f t="shared" ca="1" si="16"/>
        <v>1290.3599999999999</v>
      </c>
      <c r="CP30" s="32">
        <f t="shared" ca="1" si="16"/>
        <v>1787.88</v>
      </c>
      <c r="CQ30" s="32">
        <f t="shared" ca="1" si="16"/>
        <v>424.8</v>
      </c>
      <c r="CR30" s="32">
        <f t="shared" ca="1" si="16"/>
        <v>486.41</v>
      </c>
      <c r="CS30" s="32">
        <f t="shared" ca="1" si="16"/>
        <v>296.73</v>
      </c>
      <c r="CT30" s="32">
        <f t="shared" ca="1" si="16"/>
        <v>287.48</v>
      </c>
      <c r="CU30" s="32">
        <f t="shared" ca="1" si="16"/>
        <v>194.7</v>
      </c>
      <c r="CV30" s="32">
        <f t="shared" ca="1" si="16"/>
        <v>213.78</v>
      </c>
      <c r="CW30" s="31">
        <f t="shared" ca="1" si="17"/>
        <v>-4821.91</v>
      </c>
      <c r="CX30" s="31">
        <f t="shared" ca="1" si="17"/>
        <v>-5067.8900000000003</v>
      </c>
      <c r="CY30" s="31">
        <f t="shared" ca="1" si="17"/>
        <v>-3672.58</v>
      </c>
      <c r="CZ30" s="31">
        <f t="shared" ca="1" si="17"/>
        <v>-3170.17</v>
      </c>
      <c r="DA30" s="31">
        <f t="shared" ca="1" si="17"/>
        <v>-17548.93</v>
      </c>
      <c r="DB30" s="31">
        <f t="shared" ca="1" si="17"/>
        <v>-24315.149999999998</v>
      </c>
      <c r="DC30" s="31">
        <f t="shared" ca="1" si="17"/>
        <v>-6083.1299999999992</v>
      </c>
      <c r="DD30" s="31">
        <f t="shared" ca="1" si="17"/>
        <v>-6965.4000000000005</v>
      </c>
      <c r="DE30" s="31">
        <f t="shared" ca="1" si="17"/>
        <v>-4249.16</v>
      </c>
      <c r="DF30" s="31">
        <f t="shared" ca="1" si="17"/>
        <v>-3806.2</v>
      </c>
      <c r="DG30" s="31">
        <f t="shared" ca="1" si="17"/>
        <v>-2577.8099999999995</v>
      </c>
      <c r="DH30" s="31">
        <f t="shared" ca="1" si="17"/>
        <v>-2830.47</v>
      </c>
      <c r="DI30" s="32">
        <f t="shared" ca="1" si="11"/>
        <v>-241.1</v>
      </c>
      <c r="DJ30" s="32">
        <f t="shared" ca="1" si="11"/>
        <v>-253.39</v>
      </c>
      <c r="DK30" s="32">
        <f t="shared" ca="1" si="11"/>
        <v>-183.63</v>
      </c>
      <c r="DL30" s="32">
        <f t="shared" ca="1" si="11"/>
        <v>-158.51</v>
      </c>
      <c r="DM30" s="32">
        <f t="shared" ca="1" si="11"/>
        <v>-877.45</v>
      </c>
      <c r="DN30" s="32">
        <f t="shared" ca="1" si="11"/>
        <v>-1215.76</v>
      </c>
      <c r="DO30" s="32">
        <f t="shared" ca="1" si="11"/>
        <v>-304.16000000000003</v>
      </c>
      <c r="DP30" s="32">
        <f t="shared" ca="1" si="11"/>
        <v>-348.27</v>
      </c>
      <c r="DQ30" s="32">
        <f t="shared" ca="1" si="11"/>
        <v>-212.46</v>
      </c>
      <c r="DR30" s="32">
        <f t="shared" ca="1" si="11"/>
        <v>-190.31</v>
      </c>
      <c r="DS30" s="32">
        <f t="shared" ca="1" si="11"/>
        <v>-128.88999999999999</v>
      </c>
      <c r="DT30" s="32">
        <f t="shared" ca="1" si="11"/>
        <v>-141.52000000000001</v>
      </c>
      <c r="DU30" s="31">
        <f t="shared" ca="1" si="12"/>
        <v>-766.27</v>
      </c>
      <c r="DV30" s="31">
        <f t="shared" ca="1" si="12"/>
        <v>-794.6</v>
      </c>
      <c r="DW30" s="31">
        <f t="shared" ca="1" si="12"/>
        <v>-568.79</v>
      </c>
      <c r="DX30" s="31">
        <f t="shared" ca="1" si="12"/>
        <v>-484.24</v>
      </c>
      <c r="DY30" s="31">
        <f t="shared" ca="1" si="12"/>
        <v>-2644.54</v>
      </c>
      <c r="DZ30" s="31">
        <f t="shared" ca="1" si="12"/>
        <v>-3612.55</v>
      </c>
      <c r="EA30" s="31">
        <f t="shared" ca="1" si="12"/>
        <v>-891.28</v>
      </c>
      <c r="EB30" s="31">
        <f t="shared" ca="1" si="12"/>
        <v>-1007.24</v>
      </c>
      <c r="EC30" s="31">
        <f t="shared" ca="1" si="12"/>
        <v>-606.34</v>
      </c>
      <c r="ED30" s="31">
        <f t="shared" ca="1" si="12"/>
        <v>-536.09</v>
      </c>
      <c r="EE30" s="31">
        <f t="shared" ca="1" si="12"/>
        <v>-358.15</v>
      </c>
      <c r="EF30" s="31">
        <f t="shared" ca="1" si="12"/>
        <v>-388.02</v>
      </c>
      <c r="EG30" s="32">
        <f t="shared" ca="1" si="13"/>
        <v>-5829.2800000000007</v>
      </c>
      <c r="EH30" s="32">
        <f t="shared" ca="1" si="13"/>
        <v>-6115.880000000001</v>
      </c>
      <c r="EI30" s="32">
        <f t="shared" ca="1" si="13"/>
        <v>-4425</v>
      </c>
      <c r="EJ30" s="32">
        <f t="shared" ca="1" si="13"/>
        <v>-3812.92</v>
      </c>
      <c r="EK30" s="32">
        <f t="shared" ca="1" si="13"/>
        <v>-21070.920000000002</v>
      </c>
      <c r="EL30" s="32">
        <f t="shared" ca="1" si="13"/>
        <v>-29143.459999999995</v>
      </c>
      <c r="EM30" s="32">
        <f t="shared" ca="1" si="13"/>
        <v>-7278.5699999999988</v>
      </c>
      <c r="EN30" s="32">
        <f t="shared" ca="1" si="13"/>
        <v>-8320.91</v>
      </c>
      <c r="EO30" s="32">
        <f t="shared" ca="1" si="13"/>
        <v>-5067.96</v>
      </c>
      <c r="EP30" s="32">
        <f t="shared" ca="1" si="13"/>
        <v>-4532.5999999999995</v>
      </c>
      <c r="EQ30" s="32">
        <f t="shared" ca="1" si="13"/>
        <v>-3064.8499999999995</v>
      </c>
      <c r="ER30" s="32">
        <f t="shared" ca="1" si="13"/>
        <v>-3360.0099999999998</v>
      </c>
    </row>
    <row r="31" spans="1:148" x14ac:dyDescent="0.25">
      <c r="A31" t="s">
        <v>469</v>
      </c>
      <c r="B31" s="1" t="s">
        <v>12</v>
      </c>
      <c r="C31" t="str">
        <f t="shared" ca="1" si="1"/>
        <v>BR3</v>
      </c>
      <c r="D31" t="str">
        <f t="shared" ca="1" si="2"/>
        <v>Battle River #3</v>
      </c>
      <c r="E31" s="52">
        <v>43061.199373199997</v>
      </c>
      <c r="F31" s="52">
        <v>23266.315150499999</v>
      </c>
      <c r="G31" s="52">
        <v>15045.680725599999</v>
      </c>
      <c r="H31" s="52">
        <v>9507.8986442999994</v>
      </c>
      <c r="I31" s="52">
        <v>3135.6762577</v>
      </c>
      <c r="J31" s="52">
        <v>19483.066726100002</v>
      </c>
      <c r="K31" s="52">
        <v>22725.003434999999</v>
      </c>
      <c r="L31" s="52">
        <v>6323.4907450000001</v>
      </c>
      <c r="M31" s="52">
        <v>0</v>
      </c>
      <c r="N31" s="52">
        <v>0</v>
      </c>
      <c r="O31" s="52">
        <v>0</v>
      </c>
      <c r="P31" s="52">
        <v>0</v>
      </c>
      <c r="Q31" s="32">
        <v>1565014.14</v>
      </c>
      <c r="R31" s="32">
        <v>746474.65</v>
      </c>
      <c r="S31" s="32">
        <v>314006.17</v>
      </c>
      <c r="T31" s="32">
        <v>209476.94</v>
      </c>
      <c r="U31" s="32">
        <v>69520.61</v>
      </c>
      <c r="V31" s="32">
        <v>2581932.98</v>
      </c>
      <c r="W31" s="32">
        <v>673971.28</v>
      </c>
      <c r="X31" s="32">
        <v>679952.27</v>
      </c>
      <c r="Y31" s="32">
        <v>0</v>
      </c>
      <c r="Z31" s="32">
        <v>0</v>
      </c>
      <c r="AA31" s="32">
        <v>0</v>
      </c>
      <c r="AB31" s="32">
        <v>0</v>
      </c>
      <c r="AC31" s="2">
        <v>5.01</v>
      </c>
      <c r="AD31" s="2">
        <v>5.01</v>
      </c>
      <c r="AE31" s="2">
        <v>5.01</v>
      </c>
      <c r="AF31" s="2">
        <v>5.01</v>
      </c>
      <c r="AG31" s="2">
        <v>5.01</v>
      </c>
      <c r="AH31" s="2">
        <v>5.01</v>
      </c>
      <c r="AI31" s="2">
        <v>5.01</v>
      </c>
      <c r="AJ31" s="2">
        <v>5.01</v>
      </c>
      <c r="AK31" s="2">
        <v>5.01</v>
      </c>
      <c r="AL31" s="2">
        <v>5.01</v>
      </c>
      <c r="AM31" s="2">
        <v>5.01</v>
      </c>
      <c r="AN31" s="2">
        <v>5.01</v>
      </c>
      <c r="AO31" s="33">
        <v>78407.210000000006</v>
      </c>
      <c r="AP31" s="33">
        <v>37398.379999999997</v>
      </c>
      <c r="AQ31" s="33">
        <v>15731.71</v>
      </c>
      <c r="AR31" s="33">
        <v>10494.79</v>
      </c>
      <c r="AS31" s="33">
        <v>3482.98</v>
      </c>
      <c r="AT31" s="33">
        <v>129354.84</v>
      </c>
      <c r="AU31" s="33">
        <v>33765.96</v>
      </c>
      <c r="AV31" s="33">
        <v>34065.61</v>
      </c>
      <c r="AW31" s="33">
        <v>0</v>
      </c>
      <c r="AX31" s="33">
        <v>0</v>
      </c>
      <c r="AY31" s="33">
        <v>0</v>
      </c>
      <c r="AZ31" s="33">
        <v>0</v>
      </c>
      <c r="BA31" s="31">
        <f t="shared" si="14"/>
        <v>-156.5</v>
      </c>
      <c r="BB31" s="31">
        <f t="shared" si="14"/>
        <v>-74.650000000000006</v>
      </c>
      <c r="BC31" s="31">
        <f t="shared" si="14"/>
        <v>-31.4</v>
      </c>
      <c r="BD31" s="31">
        <f t="shared" si="14"/>
        <v>-41.9</v>
      </c>
      <c r="BE31" s="31">
        <f t="shared" si="14"/>
        <v>-13.9</v>
      </c>
      <c r="BF31" s="31">
        <f t="shared" si="14"/>
        <v>-516.39</v>
      </c>
      <c r="BG31" s="31">
        <f t="shared" si="14"/>
        <v>1078.3499999999999</v>
      </c>
      <c r="BH31" s="31">
        <f t="shared" si="14"/>
        <v>1087.92</v>
      </c>
      <c r="BI31" s="31">
        <f t="shared" si="14"/>
        <v>0</v>
      </c>
      <c r="BJ31" s="31">
        <f t="shared" si="14"/>
        <v>0</v>
      </c>
      <c r="BK31" s="31">
        <f t="shared" si="14"/>
        <v>0</v>
      </c>
      <c r="BL31" s="31">
        <f t="shared" si="14"/>
        <v>0</v>
      </c>
      <c r="BM31" s="6">
        <f t="shared" ca="1" si="15"/>
        <v>3.6200000000000003E-2</v>
      </c>
      <c r="BN31" s="6">
        <f t="shared" ca="1" si="15"/>
        <v>3.6200000000000003E-2</v>
      </c>
      <c r="BO31" s="6">
        <f t="shared" ca="1" si="15"/>
        <v>3.6200000000000003E-2</v>
      </c>
      <c r="BP31" s="6">
        <f t="shared" ca="1" si="15"/>
        <v>3.6200000000000003E-2</v>
      </c>
      <c r="BQ31" s="6">
        <f t="shared" ca="1" si="15"/>
        <v>3.6200000000000003E-2</v>
      </c>
      <c r="BR31" s="6">
        <f t="shared" ca="1" si="15"/>
        <v>3.6200000000000003E-2</v>
      </c>
      <c r="BS31" s="6">
        <f t="shared" ca="1" si="15"/>
        <v>3.6200000000000003E-2</v>
      </c>
      <c r="BT31" s="6">
        <f t="shared" ca="1" si="15"/>
        <v>3.6200000000000003E-2</v>
      </c>
      <c r="BU31" s="6">
        <f t="shared" ca="1" si="15"/>
        <v>3.6200000000000003E-2</v>
      </c>
      <c r="BV31" s="6">
        <f t="shared" ca="1" si="15"/>
        <v>3.6200000000000003E-2</v>
      </c>
      <c r="BW31" s="6">
        <f t="shared" ca="1" si="15"/>
        <v>3.6200000000000003E-2</v>
      </c>
      <c r="BX31" s="6">
        <f t="shared" ca="1" si="15"/>
        <v>3.6200000000000003E-2</v>
      </c>
      <c r="BY31" s="31">
        <f t="shared" ca="1" si="19"/>
        <v>56653.51</v>
      </c>
      <c r="BZ31" s="31">
        <f t="shared" ca="1" si="19"/>
        <v>27022.38</v>
      </c>
      <c r="CA31" s="31">
        <f t="shared" ca="1" si="19"/>
        <v>11367.02</v>
      </c>
      <c r="CB31" s="31">
        <f t="shared" ca="1" si="18"/>
        <v>7583.07</v>
      </c>
      <c r="CC31" s="31">
        <f t="shared" ca="1" si="18"/>
        <v>2516.65</v>
      </c>
      <c r="CD31" s="31">
        <f t="shared" ca="1" si="18"/>
        <v>93465.97</v>
      </c>
      <c r="CE31" s="31">
        <f t="shared" ca="1" si="18"/>
        <v>24397.759999999998</v>
      </c>
      <c r="CF31" s="31">
        <f t="shared" ca="1" si="18"/>
        <v>24614.27</v>
      </c>
      <c r="CG31" s="31">
        <f t="shared" ca="1" si="18"/>
        <v>0</v>
      </c>
      <c r="CH31" s="31">
        <f t="shared" ca="1" si="18"/>
        <v>0</v>
      </c>
      <c r="CI31" s="31">
        <f t="shared" ca="1" si="18"/>
        <v>0</v>
      </c>
      <c r="CJ31" s="31">
        <f t="shared" ca="1" si="18"/>
        <v>0</v>
      </c>
      <c r="CK31" s="32">
        <f t="shared" ca="1" si="16"/>
        <v>3912.54</v>
      </c>
      <c r="CL31" s="32">
        <f t="shared" ca="1" si="16"/>
        <v>1866.19</v>
      </c>
      <c r="CM31" s="32">
        <f t="shared" ca="1" si="16"/>
        <v>785.02</v>
      </c>
      <c r="CN31" s="32">
        <f t="shared" ca="1" si="16"/>
        <v>523.69000000000005</v>
      </c>
      <c r="CO31" s="32">
        <f t="shared" ca="1" si="16"/>
        <v>173.8</v>
      </c>
      <c r="CP31" s="32">
        <f t="shared" ca="1" si="16"/>
        <v>6454.83</v>
      </c>
      <c r="CQ31" s="32">
        <f t="shared" ca="1" si="16"/>
        <v>1684.93</v>
      </c>
      <c r="CR31" s="32">
        <f t="shared" ca="1" si="16"/>
        <v>1699.88</v>
      </c>
      <c r="CS31" s="32">
        <f t="shared" ca="1" si="16"/>
        <v>0</v>
      </c>
      <c r="CT31" s="32">
        <f t="shared" ca="1" si="16"/>
        <v>0</v>
      </c>
      <c r="CU31" s="32">
        <f t="shared" ca="1" si="16"/>
        <v>0</v>
      </c>
      <c r="CV31" s="32">
        <f t="shared" ca="1" si="16"/>
        <v>0</v>
      </c>
      <c r="CW31" s="31">
        <f t="shared" ca="1" si="17"/>
        <v>-17684.660000000003</v>
      </c>
      <c r="CX31" s="31">
        <f t="shared" ca="1" si="17"/>
        <v>-8435.159999999998</v>
      </c>
      <c r="CY31" s="31">
        <f t="shared" ca="1" si="17"/>
        <v>-3548.2699999999982</v>
      </c>
      <c r="CZ31" s="31">
        <f t="shared" ca="1" si="17"/>
        <v>-2346.1300000000006</v>
      </c>
      <c r="DA31" s="31">
        <f t="shared" ca="1" si="17"/>
        <v>-778.62999999999977</v>
      </c>
      <c r="DB31" s="31">
        <f t="shared" ca="1" si="17"/>
        <v>-28917.649999999994</v>
      </c>
      <c r="DC31" s="31">
        <f t="shared" ca="1" si="17"/>
        <v>-8761.6200000000008</v>
      </c>
      <c r="DD31" s="31">
        <f t="shared" ca="1" si="17"/>
        <v>-8839.3799999999992</v>
      </c>
      <c r="DE31" s="31">
        <f t="shared" ca="1" si="17"/>
        <v>0</v>
      </c>
      <c r="DF31" s="31">
        <f t="shared" ca="1" si="17"/>
        <v>0</v>
      </c>
      <c r="DG31" s="31">
        <f t="shared" ca="1" si="17"/>
        <v>0</v>
      </c>
      <c r="DH31" s="31">
        <f t="shared" ca="1" si="17"/>
        <v>0</v>
      </c>
      <c r="DI31" s="32">
        <f t="shared" ca="1" si="11"/>
        <v>-884.23</v>
      </c>
      <c r="DJ31" s="32">
        <f t="shared" ca="1" si="11"/>
        <v>-421.76</v>
      </c>
      <c r="DK31" s="32">
        <f t="shared" ca="1" si="11"/>
        <v>-177.41</v>
      </c>
      <c r="DL31" s="32">
        <f t="shared" ca="1" si="11"/>
        <v>-117.31</v>
      </c>
      <c r="DM31" s="32">
        <f t="shared" ca="1" si="11"/>
        <v>-38.93</v>
      </c>
      <c r="DN31" s="32">
        <f t="shared" ca="1" si="11"/>
        <v>-1445.88</v>
      </c>
      <c r="DO31" s="32">
        <f t="shared" ca="1" si="11"/>
        <v>-438.08</v>
      </c>
      <c r="DP31" s="32">
        <f t="shared" ca="1" si="11"/>
        <v>-441.97</v>
      </c>
      <c r="DQ31" s="32">
        <f t="shared" ca="1" si="11"/>
        <v>0</v>
      </c>
      <c r="DR31" s="32">
        <f t="shared" ca="1" si="11"/>
        <v>0</v>
      </c>
      <c r="DS31" s="32">
        <f t="shared" ca="1" si="11"/>
        <v>0</v>
      </c>
      <c r="DT31" s="32">
        <f t="shared" ca="1" si="11"/>
        <v>0</v>
      </c>
      <c r="DU31" s="31">
        <f t="shared" ca="1" si="12"/>
        <v>-2810.35</v>
      </c>
      <c r="DV31" s="31">
        <f t="shared" ca="1" si="12"/>
        <v>-1322.56</v>
      </c>
      <c r="DW31" s="31">
        <f t="shared" ca="1" si="12"/>
        <v>-549.53</v>
      </c>
      <c r="DX31" s="31">
        <f t="shared" ca="1" si="12"/>
        <v>-358.37</v>
      </c>
      <c r="DY31" s="31">
        <f t="shared" ca="1" si="12"/>
        <v>-117.34</v>
      </c>
      <c r="DZ31" s="31">
        <f t="shared" ca="1" si="12"/>
        <v>-4296.3599999999997</v>
      </c>
      <c r="EA31" s="31">
        <f t="shared" ca="1" si="12"/>
        <v>-1283.73</v>
      </c>
      <c r="EB31" s="31">
        <f t="shared" ca="1" si="12"/>
        <v>-1278.23</v>
      </c>
      <c r="EC31" s="31">
        <f t="shared" ca="1" si="12"/>
        <v>0</v>
      </c>
      <c r="ED31" s="31">
        <f t="shared" ca="1" si="12"/>
        <v>0</v>
      </c>
      <c r="EE31" s="31">
        <f t="shared" ca="1" si="12"/>
        <v>0</v>
      </c>
      <c r="EF31" s="31">
        <f t="shared" ca="1" si="12"/>
        <v>0</v>
      </c>
      <c r="EG31" s="32">
        <f t="shared" ca="1" si="13"/>
        <v>-21379.24</v>
      </c>
      <c r="EH31" s="32">
        <f t="shared" ca="1" si="13"/>
        <v>-10179.479999999998</v>
      </c>
      <c r="EI31" s="32">
        <f t="shared" ca="1" si="13"/>
        <v>-4275.2099999999982</v>
      </c>
      <c r="EJ31" s="32">
        <f t="shared" ca="1" si="13"/>
        <v>-2821.8100000000004</v>
      </c>
      <c r="EK31" s="32">
        <f t="shared" ca="1" si="13"/>
        <v>-934.89999999999975</v>
      </c>
      <c r="EL31" s="32">
        <f t="shared" ca="1" si="13"/>
        <v>-34659.889999999992</v>
      </c>
      <c r="EM31" s="32">
        <f t="shared" ca="1" si="13"/>
        <v>-10483.43</v>
      </c>
      <c r="EN31" s="32">
        <f t="shared" ca="1" si="13"/>
        <v>-10559.579999999998</v>
      </c>
      <c r="EO31" s="32">
        <f t="shared" ca="1" si="13"/>
        <v>0</v>
      </c>
      <c r="EP31" s="32">
        <f t="shared" ca="1" si="13"/>
        <v>0</v>
      </c>
      <c r="EQ31" s="32">
        <f t="shared" ca="1" si="13"/>
        <v>0</v>
      </c>
      <c r="ER31" s="32">
        <f t="shared" ca="1" si="13"/>
        <v>0</v>
      </c>
    </row>
    <row r="32" spans="1:148" x14ac:dyDescent="0.25">
      <c r="A32" t="s">
        <v>469</v>
      </c>
      <c r="B32" s="1" t="s">
        <v>13</v>
      </c>
      <c r="C32" t="str">
        <f t="shared" ca="1" si="1"/>
        <v>BR4</v>
      </c>
      <c r="D32" t="str">
        <f t="shared" ca="1" si="2"/>
        <v>Battle River #4</v>
      </c>
      <c r="E32" s="52">
        <v>72733.0455391</v>
      </c>
      <c r="F32" s="52">
        <v>51153.786299400002</v>
      </c>
      <c r="G32" s="52">
        <v>62645.637429399998</v>
      </c>
      <c r="H32" s="52">
        <v>80602.471758700005</v>
      </c>
      <c r="I32" s="52">
        <v>109846.2819871</v>
      </c>
      <c r="J32" s="52">
        <v>101706.4007713</v>
      </c>
      <c r="K32" s="52">
        <v>68375.652288400001</v>
      </c>
      <c r="L32" s="52">
        <v>71861.428537500004</v>
      </c>
      <c r="M32" s="52">
        <v>71781.491577299996</v>
      </c>
      <c r="N32" s="52">
        <v>26395.223500299999</v>
      </c>
      <c r="O32" s="52">
        <v>51278.698853100002</v>
      </c>
      <c r="P32" s="52">
        <v>72751.992647299994</v>
      </c>
      <c r="Q32" s="32">
        <v>2867567.76</v>
      </c>
      <c r="R32" s="32">
        <v>1814579.05</v>
      </c>
      <c r="S32" s="32">
        <v>1449984.83</v>
      </c>
      <c r="T32" s="32">
        <v>1721606.44</v>
      </c>
      <c r="U32" s="32">
        <v>5994719.6600000001</v>
      </c>
      <c r="V32" s="32">
        <v>9738792.1699999999</v>
      </c>
      <c r="W32" s="32">
        <v>1820530.82</v>
      </c>
      <c r="X32" s="32">
        <v>2915437.85</v>
      </c>
      <c r="Y32" s="32">
        <v>1606436.26</v>
      </c>
      <c r="Z32" s="32">
        <v>540569.37</v>
      </c>
      <c r="AA32" s="32">
        <v>1265744.1000000001</v>
      </c>
      <c r="AB32" s="32">
        <v>1685903.69</v>
      </c>
      <c r="AC32" s="2">
        <v>5.01</v>
      </c>
      <c r="AD32" s="2">
        <v>5.01</v>
      </c>
      <c r="AE32" s="2">
        <v>5.01</v>
      </c>
      <c r="AF32" s="2">
        <v>5.01</v>
      </c>
      <c r="AG32" s="2">
        <v>5.01</v>
      </c>
      <c r="AH32" s="2">
        <v>5.01</v>
      </c>
      <c r="AI32" s="2">
        <v>5.01</v>
      </c>
      <c r="AJ32" s="2">
        <v>5.01</v>
      </c>
      <c r="AK32" s="2">
        <v>5.01</v>
      </c>
      <c r="AL32" s="2">
        <v>5.01</v>
      </c>
      <c r="AM32" s="2">
        <v>5.01</v>
      </c>
      <c r="AN32" s="2">
        <v>5.01</v>
      </c>
      <c r="AO32" s="33">
        <v>143665.14000000001</v>
      </c>
      <c r="AP32" s="33">
        <v>90910.41</v>
      </c>
      <c r="AQ32" s="33">
        <v>72644.240000000005</v>
      </c>
      <c r="AR32" s="33">
        <v>86252.479999999996</v>
      </c>
      <c r="AS32" s="33">
        <v>300335.45</v>
      </c>
      <c r="AT32" s="33">
        <v>487913.49</v>
      </c>
      <c r="AU32" s="33">
        <v>91208.59</v>
      </c>
      <c r="AV32" s="33">
        <v>146063.44</v>
      </c>
      <c r="AW32" s="33">
        <v>80482.460000000006</v>
      </c>
      <c r="AX32" s="33">
        <v>27082.53</v>
      </c>
      <c r="AY32" s="33">
        <v>63413.78</v>
      </c>
      <c r="AZ32" s="33">
        <v>84463.77</v>
      </c>
      <c r="BA32" s="31">
        <f t="shared" si="14"/>
        <v>-286.76</v>
      </c>
      <c r="BB32" s="31">
        <f t="shared" si="14"/>
        <v>-181.46</v>
      </c>
      <c r="BC32" s="31">
        <f t="shared" si="14"/>
        <v>-145</v>
      </c>
      <c r="BD32" s="31">
        <f t="shared" si="14"/>
        <v>-344.32</v>
      </c>
      <c r="BE32" s="31">
        <f t="shared" si="14"/>
        <v>-1198.94</v>
      </c>
      <c r="BF32" s="31">
        <f t="shared" si="14"/>
        <v>-1947.76</v>
      </c>
      <c r="BG32" s="31">
        <f t="shared" si="14"/>
        <v>2912.85</v>
      </c>
      <c r="BH32" s="31">
        <f t="shared" si="14"/>
        <v>4664.7</v>
      </c>
      <c r="BI32" s="31">
        <f t="shared" si="14"/>
        <v>2570.3000000000002</v>
      </c>
      <c r="BJ32" s="31">
        <f t="shared" si="14"/>
        <v>-594.63</v>
      </c>
      <c r="BK32" s="31">
        <f t="shared" si="14"/>
        <v>-1392.32</v>
      </c>
      <c r="BL32" s="31">
        <f t="shared" si="14"/>
        <v>-1854.49</v>
      </c>
      <c r="BM32" s="6">
        <f t="shared" ca="1" si="15"/>
        <v>2.8899999999999999E-2</v>
      </c>
      <c r="BN32" s="6">
        <f t="shared" ca="1" si="15"/>
        <v>2.8899999999999999E-2</v>
      </c>
      <c r="BO32" s="6">
        <f t="shared" ca="1" si="15"/>
        <v>2.8899999999999999E-2</v>
      </c>
      <c r="BP32" s="6">
        <f t="shared" ca="1" si="15"/>
        <v>2.8899999999999999E-2</v>
      </c>
      <c r="BQ32" s="6">
        <f t="shared" ca="1" si="15"/>
        <v>2.8899999999999999E-2</v>
      </c>
      <c r="BR32" s="6">
        <f t="shared" ca="1" si="15"/>
        <v>2.8899999999999999E-2</v>
      </c>
      <c r="BS32" s="6">
        <f t="shared" ca="1" si="15"/>
        <v>2.8899999999999999E-2</v>
      </c>
      <c r="BT32" s="6">
        <f t="shared" ca="1" si="15"/>
        <v>2.8899999999999999E-2</v>
      </c>
      <c r="BU32" s="6">
        <f t="shared" ca="1" si="15"/>
        <v>2.8899999999999999E-2</v>
      </c>
      <c r="BV32" s="6">
        <f t="shared" ca="1" si="15"/>
        <v>2.8899999999999999E-2</v>
      </c>
      <c r="BW32" s="6">
        <f t="shared" ca="1" si="15"/>
        <v>2.8899999999999999E-2</v>
      </c>
      <c r="BX32" s="6">
        <f t="shared" ca="1" si="15"/>
        <v>2.8899999999999999E-2</v>
      </c>
      <c r="BY32" s="31">
        <f t="shared" ca="1" si="19"/>
        <v>82872.710000000006</v>
      </c>
      <c r="BZ32" s="31">
        <f t="shared" ca="1" si="19"/>
        <v>52441.33</v>
      </c>
      <c r="CA32" s="31">
        <f t="shared" ca="1" si="19"/>
        <v>41904.559999999998</v>
      </c>
      <c r="CB32" s="31">
        <f t="shared" ca="1" si="18"/>
        <v>49754.43</v>
      </c>
      <c r="CC32" s="31">
        <f t="shared" ca="1" si="18"/>
        <v>173247.4</v>
      </c>
      <c r="CD32" s="31">
        <f t="shared" ca="1" si="18"/>
        <v>281451.09000000003</v>
      </c>
      <c r="CE32" s="31">
        <f t="shared" ca="1" si="18"/>
        <v>52613.34</v>
      </c>
      <c r="CF32" s="31">
        <f t="shared" ca="1" si="18"/>
        <v>84256.15</v>
      </c>
      <c r="CG32" s="31">
        <f t="shared" ca="1" si="18"/>
        <v>46426.01</v>
      </c>
      <c r="CH32" s="31">
        <f t="shared" ca="1" si="18"/>
        <v>15622.45</v>
      </c>
      <c r="CI32" s="31">
        <f t="shared" ca="1" si="18"/>
        <v>36580</v>
      </c>
      <c r="CJ32" s="31">
        <f t="shared" ca="1" si="18"/>
        <v>48722.62</v>
      </c>
      <c r="CK32" s="32">
        <f t="shared" ca="1" si="16"/>
        <v>7168.92</v>
      </c>
      <c r="CL32" s="32">
        <f t="shared" ca="1" si="16"/>
        <v>4536.45</v>
      </c>
      <c r="CM32" s="32">
        <f t="shared" ca="1" si="16"/>
        <v>3624.96</v>
      </c>
      <c r="CN32" s="32">
        <f t="shared" ca="1" si="16"/>
        <v>4304.0200000000004</v>
      </c>
      <c r="CO32" s="32">
        <f t="shared" ca="1" si="16"/>
        <v>14986.8</v>
      </c>
      <c r="CP32" s="32">
        <f t="shared" ca="1" si="16"/>
        <v>24346.98</v>
      </c>
      <c r="CQ32" s="32">
        <f t="shared" ca="1" si="16"/>
        <v>4551.33</v>
      </c>
      <c r="CR32" s="32">
        <f t="shared" ca="1" si="16"/>
        <v>7288.59</v>
      </c>
      <c r="CS32" s="32">
        <f t="shared" ca="1" si="16"/>
        <v>4016.09</v>
      </c>
      <c r="CT32" s="32">
        <f t="shared" ca="1" si="16"/>
        <v>1351.42</v>
      </c>
      <c r="CU32" s="32">
        <f t="shared" ca="1" si="16"/>
        <v>3164.36</v>
      </c>
      <c r="CV32" s="32">
        <f t="shared" ca="1" si="16"/>
        <v>4214.76</v>
      </c>
      <c r="CW32" s="31">
        <f t="shared" ca="1" si="17"/>
        <v>-53336.750000000007</v>
      </c>
      <c r="CX32" s="31">
        <f t="shared" ca="1" si="17"/>
        <v>-33751.170000000006</v>
      </c>
      <c r="CY32" s="31">
        <f t="shared" ca="1" si="17"/>
        <v>-26969.720000000008</v>
      </c>
      <c r="CZ32" s="31">
        <f t="shared" ca="1" si="17"/>
        <v>-31849.71</v>
      </c>
      <c r="DA32" s="31">
        <f t="shared" ca="1" si="17"/>
        <v>-110902.31000000003</v>
      </c>
      <c r="DB32" s="31">
        <f t="shared" ca="1" si="17"/>
        <v>-180167.65999999997</v>
      </c>
      <c r="DC32" s="31">
        <f t="shared" ca="1" si="17"/>
        <v>-36956.769999999997</v>
      </c>
      <c r="DD32" s="31">
        <f t="shared" ca="1" si="17"/>
        <v>-59183.400000000009</v>
      </c>
      <c r="DE32" s="31">
        <f t="shared" ca="1" si="17"/>
        <v>-32610.66</v>
      </c>
      <c r="DF32" s="31">
        <f t="shared" ca="1" si="17"/>
        <v>-9514.029999999997</v>
      </c>
      <c r="DG32" s="31">
        <f t="shared" ca="1" si="17"/>
        <v>-22277.1</v>
      </c>
      <c r="DH32" s="31">
        <f t="shared" ca="1" si="17"/>
        <v>-29671.899999999998</v>
      </c>
      <c r="DI32" s="32">
        <f t="shared" ca="1" si="11"/>
        <v>-2666.84</v>
      </c>
      <c r="DJ32" s="32">
        <f t="shared" ca="1" si="11"/>
        <v>-1687.56</v>
      </c>
      <c r="DK32" s="32">
        <f t="shared" ca="1" si="11"/>
        <v>-1348.49</v>
      </c>
      <c r="DL32" s="32">
        <f t="shared" ca="1" si="11"/>
        <v>-1592.49</v>
      </c>
      <c r="DM32" s="32">
        <f t="shared" ca="1" si="11"/>
        <v>-5545.12</v>
      </c>
      <c r="DN32" s="32">
        <f t="shared" ca="1" si="11"/>
        <v>-9008.3799999999992</v>
      </c>
      <c r="DO32" s="32">
        <f t="shared" ca="1" si="11"/>
        <v>-1847.84</v>
      </c>
      <c r="DP32" s="32">
        <f t="shared" ca="1" si="11"/>
        <v>-2959.17</v>
      </c>
      <c r="DQ32" s="32">
        <f t="shared" ca="1" si="11"/>
        <v>-1630.53</v>
      </c>
      <c r="DR32" s="32">
        <f t="shared" ca="1" si="11"/>
        <v>-475.7</v>
      </c>
      <c r="DS32" s="32">
        <f t="shared" ca="1" si="11"/>
        <v>-1113.8599999999999</v>
      </c>
      <c r="DT32" s="32">
        <f t="shared" ca="1" si="11"/>
        <v>-1483.6</v>
      </c>
      <c r="DU32" s="31">
        <f t="shared" ca="1" si="12"/>
        <v>-8475.99</v>
      </c>
      <c r="DV32" s="31">
        <f t="shared" ca="1" si="12"/>
        <v>-5291.89</v>
      </c>
      <c r="DW32" s="31">
        <f t="shared" ca="1" si="12"/>
        <v>-4176.8900000000003</v>
      </c>
      <c r="DX32" s="31">
        <f t="shared" ca="1" si="12"/>
        <v>-4865.05</v>
      </c>
      <c r="DY32" s="31">
        <f t="shared" ca="1" si="12"/>
        <v>-16712.47</v>
      </c>
      <c r="DZ32" s="31">
        <f t="shared" ca="1" si="12"/>
        <v>-26767.89</v>
      </c>
      <c r="EA32" s="31">
        <f t="shared" ca="1" si="12"/>
        <v>-5414.81</v>
      </c>
      <c r="EB32" s="31">
        <f t="shared" ca="1" si="12"/>
        <v>-8558.2900000000009</v>
      </c>
      <c r="EC32" s="31">
        <f t="shared" ca="1" si="12"/>
        <v>-4653.3900000000003</v>
      </c>
      <c r="ED32" s="31">
        <f t="shared" ca="1" si="12"/>
        <v>-1340.01</v>
      </c>
      <c r="EE32" s="31">
        <f t="shared" ca="1" si="12"/>
        <v>-3095.07</v>
      </c>
      <c r="EF32" s="31">
        <f t="shared" ca="1" si="12"/>
        <v>-4067.6</v>
      </c>
      <c r="EG32" s="32">
        <f t="shared" ca="1" si="13"/>
        <v>-64479.580000000009</v>
      </c>
      <c r="EH32" s="32">
        <f t="shared" ca="1" si="13"/>
        <v>-40730.620000000003</v>
      </c>
      <c r="EI32" s="32">
        <f t="shared" ca="1" si="13"/>
        <v>-32495.100000000009</v>
      </c>
      <c r="EJ32" s="32">
        <f t="shared" ca="1" si="13"/>
        <v>-38307.25</v>
      </c>
      <c r="EK32" s="32">
        <f t="shared" ca="1" si="13"/>
        <v>-133159.90000000002</v>
      </c>
      <c r="EL32" s="32">
        <f t="shared" ca="1" si="13"/>
        <v>-215943.93</v>
      </c>
      <c r="EM32" s="32">
        <f t="shared" ca="1" si="13"/>
        <v>-44219.419999999991</v>
      </c>
      <c r="EN32" s="32">
        <f t="shared" ca="1" si="13"/>
        <v>-70700.860000000015</v>
      </c>
      <c r="EO32" s="32">
        <f t="shared" ca="1" si="13"/>
        <v>-38894.58</v>
      </c>
      <c r="EP32" s="32">
        <f t="shared" ca="1" si="13"/>
        <v>-11329.739999999998</v>
      </c>
      <c r="EQ32" s="32">
        <f t="shared" ca="1" si="13"/>
        <v>-26486.03</v>
      </c>
      <c r="ER32" s="32">
        <f t="shared" ca="1" si="13"/>
        <v>-35223.1</v>
      </c>
    </row>
    <row r="33" spans="1:148" x14ac:dyDescent="0.25">
      <c r="A33" t="s">
        <v>470</v>
      </c>
      <c r="B33" s="1" t="s">
        <v>25</v>
      </c>
      <c r="C33" t="str">
        <f t="shared" ca="1" si="1"/>
        <v>BR5</v>
      </c>
      <c r="D33" t="str">
        <f t="shared" ca="1" si="2"/>
        <v>Battle River #5</v>
      </c>
      <c r="E33" s="52">
        <v>233415.000959</v>
      </c>
      <c r="F33" s="52">
        <v>197067.44742839999</v>
      </c>
      <c r="G33" s="52">
        <v>98147.483311599994</v>
      </c>
      <c r="H33" s="52">
        <v>0</v>
      </c>
      <c r="I33" s="52">
        <v>153968.47921300001</v>
      </c>
      <c r="J33" s="52">
        <v>183089.62057170001</v>
      </c>
      <c r="K33" s="52">
        <v>125965.69145709999</v>
      </c>
      <c r="L33" s="52">
        <v>142202.44590709999</v>
      </c>
      <c r="M33" s="52">
        <v>150961.705525</v>
      </c>
      <c r="N33" s="52">
        <v>163998.41563030001</v>
      </c>
      <c r="O33" s="52">
        <v>168579.2301406</v>
      </c>
      <c r="P33" s="52">
        <v>160719.96944849999</v>
      </c>
      <c r="Q33" s="32">
        <v>8539958.9399999995</v>
      </c>
      <c r="R33" s="32">
        <v>7088686.96</v>
      </c>
      <c r="S33" s="32">
        <v>2019799.78</v>
      </c>
      <c r="T33" s="32">
        <v>0</v>
      </c>
      <c r="U33" s="32">
        <v>9829885.4499999993</v>
      </c>
      <c r="V33" s="32">
        <v>18358016.329999998</v>
      </c>
      <c r="W33" s="32">
        <v>3024087.38</v>
      </c>
      <c r="X33" s="32">
        <v>6366036.7000000002</v>
      </c>
      <c r="Y33" s="32">
        <v>3262644.66</v>
      </c>
      <c r="Z33" s="32">
        <v>3672376.68</v>
      </c>
      <c r="AA33" s="32">
        <v>3896217.53</v>
      </c>
      <c r="AB33" s="32">
        <v>3643347.98</v>
      </c>
      <c r="AC33" s="2">
        <v>4.71</v>
      </c>
      <c r="AD33" s="2">
        <v>4.71</v>
      </c>
      <c r="AE33" s="2">
        <v>4.71</v>
      </c>
      <c r="AF33" s="2">
        <v>4.71</v>
      </c>
      <c r="AG33" s="2">
        <v>4.71</v>
      </c>
      <c r="AH33" s="2">
        <v>4.71</v>
      </c>
      <c r="AI33" s="2">
        <v>4.71</v>
      </c>
      <c r="AJ33" s="2">
        <v>4.71</v>
      </c>
      <c r="AK33" s="2">
        <v>4.71</v>
      </c>
      <c r="AL33" s="2">
        <v>4.71</v>
      </c>
      <c r="AM33" s="2">
        <v>4.71</v>
      </c>
      <c r="AN33" s="2">
        <v>4.71</v>
      </c>
      <c r="AO33" s="33">
        <v>402232.07</v>
      </c>
      <c r="AP33" s="33">
        <v>333877.15999999997</v>
      </c>
      <c r="AQ33" s="33">
        <v>95132.57</v>
      </c>
      <c r="AR33" s="33">
        <v>0</v>
      </c>
      <c r="AS33" s="33">
        <v>462987.6</v>
      </c>
      <c r="AT33" s="33">
        <v>864662.57</v>
      </c>
      <c r="AU33" s="33">
        <v>142434.51999999999</v>
      </c>
      <c r="AV33" s="33">
        <v>299840.33</v>
      </c>
      <c r="AW33" s="33">
        <v>153670.56</v>
      </c>
      <c r="AX33" s="33">
        <v>172968.94</v>
      </c>
      <c r="AY33" s="33">
        <v>183511.85</v>
      </c>
      <c r="AZ33" s="33">
        <v>171601.69</v>
      </c>
      <c r="BA33" s="31">
        <f t="shared" si="14"/>
        <v>-854</v>
      </c>
      <c r="BB33" s="31">
        <f t="shared" si="14"/>
        <v>-708.87</v>
      </c>
      <c r="BC33" s="31">
        <f t="shared" si="14"/>
        <v>-201.98</v>
      </c>
      <c r="BD33" s="31">
        <f t="shared" si="14"/>
        <v>0</v>
      </c>
      <c r="BE33" s="31">
        <f t="shared" si="14"/>
        <v>-1965.98</v>
      </c>
      <c r="BF33" s="31">
        <f t="shared" si="14"/>
        <v>-3671.6</v>
      </c>
      <c r="BG33" s="31">
        <f t="shared" si="14"/>
        <v>4838.54</v>
      </c>
      <c r="BH33" s="31">
        <f t="shared" si="14"/>
        <v>10185.66</v>
      </c>
      <c r="BI33" s="31">
        <f t="shared" si="14"/>
        <v>5220.2299999999996</v>
      </c>
      <c r="BJ33" s="31">
        <f t="shared" si="14"/>
        <v>-4039.61</v>
      </c>
      <c r="BK33" s="31">
        <f t="shared" si="14"/>
        <v>-4285.84</v>
      </c>
      <c r="BL33" s="31">
        <f t="shared" si="14"/>
        <v>-4007.68</v>
      </c>
      <c r="BM33" s="6">
        <f t="shared" ca="1" si="15"/>
        <v>1.89E-2</v>
      </c>
      <c r="BN33" s="6">
        <f t="shared" ca="1" si="15"/>
        <v>1.89E-2</v>
      </c>
      <c r="BO33" s="6">
        <f t="shared" ca="1" si="15"/>
        <v>1.89E-2</v>
      </c>
      <c r="BP33" s="6">
        <f t="shared" ca="1" si="15"/>
        <v>1.89E-2</v>
      </c>
      <c r="BQ33" s="6">
        <f t="shared" ca="1" si="15"/>
        <v>1.89E-2</v>
      </c>
      <c r="BR33" s="6">
        <f t="shared" ca="1" si="15"/>
        <v>1.89E-2</v>
      </c>
      <c r="BS33" s="6">
        <f t="shared" ca="1" si="15"/>
        <v>1.89E-2</v>
      </c>
      <c r="BT33" s="6">
        <f t="shared" ca="1" si="15"/>
        <v>1.89E-2</v>
      </c>
      <c r="BU33" s="6">
        <f t="shared" ca="1" si="15"/>
        <v>1.89E-2</v>
      </c>
      <c r="BV33" s="6">
        <f t="shared" ca="1" si="15"/>
        <v>1.89E-2</v>
      </c>
      <c r="BW33" s="6">
        <f t="shared" ca="1" si="15"/>
        <v>1.89E-2</v>
      </c>
      <c r="BX33" s="6">
        <f t="shared" ca="1" si="15"/>
        <v>1.89E-2</v>
      </c>
      <c r="BY33" s="31">
        <f t="shared" ca="1" si="19"/>
        <v>161405.22</v>
      </c>
      <c r="BZ33" s="31">
        <f t="shared" ca="1" si="19"/>
        <v>133976.18</v>
      </c>
      <c r="CA33" s="31">
        <f t="shared" ca="1" si="19"/>
        <v>38174.22</v>
      </c>
      <c r="CB33" s="31">
        <f t="shared" ca="1" si="18"/>
        <v>0</v>
      </c>
      <c r="CC33" s="31">
        <f t="shared" ca="1" si="18"/>
        <v>185784.84</v>
      </c>
      <c r="CD33" s="31">
        <f t="shared" ca="1" si="18"/>
        <v>346966.51</v>
      </c>
      <c r="CE33" s="31">
        <f t="shared" ca="1" si="18"/>
        <v>57155.25</v>
      </c>
      <c r="CF33" s="31">
        <f t="shared" ca="1" si="18"/>
        <v>120318.09</v>
      </c>
      <c r="CG33" s="31">
        <f t="shared" ca="1" si="18"/>
        <v>61663.98</v>
      </c>
      <c r="CH33" s="31">
        <f t="shared" ca="1" si="18"/>
        <v>69407.92</v>
      </c>
      <c r="CI33" s="31">
        <f t="shared" ca="1" si="18"/>
        <v>73638.509999999995</v>
      </c>
      <c r="CJ33" s="31">
        <f t="shared" ca="1" si="18"/>
        <v>68859.28</v>
      </c>
      <c r="CK33" s="32">
        <f t="shared" ca="1" si="16"/>
        <v>21349.9</v>
      </c>
      <c r="CL33" s="32">
        <f t="shared" ca="1" si="16"/>
        <v>17721.72</v>
      </c>
      <c r="CM33" s="32">
        <f t="shared" ca="1" si="16"/>
        <v>5049.5</v>
      </c>
      <c r="CN33" s="32">
        <f t="shared" ca="1" si="16"/>
        <v>0</v>
      </c>
      <c r="CO33" s="32">
        <f t="shared" ca="1" si="16"/>
        <v>24574.71</v>
      </c>
      <c r="CP33" s="32">
        <f t="shared" ca="1" si="16"/>
        <v>45895.040000000001</v>
      </c>
      <c r="CQ33" s="32">
        <f t="shared" ca="1" si="16"/>
        <v>7560.22</v>
      </c>
      <c r="CR33" s="32">
        <f t="shared" ca="1" si="16"/>
        <v>15915.09</v>
      </c>
      <c r="CS33" s="32">
        <f t="shared" ca="1" si="16"/>
        <v>8156.61</v>
      </c>
      <c r="CT33" s="32">
        <f t="shared" ca="1" si="16"/>
        <v>9180.94</v>
      </c>
      <c r="CU33" s="32">
        <f t="shared" ca="1" si="16"/>
        <v>9740.5400000000009</v>
      </c>
      <c r="CV33" s="32">
        <f t="shared" ca="1" si="16"/>
        <v>9108.3700000000008</v>
      </c>
      <c r="CW33" s="31">
        <f t="shared" ca="1" si="17"/>
        <v>-218622.95</v>
      </c>
      <c r="CX33" s="31">
        <f t="shared" ca="1" si="17"/>
        <v>-181470.38999999998</v>
      </c>
      <c r="CY33" s="31">
        <f t="shared" ca="1" si="17"/>
        <v>-51706.87</v>
      </c>
      <c r="CZ33" s="31">
        <f t="shared" ca="1" si="17"/>
        <v>0</v>
      </c>
      <c r="DA33" s="31">
        <f t="shared" ca="1" si="17"/>
        <v>-250662.06999999998</v>
      </c>
      <c r="DB33" s="31">
        <f t="shared" ca="1" si="17"/>
        <v>-468129.42</v>
      </c>
      <c r="DC33" s="31">
        <f t="shared" ca="1" si="17"/>
        <v>-82557.589999999982</v>
      </c>
      <c r="DD33" s="31">
        <f t="shared" ca="1" si="17"/>
        <v>-173792.81000000003</v>
      </c>
      <c r="DE33" s="31">
        <f t="shared" ca="1" si="17"/>
        <v>-89070.2</v>
      </c>
      <c r="DF33" s="31">
        <f t="shared" ca="1" si="17"/>
        <v>-90340.47</v>
      </c>
      <c r="DG33" s="31">
        <f t="shared" ca="1" si="17"/>
        <v>-95846.960000000021</v>
      </c>
      <c r="DH33" s="31">
        <f t="shared" ca="1" si="17"/>
        <v>-89626.360000000015</v>
      </c>
      <c r="DI33" s="32">
        <f t="shared" ca="1" si="11"/>
        <v>-10931.15</v>
      </c>
      <c r="DJ33" s="32">
        <f t="shared" ca="1" si="11"/>
        <v>-9073.52</v>
      </c>
      <c r="DK33" s="32">
        <f t="shared" ca="1" si="11"/>
        <v>-2585.34</v>
      </c>
      <c r="DL33" s="32">
        <f t="shared" ca="1" si="11"/>
        <v>0</v>
      </c>
      <c r="DM33" s="32">
        <f t="shared" ca="1" si="11"/>
        <v>-12533.1</v>
      </c>
      <c r="DN33" s="32">
        <f t="shared" ca="1" si="11"/>
        <v>-23406.47</v>
      </c>
      <c r="DO33" s="32">
        <f t="shared" ca="1" si="11"/>
        <v>-4127.88</v>
      </c>
      <c r="DP33" s="32">
        <f t="shared" ca="1" si="11"/>
        <v>-8689.64</v>
      </c>
      <c r="DQ33" s="32">
        <f t="shared" ca="1" si="11"/>
        <v>-4453.51</v>
      </c>
      <c r="DR33" s="32">
        <f t="shared" ca="1" si="11"/>
        <v>-4517.0200000000004</v>
      </c>
      <c r="DS33" s="32">
        <f t="shared" ca="1" si="11"/>
        <v>-4792.3500000000004</v>
      </c>
      <c r="DT33" s="32">
        <f t="shared" ca="1" si="11"/>
        <v>-4481.32</v>
      </c>
      <c r="DU33" s="31">
        <f t="shared" ca="1" si="12"/>
        <v>-34742.370000000003</v>
      </c>
      <c r="DV33" s="31">
        <f t="shared" ca="1" si="12"/>
        <v>-28452.97</v>
      </c>
      <c r="DW33" s="31">
        <f t="shared" ca="1" si="12"/>
        <v>-8008.02</v>
      </c>
      <c r="DX33" s="31">
        <f t="shared" ca="1" si="12"/>
        <v>0</v>
      </c>
      <c r="DY33" s="31">
        <f t="shared" ca="1" si="12"/>
        <v>-37773.61</v>
      </c>
      <c r="DZ33" s="31">
        <f t="shared" ca="1" si="12"/>
        <v>-69550.960000000006</v>
      </c>
      <c r="EA33" s="31">
        <f t="shared" ca="1" si="12"/>
        <v>-12096.11</v>
      </c>
      <c r="EB33" s="31">
        <f t="shared" ca="1" si="12"/>
        <v>-25131.54</v>
      </c>
      <c r="EC33" s="31">
        <f t="shared" ca="1" si="12"/>
        <v>-12709.91</v>
      </c>
      <c r="ED33" s="31">
        <f t="shared" ca="1" si="12"/>
        <v>-12724.1</v>
      </c>
      <c r="EE33" s="31">
        <f t="shared" ca="1" si="12"/>
        <v>-13316.51</v>
      </c>
      <c r="EF33" s="31">
        <f t="shared" ca="1" si="12"/>
        <v>-12286.5</v>
      </c>
      <c r="EG33" s="32">
        <f t="shared" ca="1" si="13"/>
        <v>-264296.47000000003</v>
      </c>
      <c r="EH33" s="32">
        <f t="shared" ca="1" si="13"/>
        <v>-218996.87999999998</v>
      </c>
      <c r="EI33" s="32">
        <f t="shared" ca="1" si="13"/>
        <v>-62300.23000000001</v>
      </c>
      <c r="EJ33" s="32">
        <f t="shared" ca="1" si="13"/>
        <v>0</v>
      </c>
      <c r="EK33" s="32">
        <f t="shared" ca="1" si="13"/>
        <v>-300968.77999999997</v>
      </c>
      <c r="EL33" s="32">
        <f t="shared" ca="1" si="13"/>
        <v>-561086.85</v>
      </c>
      <c r="EM33" s="32">
        <f t="shared" ca="1" si="13"/>
        <v>-98781.579999999987</v>
      </c>
      <c r="EN33" s="32">
        <f t="shared" ca="1" si="13"/>
        <v>-207613.99000000002</v>
      </c>
      <c r="EO33" s="32">
        <f t="shared" ca="1" si="13"/>
        <v>-106233.62</v>
      </c>
      <c r="EP33" s="32">
        <f t="shared" ca="1" si="13"/>
        <v>-107581.59000000001</v>
      </c>
      <c r="EQ33" s="32">
        <f t="shared" ca="1" si="13"/>
        <v>-113955.82000000002</v>
      </c>
      <c r="ER33" s="32">
        <f t="shared" ca="1" si="13"/>
        <v>-106394.18000000002</v>
      </c>
    </row>
    <row r="34" spans="1:148" x14ac:dyDescent="0.25">
      <c r="A34" t="s">
        <v>467</v>
      </c>
      <c r="B34" s="1" t="s">
        <v>125</v>
      </c>
      <c r="C34" t="str">
        <f t="shared" ca="1" si="1"/>
        <v>BRA</v>
      </c>
      <c r="D34" t="str">
        <f t="shared" ca="1" si="2"/>
        <v>Brazeau Hydro Facility</v>
      </c>
      <c r="E34" s="52">
        <v>25032.432579299999</v>
      </c>
      <c r="F34" s="52">
        <v>19198.456496800001</v>
      </c>
      <c r="G34" s="52">
        <v>14223.5461065</v>
      </c>
      <c r="H34" s="52">
        <v>14254.534458399999</v>
      </c>
      <c r="I34" s="52">
        <v>21363.9332588</v>
      </c>
      <c r="J34" s="52">
        <v>34854.821987800002</v>
      </c>
      <c r="K34" s="52">
        <v>18789.554555300001</v>
      </c>
      <c r="L34" s="52">
        <v>14333.589449900001</v>
      </c>
      <c r="M34" s="52">
        <v>9963.8314312999992</v>
      </c>
      <c r="N34" s="52">
        <v>9387.4632688999991</v>
      </c>
      <c r="O34" s="52">
        <v>10810.7753505</v>
      </c>
      <c r="P34" s="52">
        <v>13596.6153579</v>
      </c>
      <c r="Q34" s="32">
        <v>1194212.5</v>
      </c>
      <c r="R34" s="32">
        <v>1065259.99</v>
      </c>
      <c r="S34" s="32">
        <v>322074.89</v>
      </c>
      <c r="T34" s="32">
        <v>341087.62</v>
      </c>
      <c r="U34" s="32">
        <v>2310497.4500000002</v>
      </c>
      <c r="V34" s="32">
        <v>6524074.9800000004</v>
      </c>
      <c r="W34" s="32">
        <v>557549.16</v>
      </c>
      <c r="X34" s="32">
        <v>1630515.64</v>
      </c>
      <c r="Y34" s="32">
        <v>219428.9</v>
      </c>
      <c r="Z34" s="32">
        <v>264626.90000000002</v>
      </c>
      <c r="AA34" s="32">
        <v>694312.27</v>
      </c>
      <c r="AB34" s="32">
        <v>327208.2</v>
      </c>
      <c r="AC34" s="2">
        <v>2.65</v>
      </c>
      <c r="AD34" s="2">
        <v>2.65</v>
      </c>
      <c r="AE34" s="2">
        <v>2.65</v>
      </c>
      <c r="AF34" s="2">
        <v>2.65</v>
      </c>
      <c r="AG34" s="2">
        <v>2.65</v>
      </c>
      <c r="AH34" s="2">
        <v>2.65</v>
      </c>
      <c r="AI34" s="2">
        <v>2.65</v>
      </c>
      <c r="AJ34" s="2">
        <v>2.65</v>
      </c>
      <c r="AK34" s="2">
        <v>2.65</v>
      </c>
      <c r="AL34" s="2">
        <v>2.65</v>
      </c>
      <c r="AM34" s="2">
        <v>2.65</v>
      </c>
      <c r="AN34" s="2">
        <v>2.65</v>
      </c>
      <c r="AO34" s="33">
        <v>31646.63</v>
      </c>
      <c r="AP34" s="33">
        <v>28229.39</v>
      </c>
      <c r="AQ34" s="33">
        <v>8534.98</v>
      </c>
      <c r="AR34" s="33">
        <v>9038.82</v>
      </c>
      <c r="AS34" s="33">
        <v>61228.18</v>
      </c>
      <c r="AT34" s="33">
        <v>172887.99</v>
      </c>
      <c r="AU34" s="33">
        <v>14775.05</v>
      </c>
      <c r="AV34" s="33">
        <v>43208.66</v>
      </c>
      <c r="AW34" s="33">
        <v>5814.87</v>
      </c>
      <c r="AX34" s="33">
        <v>7012.61</v>
      </c>
      <c r="AY34" s="33">
        <v>18399.28</v>
      </c>
      <c r="AZ34" s="33">
        <v>8671.02</v>
      </c>
      <c r="BA34" s="31">
        <f t="shared" si="14"/>
        <v>-119.42</v>
      </c>
      <c r="BB34" s="31">
        <f t="shared" si="14"/>
        <v>-106.53</v>
      </c>
      <c r="BC34" s="31">
        <f t="shared" si="14"/>
        <v>-32.21</v>
      </c>
      <c r="BD34" s="31">
        <f t="shared" si="14"/>
        <v>-68.22</v>
      </c>
      <c r="BE34" s="31">
        <f t="shared" si="14"/>
        <v>-462.1</v>
      </c>
      <c r="BF34" s="31">
        <f t="shared" si="14"/>
        <v>-1304.81</v>
      </c>
      <c r="BG34" s="31">
        <f t="shared" si="14"/>
        <v>892.08</v>
      </c>
      <c r="BH34" s="31">
        <f t="shared" si="14"/>
        <v>2608.83</v>
      </c>
      <c r="BI34" s="31">
        <f t="shared" si="14"/>
        <v>351.09</v>
      </c>
      <c r="BJ34" s="31">
        <f t="shared" si="14"/>
        <v>-291.08999999999997</v>
      </c>
      <c r="BK34" s="31">
        <f t="shared" si="14"/>
        <v>-763.74</v>
      </c>
      <c r="BL34" s="31">
        <f t="shared" si="14"/>
        <v>-359.93</v>
      </c>
      <c r="BM34" s="6">
        <f t="shared" ca="1" si="15"/>
        <v>1.9599999999999999E-2</v>
      </c>
      <c r="BN34" s="6">
        <f t="shared" ca="1" si="15"/>
        <v>1.9599999999999999E-2</v>
      </c>
      <c r="BO34" s="6">
        <f t="shared" ca="1" si="15"/>
        <v>1.9599999999999999E-2</v>
      </c>
      <c r="BP34" s="6">
        <f t="shared" ca="1" si="15"/>
        <v>1.9599999999999999E-2</v>
      </c>
      <c r="BQ34" s="6">
        <f t="shared" ca="1" si="15"/>
        <v>1.9599999999999999E-2</v>
      </c>
      <c r="BR34" s="6">
        <f t="shared" ca="1" si="15"/>
        <v>1.9599999999999999E-2</v>
      </c>
      <c r="BS34" s="6">
        <f t="shared" ca="1" si="15"/>
        <v>1.9599999999999999E-2</v>
      </c>
      <c r="BT34" s="6">
        <f t="shared" ca="1" si="15"/>
        <v>1.9599999999999999E-2</v>
      </c>
      <c r="BU34" s="6">
        <f t="shared" ca="1" si="15"/>
        <v>1.9599999999999999E-2</v>
      </c>
      <c r="BV34" s="6">
        <f t="shared" ca="1" si="15"/>
        <v>1.9599999999999999E-2</v>
      </c>
      <c r="BW34" s="6">
        <f t="shared" ca="1" si="15"/>
        <v>1.9599999999999999E-2</v>
      </c>
      <c r="BX34" s="6">
        <f t="shared" ca="1" si="15"/>
        <v>1.9599999999999999E-2</v>
      </c>
      <c r="BY34" s="31">
        <f t="shared" ca="1" si="19"/>
        <v>23406.57</v>
      </c>
      <c r="BZ34" s="31">
        <f t="shared" ca="1" si="19"/>
        <v>20879.099999999999</v>
      </c>
      <c r="CA34" s="31">
        <f t="shared" ca="1" si="19"/>
        <v>6312.67</v>
      </c>
      <c r="CB34" s="31">
        <f t="shared" ca="1" si="18"/>
        <v>6685.32</v>
      </c>
      <c r="CC34" s="31">
        <f t="shared" ca="1" si="18"/>
        <v>45285.75</v>
      </c>
      <c r="CD34" s="31">
        <f t="shared" ca="1" si="18"/>
        <v>127871.87</v>
      </c>
      <c r="CE34" s="31">
        <f t="shared" ca="1" si="18"/>
        <v>10927.96</v>
      </c>
      <c r="CF34" s="31">
        <f t="shared" ca="1" si="18"/>
        <v>31958.11</v>
      </c>
      <c r="CG34" s="31">
        <f t="shared" ca="1" si="18"/>
        <v>4300.8100000000004</v>
      </c>
      <c r="CH34" s="31">
        <f t="shared" ca="1" si="18"/>
        <v>5186.6899999999996</v>
      </c>
      <c r="CI34" s="31">
        <f t="shared" ca="1" si="18"/>
        <v>13608.52</v>
      </c>
      <c r="CJ34" s="31">
        <f t="shared" ca="1" si="18"/>
        <v>6413.28</v>
      </c>
      <c r="CK34" s="32">
        <f t="shared" ca="1" si="16"/>
        <v>2985.53</v>
      </c>
      <c r="CL34" s="32">
        <f t="shared" ca="1" si="16"/>
        <v>2663.15</v>
      </c>
      <c r="CM34" s="32">
        <f t="shared" ca="1" si="16"/>
        <v>805.19</v>
      </c>
      <c r="CN34" s="32">
        <f t="shared" ca="1" si="16"/>
        <v>852.72</v>
      </c>
      <c r="CO34" s="32">
        <f t="shared" ca="1" si="16"/>
        <v>5776.24</v>
      </c>
      <c r="CP34" s="32">
        <f t="shared" ca="1" si="16"/>
        <v>16310.19</v>
      </c>
      <c r="CQ34" s="32">
        <f t="shared" ca="1" si="16"/>
        <v>1393.87</v>
      </c>
      <c r="CR34" s="32">
        <f t="shared" ca="1" si="16"/>
        <v>4076.29</v>
      </c>
      <c r="CS34" s="32">
        <f t="shared" ca="1" si="16"/>
        <v>548.57000000000005</v>
      </c>
      <c r="CT34" s="32">
        <f t="shared" ca="1" si="16"/>
        <v>661.57</v>
      </c>
      <c r="CU34" s="32">
        <f t="shared" ca="1" si="16"/>
        <v>1735.78</v>
      </c>
      <c r="CV34" s="32">
        <f t="shared" ca="1" si="16"/>
        <v>818.02</v>
      </c>
      <c r="CW34" s="31">
        <f t="shared" ca="1" si="17"/>
        <v>-5135.1100000000024</v>
      </c>
      <c r="CX34" s="31">
        <f t="shared" ca="1" si="17"/>
        <v>-4580.6099999999997</v>
      </c>
      <c r="CY34" s="31">
        <f t="shared" ca="1" si="17"/>
        <v>-1384.9099999999989</v>
      </c>
      <c r="CZ34" s="31">
        <f t="shared" ca="1" si="17"/>
        <v>-1432.5599999999997</v>
      </c>
      <c r="DA34" s="31">
        <f t="shared" ca="1" si="17"/>
        <v>-9704.090000000002</v>
      </c>
      <c r="DB34" s="31">
        <f t="shared" ca="1" si="17"/>
        <v>-27401.119999999992</v>
      </c>
      <c r="DC34" s="31">
        <f t="shared" ca="1" si="17"/>
        <v>-3345.3000000000011</v>
      </c>
      <c r="DD34" s="31">
        <f t="shared" ca="1" si="17"/>
        <v>-9783.090000000002</v>
      </c>
      <c r="DE34" s="31">
        <f t="shared" ca="1" si="17"/>
        <v>-1316.5799999999997</v>
      </c>
      <c r="DF34" s="31">
        <f t="shared" ca="1" si="17"/>
        <v>-873.26000000000045</v>
      </c>
      <c r="DG34" s="31">
        <f t="shared" ca="1" si="17"/>
        <v>-2291.239999999998</v>
      </c>
      <c r="DH34" s="31">
        <f t="shared" ca="1" si="17"/>
        <v>-1079.7900000000011</v>
      </c>
      <c r="DI34" s="32">
        <f t="shared" ca="1" si="11"/>
        <v>-256.76</v>
      </c>
      <c r="DJ34" s="32">
        <f t="shared" ca="1" si="11"/>
        <v>-229.03</v>
      </c>
      <c r="DK34" s="32">
        <f t="shared" ca="1" si="11"/>
        <v>-69.25</v>
      </c>
      <c r="DL34" s="32">
        <f t="shared" ca="1" si="11"/>
        <v>-71.63</v>
      </c>
      <c r="DM34" s="32">
        <f t="shared" ca="1" si="11"/>
        <v>-485.2</v>
      </c>
      <c r="DN34" s="32">
        <f t="shared" ca="1" si="11"/>
        <v>-1370.06</v>
      </c>
      <c r="DO34" s="32">
        <f t="shared" ca="1" si="11"/>
        <v>-167.27</v>
      </c>
      <c r="DP34" s="32">
        <f t="shared" ca="1" si="11"/>
        <v>-489.15</v>
      </c>
      <c r="DQ34" s="32">
        <f t="shared" ca="1" si="11"/>
        <v>-65.83</v>
      </c>
      <c r="DR34" s="32">
        <f t="shared" ca="1" si="11"/>
        <v>-43.66</v>
      </c>
      <c r="DS34" s="32">
        <f t="shared" ca="1" si="11"/>
        <v>-114.56</v>
      </c>
      <c r="DT34" s="32">
        <f t="shared" ca="1" si="11"/>
        <v>-53.99</v>
      </c>
      <c r="DU34" s="31">
        <f t="shared" ca="1" si="12"/>
        <v>-816.04</v>
      </c>
      <c r="DV34" s="31">
        <f t="shared" ca="1" si="12"/>
        <v>-718.2</v>
      </c>
      <c r="DW34" s="31">
        <f t="shared" ca="1" si="12"/>
        <v>-214.49</v>
      </c>
      <c r="DX34" s="31">
        <f t="shared" ca="1" si="12"/>
        <v>-218.82</v>
      </c>
      <c r="DY34" s="31">
        <f t="shared" ca="1" si="12"/>
        <v>-1462.36</v>
      </c>
      <c r="DZ34" s="31">
        <f t="shared" ca="1" si="12"/>
        <v>-4071.04</v>
      </c>
      <c r="EA34" s="31">
        <f t="shared" ca="1" si="12"/>
        <v>-490.14</v>
      </c>
      <c r="EB34" s="31">
        <f t="shared" ca="1" si="12"/>
        <v>-1414.7</v>
      </c>
      <c r="EC34" s="31">
        <f t="shared" ca="1" si="12"/>
        <v>-187.87</v>
      </c>
      <c r="ED34" s="31">
        <f t="shared" ca="1" si="12"/>
        <v>-123</v>
      </c>
      <c r="EE34" s="31">
        <f t="shared" ca="1" si="12"/>
        <v>-318.33</v>
      </c>
      <c r="EF34" s="31">
        <f t="shared" ca="1" si="12"/>
        <v>-148.02000000000001</v>
      </c>
      <c r="EG34" s="32">
        <f t="shared" ca="1" si="13"/>
        <v>-6207.9100000000026</v>
      </c>
      <c r="EH34" s="32">
        <f t="shared" ca="1" si="13"/>
        <v>-5527.8399999999992</v>
      </c>
      <c r="EI34" s="32">
        <f t="shared" ca="1" si="13"/>
        <v>-1668.649999999999</v>
      </c>
      <c r="EJ34" s="32">
        <f t="shared" ca="1" si="13"/>
        <v>-1723.0099999999995</v>
      </c>
      <c r="EK34" s="32">
        <f t="shared" ca="1" si="13"/>
        <v>-11651.650000000003</v>
      </c>
      <c r="EL34" s="32">
        <f t="shared" ca="1" si="13"/>
        <v>-32842.219999999994</v>
      </c>
      <c r="EM34" s="32">
        <f t="shared" ca="1" si="13"/>
        <v>-4002.7100000000009</v>
      </c>
      <c r="EN34" s="32">
        <f t="shared" ca="1" si="13"/>
        <v>-11686.940000000002</v>
      </c>
      <c r="EO34" s="32">
        <f t="shared" ca="1" si="13"/>
        <v>-1570.2799999999997</v>
      </c>
      <c r="EP34" s="32">
        <f t="shared" ca="1" si="13"/>
        <v>-1039.9200000000005</v>
      </c>
      <c r="EQ34" s="32">
        <f t="shared" ca="1" si="13"/>
        <v>-2724.1299999999978</v>
      </c>
      <c r="ER34" s="32">
        <f t="shared" ca="1" si="13"/>
        <v>-1281.8000000000011</v>
      </c>
    </row>
    <row r="35" spans="1:148" x14ac:dyDescent="0.25">
      <c r="A35" t="s">
        <v>471</v>
      </c>
      <c r="B35" s="1" t="s">
        <v>33</v>
      </c>
      <c r="C35" t="str">
        <f t="shared" ca="1" si="1"/>
        <v>BSR1</v>
      </c>
      <c r="D35" t="str">
        <f t="shared" ca="1" si="2"/>
        <v>Blackspring Ridge Wind Facility</v>
      </c>
      <c r="E35" s="52">
        <v>97988.137400000007</v>
      </c>
      <c r="F35" s="52">
        <v>62167.652300000002</v>
      </c>
      <c r="G35" s="52">
        <v>107745.3664</v>
      </c>
      <c r="H35" s="52">
        <v>89730.660699999993</v>
      </c>
      <c r="I35" s="52">
        <v>64034.145199999999</v>
      </c>
      <c r="J35" s="52">
        <v>43560.070099999997</v>
      </c>
      <c r="K35" s="52">
        <v>59930.200700000001</v>
      </c>
      <c r="L35" s="52">
        <v>70762.512700000007</v>
      </c>
      <c r="M35" s="52">
        <v>81849.188800000004</v>
      </c>
      <c r="N35" s="52">
        <v>86409.434500000003</v>
      </c>
      <c r="O35" s="52">
        <v>93233.512499999997</v>
      </c>
      <c r="P35" s="52">
        <v>95156.408599999995</v>
      </c>
      <c r="Q35" s="32">
        <v>2358510.48</v>
      </c>
      <c r="R35" s="32">
        <v>1511263.8</v>
      </c>
      <c r="S35" s="32">
        <v>2006155.54</v>
      </c>
      <c r="T35" s="32">
        <v>1722640.24</v>
      </c>
      <c r="U35" s="32">
        <v>2433326.2799999998</v>
      </c>
      <c r="V35" s="32">
        <v>2466911.11</v>
      </c>
      <c r="W35" s="32">
        <v>1112080.4099999999</v>
      </c>
      <c r="X35" s="32">
        <v>1608905.94</v>
      </c>
      <c r="Y35" s="32">
        <v>1584863.68</v>
      </c>
      <c r="Z35" s="32">
        <v>1576962.11</v>
      </c>
      <c r="AA35" s="32">
        <v>1548973.13</v>
      </c>
      <c r="AB35" s="32">
        <v>1719274.38</v>
      </c>
      <c r="AC35" s="2">
        <v>3.64</v>
      </c>
      <c r="AD35" s="2">
        <v>3.64</v>
      </c>
      <c r="AE35" s="2">
        <v>3.64</v>
      </c>
      <c r="AF35" s="2">
        <v>3.64</v>
      </c>
      <c r="AG35" s="2">
        <v>3.64</v>
      </c>
      <c r="AH35" s="2">
        <v>3.64</v>
      </c>
      <c r="AI35" s="2">
        <v>3.64</v>
      </c>
      <c r="AJ35" s="2">
        <v>3.64</v>
      </c>
      <c r="AK35" s="2">
        <v>3.64</v>
      </c>
      <c r="AL35" s="2">
        <v>3.64</v>
      </c>
      <c r="AM35" s="2">
        <v>3.64</v>
      </c>
      <c r="AN35" s="2">
        <v>3.64</v>
      </c>
      <c r="AO35" s="33">
        <v>85849.78</v>
      </c>
      <c r="AP35" s="33">
        <v>55010</v>
      </c>
      <c r="AQ35" s="33">
        <v>73024.06</v>
      </c>
      <c r="AR35" s="33">
        <v>62704.1</v>
      </c>
      <c r="AS35" s="33">
        <v>88573.08</v>
      </c>
      <c r="AT35" s="33">
        <v>89795.56</v>
      </c>
      <c r="AU35" s="33">
        <v>40479.730000000003</v>
      </c>
      <c r="AV35" s="33">
        <v>58564.18</v>
      </c>
      <c r="AW35" s="33">
        <v>57689.04</v>
      </c>
      <c r="AX35" s="33">
        <v>57401.42</v>
      </c>
      <c r="AY35" s="33">
        <v>56382.62</v>
      </c>
      <c r="AZ35" s="33">
        <v>62581.59</v>
      </c>
      <c r="BA35" s="31">
        <f t="shared" si="14"/>
        <v>-235.85</v>
      </c>
      <c r="BB35" s="31">
        <f t="shared" si="14"/>
        <v>-151.13</v>
      </c>
      <c r="BC35" s="31">
        <f t="shared" si="14"/>
        <v>-200.62</v>
      </c>
      <c r="BD35" s="31">
        <f t="shared" si="14"/>
        <v>-344.53</v>
      </c>
      <c r="BE35" s="31">
        <f t="shared" si="14"/>
        <v>-486.67</v>
      </c>
      <c r="BF35" s="31">
        <f t="shared" si="14"/>
        <v>-493.38</v>
      </c>
      <c r="BG35" s="31">
        <f t="shared" si="14"/>
        <v>1779.33</v>
      </c>
      <c r="BH35" s="31">
        <f t="shared" si="14"/>
        <v>2574.25</v>
      </c>
      <c r="BI35" s="31">
        <f t="shared" si="14"/>
        <v>2535.7800000000002</v>
      </c>
      <c r="BJ35" s="31">
        <f t="shared" si="14"/>
        <v>-1734.66</v>
      </c>
      <c r="BK35" s="31">
        <f t="shared" si="14"/>
        <v>-1703.87</v>
      </c>
      <c r="BL35" s="31">
        <f t="shared" si="14"/>
        <v>-1891.2</v>
      </c>
      <c r="BM35" s="6">
        <f t="shared" ca="1" si="15"/>
        <v>1.6799999999999999E-2</v>
      </c>
      <c r="BN35" s="6">
        <f t="shared" ca="1" si="15"/>
        <v>1.6799999999999999E-2</v>
      </c>
      <c r="BO35" s="6">
        <f t="shared" ca="1" si="15"/>
        <v>1.6799999999999999E-2</v>
      </c>
      <c r="BP35" s="6">
        <f t="shared" ca="1" si="15"/>
        <v>1.6799999999999999E-2</v>
      </c>
      <c r="BQ35" s="6">
        <f t="shared" ca="1" si="15"/>
        <v>1.6799999999999999E-2</v>
      </c>
      <c r="BR35" s="6">
        <f t="shared" ca="1" si="15"/>
        <v>1.6799999999999999E-2</v>
      </c>
      <c r="BS35" s="6">
        <f t="shared" ca="1" si="15"/>
        <v>1.6799999999999999E-2</v>
      </c>
      <c r="BT35" s="6">
        <f t="shared" ca="1" si="15"/>
        <v>1.6799999999999999E-2</v>
      </c>
      <c r="BU35" s="6">
        <f t="shared" ca="1" si="15"/>
        <v>1.6799999999999999E-2</v>
      </c>
      <c r="BV35" s="6">
        <f t="shared" ca="1" si="15"/>
        <v>1.6799999999999999E-2</v>
      </c>
      <c r="BW35" s="6">
        <f t="shared" ca="1" si="15"/>
        <v>1.6799999999999999E-2</v>
      </c>
      <c r="BX35" s="6">
        <f t="shared" ca="1" si="15"/>
        <v>1.6799999999999999E-2</v>
      </c>
      <c r="BY35" s="31">
        <f t="shared" ca="1" si="19"/>
        <v>39622.980000000003</v>
      </c>
      <c r="BZ35" s="31">
        <f t="shared" ca="1" si="19"/>
        <v>25389.23</v>
      </c>
      <c r="CA35" s="31">
        <f t="shared" ca="1" si="19"/>
        <v>33703.410000000003</v>
      </c>
      <c r="CB35" s="31">
        <f t="shared" ca="1" si="18"/>
        <v>28940.36</v>
      </c>
      <c r="CC35" s="31">
        <f t="shared" ca="1" si="18"/>
        <v>40879.879999999997</v>
      </c>
      <c r="CD35" s="31">
        <f t="shared" ca="1" si="18"/>
        <v>41444.11</v>
      </c>
      <c r="CE35" s="31">
        <f t="shared" ca="1" si="18"/>
        <v>18682.95</v>
      </c>
      <c r="CF35" s="31">
        <f t="shared" ca="1" si="18"/>
        <v>27029.62</v>
      </c>
      <c r="CG35" s="31">
        <f t="shared" ca="1" si="18"/>
        <v>26625.71</v>
      </c>
      <c r="CH35" s="31">
        <f t="shared" ca="1" si="18"/>
        <v>26492.959999999999</v>
      </c>
      <c r="CI35" s="31">
        <f t="shared" ca="1" si="18"/>
        <v>26022.75</v>
      </c>
      <c r="CJ35" s="31">
        <f t="shared" ca="1" si="18"/>
        <v>28883.81</v>
      </c>
      <c r="CK35" s="32">
        <f t="shared" ca="1" si="16"/>
        <v>5896.28</v>
      </c>
      <c r="CL35" s="32">
        <f t="shared" ca="1" si="16"/>
        <v>3778.16</v>
      </c>
      <c r="CM35" s="32">
        <f t="shared" ca="1" si="16"/>
        <v>5015.3900000000003</v>
      </c>
      <c r="CN35" s="32">
        <f t="shared" ca="1" si="16"/>
        <v>4306.6000000000004</v>
      </c>
      <c r="CO35" s="32">
        <f t="shared" ca="1" si="16"/>
        <v>6083.32</v>
      </c>
      <c r="CP35" s="32">
        <f t="shared" ca="1" si="16"/>
        <v>6167.28</v>
      </c>
      <c r="CQ35" s="32">
        <f t="shared" ca="1" si="16"/>
        <v>2780.2</v>
      </c>
      <c r="CR35" s="32">
        <f t="shared" ca="1" si="16"/>
        <v>4022.26</v>
      </c>
      <c r="CS35" s="32">
        <f t="shared" ca="1" si="16"/>
        <v>3962.16</v>
      </c>
      <c r="CT35" s="32">
        <f t="shared" ca="1" si="16"/>
        <v>3942.41</v>
      </c>
      <c r="CU35" s="32">
        <f t="shared" ca="1" si="16"/>
        <v>3872.43</v>
      </c>
      <c r="CV35" s="32">
        <f t="shared" ca="1" si="16"/>
        <v>4298.1899999999996</v>
      </c>
      <c r="CW35" s="31">
        <f t="shared" ca="1" si="17"/>
        <v>-40094.67</v>
      </c>
      <c r="CX35" s="31">
        <f t="shared" ca="1" si="17"/>
        <v>-25691.48</v>
      </c>
      <c r="CY35" s="31">
        <f t="shared" ca="1" si="17"/>
        <v>-34104.639999999992</v>
      </c>
      <c r="CZ35" s="31">
        <f t="shared" ca="1" si="17"/>
        <v>-29112.61</v>
      </c>
      <c r="DA35" s="31">
        <f t="shared" ca="1" si="17"/>
        <v>-41123.210000000006</v>
      </c>
      <c r="DB35" s="31">
        <f t="shared" ca="1" si="17"/>
        <v>-41690.79</v>
      </c>
      <c r="DC35" s="31">
        <f t="shared" ca="1" si="17"/>
        <v>-20795.910000000003</v>
      </c>
      <c r="DD35" s="31">
        <f t="shared" ca="1" si="17"/>
        <v>-30086.550000000003</v>
      </c>
      <c r="DE35" s="31">
        <f t="shared" ca="1" si="17"/>
        <v>-29636.95</v>
      </c>
      <c r="DF35" s="31">
        <f t="shared" ca="1" si="17"/>
        <v>-25231.39</v>
      </c>
      <c r="DG35" s="31">
        <f t="shared" ca="1" si="17"/>
        <v>-24783.570000000003</v>
      </c>
      <c r="DH35" s="31">
        <f t="shared" ca="1" si="17"/>
        <v>-27508.389999999996</v>
      </c>
      <c r="DI35" s="32">
        <f t="shared" ca="1" si="11"/>
        <v>-2004.73</v>
      </c>
      <c r="DJ35" s="32">
        <f t="shared" ca="1" si="11"/>
        <v>-1284.57</v>
      </c>
      <c r="DK35" s="32">
        <f t="shared" ca="1" si="11"/>
        <v>-1705.23</v>
      </c>
      <c r="DL35" s="32">
        <f t="shared" ca="1" si="11"/>
        <v>-1455.63</v>
      </c>
      <c r="DM35" s="32">
        <f t="shared" ca="1" si="11"/>
        <v>-2056.16</v>
      </c>
      <c r="DN35" s="32">
        <f t="shared" ca="1" si="11"/>
        <v>-2084.54</v>
      </c>
      <c r="DO35" s="32">
        <f t="shared" ca="1" si="11"/>
        <v>-1039.8</v>
      </c>
      <c r="DP35" s="32">
        <f t="shared" ca="1" si="11"/>
        <v>-1504.33</v>
      </c>
      <c r="DQ35" s="32">
        <f t="shared" ca="1" si="11"/>
        <v>-1481.85</v>
      </c>
      <c r="DR35" s="32">
        <f t="shared" ca="1" si="11"/>
        <v>-1261.57</v>
      </c>
      <c r="DS35" s="32">
        <f t="shared" ca="1" si="11"/>
        <v>-1239.18</v>
      </c>
      <c r="DT35" s="32">
        <f t="shared" ca="1" si="11"/>
        <v>-1375.42</v>
      </c>
      <c r="DU35" s="31">
        <f t="shared" ca="1" si="12"/>
        <v>-6371.63</v>
      </c>
      <c r="DV35" s="31">
        <f t="shared" ca="1" si="12"/>
        <v>-4028.2</v>
      </c>
      <c r="DW35" s="31">
        <f t="shared" ca="1" si="12"/>
        <v>-5281.9</v>
      </c>
      <c r="DX35" s="31">
        <f t="shared" ca="1" si="12"/>
        <v>-4446.96</v>
      </c>
      <c r="DY35" s="31">
        <f t="shared" ca="1" si="12"/>
        <v>-6197.08</v>
      </c>
      <c r="DZ35" s="31">
        <f t="shared" ca="1" si="12"/>
        <v>-6194.09</v>
      </c>
      <c r="EA35" s="31">
        <f t="shared" ca="1" si="12"/>
        <v>-3046.96</v>
      </c>
      <c r="EB35" s="31">
        <f t="shared" ca="1" si="12"/>
        <v>-4350.71</v>
      </c>
      <c r="EC35" s="31">
        <f t="shared" ca="1" si="12"/>
        <v>-4229.0600000000004</v>
      </c>
      <c r="ED35" s="31">
        <f t="shared" ca="1" si="12"/>
        <v>-3553.74</v>
      </c>
      <c r="EE35" s="31">
        <f t="shared" ca="1" si="12"/>
        <v>-3443.31</v>
      </c>
      <c r="EF35" s="31">
        <f t="shared" ca="1" si="12"/>
        <v>-3771.01</v>
      </c>
      <c r="EG35" s="32">
        <f t="shared" ca="1" si="13"/>
        <v>-48471.03</v>
      </c>
      <c r="EH35" s="32">
        <f t="shared" ca="1" si="13"/>
        <v>-31004.25</v>
      </c>
      <c r="EI35" s="32">
        <f t="shared" ca="1" si="13"/>
        <v>-41091.769999999997</v>
      </c>
      <c r="EJ35" s="32">
        <f t="shared" ca="1" si="13"/>
        <v>-35015.200000000004</v>
      </c>
      <c r="EK35" s="32">
        <f t="shared" ca="1" si="13"/>
        <v>-49376.450000000012</v>
      </c>
      <c r="EL35" s="32">
        <f t="shared" ca="1" si="13"/>
        <v>-49969.42</v>
      </c>
      <c r="EM35" s="32">
        <f t="shared" ca="1" si="13"/>
        <v>-24882.670000000002</v>
      </c>
      <c r="EN35" s="32">
        <f t="shared" ca="1" si="13"/>
        <v>-35941.590000000004</v>
      </c>
      <c r="EO35" s="32">
        <f t="shared" ca="1" si="13"/>
        <v>-35347.86</v>
      </c>
      <c r="EP35" s="32">
        <f t="shared" ca="1" si="13"/>
        <v>-30046.699999999997</v>
      </c>
      <c r="EQ35" s="32">
        <f t="shared" ca="1" si="13"/>
        <v>-29466.060000000005</v>
      </c>
      <c r="ER35" s="32">
        <f t="shared" ca="1" si="13"/>
        <v>-32654.82</v>
      </c>
    </row>
    <row r="36" spans="1:148" x14ac:dyDescent="0.25">
      <c r="A36" t="s">
        <v>466</v>
      </c>
      <c r="B36" s="1" t="s">
        <v>158</v>
      </c>
      <c r="C36" t="str">
        <f t="shared" ca="1" si="1"/>
        <v>BTR1</v>
      </c>
      <c r="D36" t="str">
        <f t="shared" ca="1" si="2"/>
        <v>Blue Trail Wind Facility</v>
      </c>
      <c r="E36" s="52">
        <v>23234.286700000001</v>
      </c>
      <c r="F36" s="52">
        <v>13524.8115</v>
      </c>
      <c r="G36" s="52">
        <v>23255.717199999999</v>
      </c>
      <c r="H36" s="52">
        <v>14790.315500000001</v>
      </c>
      <c r="I36" s="52">
        <v>6107.3023000000003</v>
      </c>
      <c r="J36" s="52">
        <v>4916.4818999999998</v>
      </c>
      <c r="K36" s="52">
        <v>7754.7746999999999</v>
      </c>
      <c r="L36" s="52">
        <v>9223.3003000000008</v>
      </c>
      <c r="M36" s="52">
        <v>14841.452799999999</v>
      </c>
      <c r="N36" s="52">
        <v>18600.544399999999</v>
      </c>
      <c r="O36" s="52">
        <v>19897.459299999999</v>
      </c>
      <c r="P36" s="52">
        <v>20040.4745</v>
      </c>
      <c r="Q36" s="32">
        <v>523491.09</v>
      </c>
      <c r="R36" s="32">
        <v>289063.18</v>
      </c>
      <c r="S36" s="32">
        <v>428656.76</v>
      </c>
      <c r="T36" s="32">
        <v>273423.57</v>
      </c>
      <c r="U36" s="32">
        <v>174977.44</v>
      </c>
      <c r="V36" s="32">
        <v>185567.14</v>
      </c>
      <c r="W36" s="32">
        <v>156815.20000000001</v>
      </c>
      <c r="X36" s="32">
        <v>215620.11</v>
      </c>
      <c r="Y36" s="32">
        <v>280894.53000000003</v>
      </c>
      <c r="Z36" s="32">
        <v>325333.89</v>
      </c>
      <c r="AA36" s="32">
        <v>338798.93</v>
      </c>
      <c r="AB36" s="32">
        <v>350143.67</v>
      </c>
      <c r="AC36" s="2">
        <v>3.88</v>
      </c>
      <c r="AD36" s="2">
        <v>3.88</v>
      </c>
      <c r="AE36" s="2">
        <v>3.88</v>
      </c>
      <c r="AF36" s="2">
        <v>3.88</v>
      </c>
      <c r="AG36" s="2">
        <v>3.88</v>
      </c>
      <c r="AH36" s="2">
        <v>3.88</v>
      </c>
      <c r="AI36" s="2">
        <v>3.88</v>
      </c>
      <c r="AJ36" s="2">
        <v>3.88</v>
      </c>
      <c r="AK36" s="2">
        <v>3.88</v>
      </c>
      <c r="AL36" s="2">
        <v>3.88</v>
      </c>
      <c r="AM36" s="2">
        <v>3.88</v>
      </c>
      <c r="AN36" s="2">
        <v>3.88</v>
      </c>
      <c r="AO36" s="33">
        <v>20311.45</v>
      </c>
      <c r="AP36" s="33">
        <v>11215.65</v>
      </c>
      <c r="AQ36" s="33">
        <v>16631.88</v>
      </c>
      <c r="AR36" s="33">
        <v>10608.83</v>
      </c>
      <c r="AS36" s="33">
        <v>6789.12</v>
      </c>
      <c r="AT36" s="33">
        <v>7200.01</v>
      </c>
      <c r="AU36" s="33">
        <v>6084.43</v>
      </c>
      <c r="AV36" s="33">
        <v>8366.06</v>
      </c>
      <c r="AW36" s="33">
        <v>10898.71</v>
      </c>
      <c r="AX36" s="33">
        <v>12622.96</v>
      </c>
      <c r="AY36" s="33">
        <v>13145.4</v>
      </c>
      <c r="AZ36" s="33">
        <v>13585.57</v>
      </c>
      <c r="BA36" s="31">
        <f t="shared" si="14"/>
        <v>-52.35</v>
      </c>
      <c r="BB36" s="31">
        <f t="shared" si="14"/>
        <v>-28.91</v>
      </c>
      <c r="BC36" s="31">
        <f t="shared" si="14"/>
        <v>-42.87</v>
      </c>
      <c r="BD36" s="31">
        <f t="shared" si="14"/>
        <v>-54.68</v>
      </c>
      <c r="BE36" s="31">
        <f t="shared" si="14"/>
        <v>-35</v>
      </c>
      <c r="BF36" s="31">
        <f t="shared" si="14"/>
        <v>-37.11</v>
      </c>
      <c r="BG36" s="31">
        <f t="shared" si="14"/>
        <v>250.9</v>
      </c>
      <c r="BH36" s="31">
        <f t="shared" si="14"/>
        <v>344.99</v>
      </c>
      <c r="BI36" s="31">
        <f t="shared" si="14"/>
        <v>449.43</v>
      </c>
      <c r="BJ36" s="31">
        <f t="shared" si="14"/>
        <v>-357.87</v>
      </c>
      <c r="BK36" s="31">
        <f t="shared" si="14"/>
        <v>-372.68</v>
      </c>
      <c r="BL36" s="31">
        <f t="shared" si="14"/>
        <v>-385.16</v>
      </c>
      <c r="BM36" s="6">
        <f t="shared" ca="1" si="15"/>
        <v>4.2700000000000002E-2</v>
      </c>
      <c r="BN36" s="6">
        <f t="shared" ca="1" si="15"/>
        <v>4.2700000000000002E-2</v>
      </c>
      <c r="BO36" s="6">
        <f t="shared" ca="1" si="15"/>
        <v>4.2700000000000002E-2</v>
      </c>
      <c r="BP36" s="6">
        <f t="shared" ca="1" si="15"/>
        <v>4.2700000000000002E-2</v>
      </c>
      <c r="BQ36" s="6">
        <f t="shared" ca="1" si="15"/>
        <v>4.2700000000000002E-2</v>
      </c>
      <c r="BR36" s="6">
        <f t="shared" ca="1" si="15"/>
        <v>4.2700000000000002E-2</v>
      </c>
      <c r="BS36" s="6">
        <f t="shared" ca="1" si="15"/>
        <v>4.2700000000000002E-2</v>
      </c>
      <c r="BT36" s="6">
        <f t="shared" ca="1" si="15"/>
        <v>4.2700000000000002E-2</v>
      </c>
      <c r="BU36" s="6">
        <f t="shared" ca="1" si="15"/>
        <v>4.2700000000000002E-2</v>
      </c>
      <c r="BV36" s="6">
        <f t="shared" ca="1" si="15"/>
        <v>4.2700000000000002E-2</v>
      </c>
      <c r="BW36" s="6">
        <f t="shared" ca="1" si="15"/>
        <v>4.2700000000000002E-2</v>
      </c>
      <c r="BX36" s="6">
        <f t="shared" ca="1" si="15"/>
        <v>4.2700000000000002E-2</v>
      </c>
      <c r="BY36" s="31">
        <f t="shared" ca="1" si="19"/>
        <v>22353.07</v>
      </c>
      <c r="BZ36" s="31">
        <f t="shared" ca="1" si="19"/>
        <v>12343</v>
      </c>
      <c r="CA36" s="31">
        <f t="shared" ca="1" si="19"/>
        <v>18303.64</v>
      </c>
      <c r="CB36" s="31">
        <f t="shared" ca="1" si="18"/>
        <v>11675.19</v>
      </c>
      <c r="CC36" s="31">
        <f t="shared" ca="1" si="18"/>
        <v>7471.54</v>
      </c>
      <c r="CD36" s="31">
        <f t="shared" ca="1" si="18"/>
        <v>7923.72</v>
      </c>
      <c r="CE36" s="31">
        <f t="shared" ca="1" si="18"/>
        <v>6696.01</v>
      </c>
      <c r="CF36" s="31">
        <f t="shared" ca="1" si="18"/>
        <v>9206.98</v>
      </c>
      <c r="CG36" s="31">
        <f t="shared" ca="1" si="18"/>
        <v>11994.2</v>
      </c>
      <c r="CH36" s="31">
        <f t="shared" ca="1" si="18"/>
        <v>13891.76</v>
      </c>
      <c r="CI36" s="31">
        <f t="shared" ca="1" si="18"/>
        <v>14466.71</v>
      </c>
      <c r="CJ36" s="31">
        <f t="shared" ca="1" si="18"/>
        <v>14951.13</v>
      </c>
      <c r="CK36" s="32">
        <f t="shared" ca="1" si="16"/>
        <v>1308.73</v>
      </c>
      <c r="CL36" s="32">
        <f t="shared" ca="1" si="16"/>
        <v>722.66</v>
      </c>
      <c r="CM36" s="32">
        <f t="shared" ca="1" si="16"/>
        <v>1071.6400000000001</v>
      </c>
      <c r="CN36" s="32">
        <f t="shared" ca="1" si="16"/>
        <v>683.56</v>
      </c>
      <c r="CO36" s="32">
        <f t="shared" ca="1" si="16"/>
        <v>437.44</v>
      </c>
      <c r="CP36" s="32">
        <f t="shared" ca="1" si="16"/>
        <v>463.92</v>
      </c>
      <c r="CQ36" s="32">
        <f t="shared" ca="1" si="16"/>
        <v>392.04</v>
      </c>
      <c r="CR36" s="32">
        <f t="shared" ca="1" si="16"/>
        <v>539.04999999999995</v>
      </c>
      <c r="CS36" s="32">
        <f t="shared" ca="1" si="16"/>
        <v>702.24</v>
      </c>
      <c r="CT36" s="32">
        <f t="shared" ca="1" si="16"/>
        <v>813.33</v>
      </c>
      <c r="CU36" s="32">
        <f t="shared" ca="1" si="16"/>
        <v>847</v>
      </c>
      <c r="CV36" s="32">
        <f t="shared" ca="1" si="16"/>
        <v>875.36</v>
      </c>
      <c r="CW36" s="31">
        <f t="shared" ca="1" si="17"/>
        <v>3402.6999999999985</v>
      </c>
      <c r="CX36" s="31">
        <f t="shared" ca="1" si="17"/>
        <v>1878.9200000000003</v>
      </c>
      <c r="CY36" s="31">
        <f t="shared" ca="1" si="17"/>
        <v>2786.2699999999977</v>
      </c>
      <c r="CZ36" s="31">
        <f t="shared" ca="1" si="17"/>
        <v>1804.6000000000001</v>
      </c>
      <c r="DA36" s="31">
        <f t="shared" ca="1" si="17"/>
        <v>1154.8599999999997</v>
      </c>
      <c r="DB36" s="31">
        <f t="shared" ca="1" si="17"/>
        <v>1224.7399999999991</v>
      </c>
      <c r="DC36" s="31">
        <f t="shared" ca="1" si="17"/>
        <v>752.71999999999991</v>
      </c>
      <c r="DD36" s="31">
        <f t="shared" ca="1" si="17"/>
        <v>1034.9799999999993</v>
      </c>
      <c r="DE36" s="31">
        <f t="shared" ca="1" si="17"/>
        <v>1348.3000000000013</v>
      </c>
      <c r="DF36" s="31">
        <f t="shared" ca="1" si="17"/>
        <v>2440.0000000000009</v>
      </c>
      <c r="DG36" s="31">
        <f t="shared" ca="1" si="17"/>
        <v>2540.9899999999993</v>
      </c>
      <c r="DH36" s="31">
        <f t="shared" ca="1" si="17"/>
        <v>2626.08</v>
      </c>
      <c r="DI36" s="32">
        <f t="shared" ca="1" si="11"/>
        <v>170.14</v>
      </c>
      <c r="DJ36" s="32">
        <f t="shared" ca="1" si="11"/>
        <v>93.95</v>
      </c>
      <c r="DK36" s="32">
        <f t="shared" ca="1" si="11"/>
        <v>139.31</v>
      </c>
      <c r="DL36" s="32">
        <f t="shared" ca="1" si="11"/>
        <v>90.23</v>
      </c>
      <c r="DM36" s="32">
        <f t="shared" ca="1" si="11"/>
        <v>57.74</v>
      </c>
      <c r="DN36" s="32">
        <f t="shared" ca="1" si="11"/>
        <v>61.24</v>
      </c>
      <c r="DO36" s="32">
        <f t="shared" ca="1" si="11"/>
        <v>37.64</v>
      </c>
      <c r="DP36" s="32">
        <f t="shared" ca="1" si="11"/>
        <v>51.75</v>
      </c>
      <c r="DQ36" s="32">
        <f t="shared" ca="1" si="11"/>
        <v>67.42</v>
      </c>
      <c r="DR36" s="32">
        <f t="shared" ca="1" si="11"/>
        <v>122</v>
      </c>
      <c r="DS36" s="32">
        <f t="shared" ca="1" si="11"/>
        <v>127.05</v>
      </c>
      <c r="DT36" s="32">
        <f t="shared" ca="1" si="11"/>
        <v>131.30000000000001</v>
      </c>
      <c r="DU36" s="31">
        <f t="shared" ca="1" si="12"/>
        <v>540.74</v>
      </c>
      <c r="DV36" s="31">
        <f t="shared" ca="1" si="12"/>
        <v>294.60000000000002</v>
      </c>
      <c r="DW36" s="31">
        <f t="shared" ca="1" si="12"/>
        <v>431.52</v>
      </c>
      <c r="DX36" s="31">
        <f t="shared" ca="1" si="12"/>
        <v>275.64999999999998</v>
      </c>
      <c r="DY36" s="31">
        <f t="shared" ca="1" si="12"/>
        <v>174.03</v>
      </c>
      <c r="DZ36" s="31">
        <f t="shared" ca="1" si="12"/>
        <v>181.96</v>
      </c>
      <c r="EA36" s="31">
        <f t="shared" ca="1" si="12"/>
        <v>110.29</v>
      </c>
      <c r="EB36" s="31">
        <f t="shared" ca="1" si="12"/>
        <v>149.66</v>
      </c>
      <c r="EC36" s="31">
        <f t="shared" ca="1" si="12"/>
        <v>192.4</v>
      </c>
      <c r="ED36" s="31">
        <f t="shared" ca="1" si="12"/>
        <v>343.66</v>
      </c>
      <c r="EE36" s="31">
        <f t="shared" ca="1" si="12"/>
        <v>353.03</v>
      </c>
      <c r="EF36" s="31">
        <f t="shared" ca="1" si="12"/>
        <v>360</v>
      </c>
      <c r="EG36" s="32">
        <f t="shared" ca="1" si="13"/>
        <v>4113.5799999999981</v>
      </c>
      <c r="EH36" s="32">
        <f t="shared" ca="1" si="13"/>
        <v>2267.4700000000003</v>
      </c>
      <c r="EI36" s="32">
        <f t="shared" ca="1" si="13"/>
        <v>3357.0999999999976</v>
      </c>
      <c r="EJ36" s="32">
        <f t="shared" ca="1" si="13"/>
        <v>2170.48</v>
      </c>
      <c r="EK36" s="32">
        <f t="shared" ca="1" si="13"/>
        <v>1386.6299999999997</v>
      </c>
      <c r="EL36" s="32">
        <f t="shared" ca="1" si="13"/>
        <v>1467.9399999999991</v>
      </c>
      <c r="EM36" s="32">
        <f t="shared" ca="1" si="13"/>
        <v>900.64999999999986</v>
      </c>
      <c r="EN36" s="32">
        <f t="shared" ca="1" si="13"/>
        <v>1236.3899999999994</v>
      </c>
      <c r="EO36" s="32">
        <f t="shared" ca="1" si="13"/>
        <v>1608.1200000000015</v>
      </c>
      <c r="EP36" s="32">
        <f t="shared" ca="1" si="13"/>
        <v>2905.6600000000008</v>
      </c>
      <c r="EQ36" s="32">
        <f t="shared" ca="1" si="13"/>
        <v>3021.0699999999997</v>
      </c>
      <c r="ER36" s="32">
        <f t="shared" ca="1" si="13"/>
        <v>3117.38</v>
      </c>
    </row>
    <row r="37" spans="1:148" x14ac:dyDescent="0.25">
      <c r="A37" t="s">
        <v>467</v>
      </c>
      <c r="B37" s="1" t="s">
        <v>126</v>
      </c>
      <c r="C37" t="str">
        <f t="shared" ca="1" si="1"/>
        <v>CAS</v>
      </c>
      <c r="D37" t="str">
        <f t="shared" ca="1" si="2"/>
        <v>Cascade Hydro Facility</v>
      </c>
      <c r="E37" s="52">
        <v>9731.7062458</v>
      </c>
      <c r="F37" s="52">
        <v>8638.8422114000005</v>
      </c>
      <c r="G37" s="52">
        <v>7237.5330365</v>
      </c>
      <c r="H37" s="52">
        <v>4352.9169613000004</v>
      </c>
      <c r="I37" s="52">
        <v>4607.4795961</v>
      </c>
      <c r="J37" s="52">
        <v>490.36345130000001</v>
      </c>
      <c r="K37" s="52">
        <v>294.22243209999999</v>
      </c>
      <c r="L37" s="52">
        <v>206.62685099999999</v>
      </c>
      <c r="M37" s="52">
        <v>184.73251070000001</v>
      </c>
      <c r="N37" s="52">
        <v>482.20897289999999</v>
      </c>
      <c r="O37" s="52">
        <v>2540.6477866999999</v>
      </c>
      <c r="P37" s="52">
        <v>3957.1539938999999</v>
      </c>
      <c r="Q37" s="32">
        <v>410338.51</v>
      </c>
      <c r="R37" s="32">
        <v>356058.57</v>
      </c>
      <c r="S37" s="32">
        <v>153885.82</v>
      </c>
      <c r="T37" s="32">
        <v>97132.11</v>
      </c>
      <c r="U37" s="32">
        <v>390145.47</v>
      </c>
      <c r="V37" s="32">
        <v>105783.84</v>
      </c>
      <c r="W37" s="32">
        <v>5939.03</v>
      </c>
      <c r="X37" s="32">
        <v>4112.6000000000004</v>
      </c>
      <c r="Y37" s="32">
        <v>4556.18</v>
      </c>
      <c r="Z37" s="32">
        <v>9277.1200000000008</v>
      </c>
      <c r="AA37" s="32">
        <v>81012.06</v>
      </c>
      <c r="AB37" s="32">
        <v>94010.53</v>
      </c>
      <c r="AC37" s="2">
        <v>-0.37</v>
      </c>
      <c r="AD37" s="2">
        <v>-0.37</v>
      </c>
      <c r="AE37" s="2">
        <v>-0.37</v>
      </c>
      <c r="AF37" s="2">
        <v>-0.37</v>
      </c>
      <c r="AG37" s="2">
        <v>-0.37</v>
      </c>
      <c r="AH37" s="2">
        <v>-0.37</v>
      </c>
      <c r="AI37" s="2">
        <v>-0.37</v>
      </c>
      <c r="AJ37" s="2">
        <v>-0.37</v>
      </c>
      <c r="AK37" s="2">
        <v>-0.37</v>
      </c>
      <c r="AL37" s="2">
        <v>-0.37</v>
      </c>
      <c r="AM37" s="2">
        <v>-0.37</v>
      </c>
      <c r="AN37" s="2">
        <v>-0.37</v>
      </c>
      <c r="AO37" s="33">
        <v>-1518.25</v>
      </c>
      <c r="AP37" s="33">
        <v>-1317.42</v>
      </c>
      <c r="AQ37" s="33">
        <v>-569.38</v>
      </c>
      <c r="AR37" s="33">
        <v>-359.39</v>
      </c>
      <c r="AS37" s="33">
        <v>-1443.54</v>
      </c>
      <c r="AT37" s="33">
        <v>-391.4</v>
      </c>
      <c r="AU37" s="33">
        <v>-21.97</v>
      </c>
      <c r="AV37" s="33">
        <v>-15.22</v>
      </c>
      <c r="AW37" s="33">
        <v>-16.86</v>
      </c>
      <c r="AX37" s="33">
        <v>-34.33</v>
      </c>
      <c r="AY37" s="33">
        <v>-299.74</v>
      </c>
      <c r="AZ37" s="33">
        <v>-347.84</v>
      </c>
      <c r="BA37" s="31">
        <f t="shared" si="14"/>
        <v>-41.03</v>
      </c>
      <c r="BB37" s="31">
        <f t="shared" si="14"/>
        <v>-35.61</v>
      </c>
      <c r="BC37" s="31">
        <f t="shared" si="14"/>
        <v>-15.39</v>
      </c>
      <c r="BD37" s="31">
        <f t="shared" si="14"/>
        <v>-19.43</v>
      </c>
      <c r="BE37" s="31">
        <f t="shared" si="14"/>
        <v>-78.03</v>
      </c>
      <c r="BF37" s="31">
        <f t="shared" si="14"/>
        <v>-21.16</v>
      </c>
      <c r="BG37" s="31">
        <f t="shared" si="14"/>
        <v>9.5</v>
      </c>
      <c r="BH37" s="31">
        <f t="shared" si="14"/>
        <v>6.58</v>
      </c>
      <c r="BI37" s="31">
        <f t="shared" si="14"/>
        <v>7.29</v>
      </c>
      <c r="BJ37" s="31">
        <f t="shared" si="14"/>
        <v>-10.199999999999999</v>
      </c>
      <c r="BK37" s="31">
        <f t="shared" si="14"/>
        <v>-89.11</v>
      </c>
      <c r="BL37" s="31">
        <f t="shared" si="14"/>
        <v>-103.41</v>
      </c>
      <c r="BM37" s="6">
        <f t="shared" ca="1" si="15"/>
        <v>-3.3000000000000002E-2</v>
      </c>
      <c r="BN37" s="6">
        <f t="shared" ca="1" si="15"/>
        <v>-3.3000000000000002E-2</v>
      </c>
      <c r="BO37" s="6">
        <f t="shared" ca="1" si="15"/>
        <v>-3.3000000000000002E-2</v>
      </c>
      <c r="BP37" s="6">
        <f t="shared" ca="1" si="15"/>
        <v>-3.3000000000000002E-2</v>
      </c>
      <c r="BQ37" s="6">
        <f t="shared" ca="1" si="15"/>
        <v>-3.3000000000000002E-2</v>
      </c>
      <c r="BR37" s="6">
        <f t="shared" ca="1" si="15"/>
        <v>-3.3000000000000002E-2</v>
      </c>
      <c r="BS37" s="6">
        <f t="shared" ca="1" si="15"/>
        <v>-3.3000000000000002E-2</v>
      </c>
      <c r="BT37" s="6">
        <f t="shared" ca="1" si="15"/>
        <v>-3.3000000000000002E-2</v>
      </c>
      <c r="BU37" s="6">
        <f t="shared" ca="1" si="15"/>
        <v>-3.3000000000000002E-2</v>
      </c>
      <c r="BV37" s="6">
        <f t="shared" ca="1" si="15"/>
        <v>-3.3000000000000002E-2</v>
      </c>
      <c r="BW37" s="6">
        <f t="shared" ca="1" si="15"/>
        <v>-3.3000000000000002E-2</v>
      </c>
      <c r="BX37" s="6">
        <f t="shared" ca="1" si="15"/>
        <v>-3.3000000000000002E-2</v>
      </c>
      <c r="BY37" s="31">
        <f t="shared" ca="1" si="19"/>
        <v>-13541.17</v>
      </c>
      <c r="BZ37" s="31">
        <f t="shared" ca="1" si="19"/>
        <v>-11749.93</v>
      </c>
      <c r="CA37" s="31">
        <f t="shared" ca="1" si="19"/>
        <v>-5078.2299999999996</v>
      </c>
      <c r="CB37" s="31">
        <f t="shared" ca="1" si="18"/>
        <v>-3205.36</v>
      </c>
      <c r="CC37" s="31">
        <f t="shared" ca="1" si="18"/>
        <v>-12874.8</v>
      </c>
      <c r="CD37" s="31">
        <f t="shared" ca="1" si="18"/>
        <v>-3490.87</v>
      </c>
      <c r="CE37" s="31">
        <f t="shared" ca="1" si="18"/>
        <v>-195.99</v>
      </c>
      <c r="CF37" s="31">
        <f t="shared" ca="1" si="18"/>
        <v>-135.72</v>
      </c>
      <c r="CG37" s="31">
        <f t="shared" ca="1" si="18"/>
        <v>-150.35</v>
      </c>
      <c r="CH37" s="31">
        <f t="shared" ca="1" si="18"/>
        <v>-306.14</v>
      </c>
      <c r="CI37" s="31">
        <f t="shared" ca="1" si="18"/>
        <v>-2673.4</v>
      </c>
      <c r="CJ37" s="31">
        <f t="shared" ca="1" si="18"/>
        <v>-3102.35</v>
      </c>
      <c r="CK37" s="32">
        <f t="shared" ca="1" si="16"/>
        <v>1025.8499999999999</v>
      </c>
      <c r="CL37" s="32">
        <f t="shared" ca="1" si="16"/>
        <v>890.15</v>
      </c>
      <c r="CM37" s="32">
        <f t="shared" ca="1" si="16"/>
        <v>384.71</v>
      </c>
      <c r="CN37" s="32">
        <f t="shared" ca="1" si="16"/>
        <v>242.83</v>
      </c>
      <c r="CO37" s="32">
        <f t="shared" ca="1" si="16"/>
        <v>975.36</v>
      </c>
      <c r="CP37" s="32">
        <f t="shared" ca="1" si="16"/>
        <v>264.45999999999998</v>
      </c>
      <c r="CQ37" s="32">
        <f t="shared" ca="1" si="16"/>
        <v>14.85</v>
      </c>
      <c r="CR37" s="32">
        <f t="shared" ca="1" si="16"/>
        <v>10.28</v>
      </c>
      <c r="CS37" s="32">
        <f t="shared" ca="1" si="16"/>
        <v>11.39</v>
      </c>
      <c r="CT37" s="32">
        <f t="shared" ca="1" si="16"/>
        <v>23.19</v>
      </c>
      <c r="CU37" s="32">
        <f t="shared" ca="1" si="16"/>
        <v>202.53</v>
      </c>
      <c r="CV37" s="32">
        <f t="shared" ca="1" si="16"/>
        <v>235.03</v>
      </c>
      <c r="CW37" s="31">
        <f t="shared" ca="1" si="17"/>
        <v>-10956.039999999999</v>
      </c>
      <c r="CX37" s="31">
        <f t="shared" ca="1" si="17"/>
        <v>-9506.75</v>
      </c>
      <c r="CY37" s="31">
        <f t="shared" ca="1" si="17"/>
        <v>-4108.7499999999991</v>
      </c>
      <c r="CZ37" s="31">
        <f t="shared" ca="1" si="17"/>
        <v>-2583.7100000000005</v>
      </c>
      <c r="DA37" s="31">
        <f t="shared" ca="1" si="17"/>
        <v>-10377.869999999997</v>
      </c>
      <c r="DB37" s="31">
        <f t="shared" ca="1" si="17"/>
        <v>-2813.85</v>
      </c>
      <c r="DC37" s="31">
        <f t="shared" ca="1" si="17"/>
        <v>-168.67000000000002</v>
      </c>
      <c r="DD37" s="31">
        <f t="shared" ca="1" si="17"/>
        <v>-116.8</v>
      </c>
      <c r="DE37" s="31">
        <f t="shared" ca="1" si="17"/>
        <v>-129.38999999999999</v>
      </c>
      <c r="DF37" s="31">
        <f t="shared" ca="1" si="17"/>
        <v>-238.42000000000002</v>
      </c>
      <c r="DG37" s="31">
        <f t="shared" ca="1" si="17"/>
        <v>-2082.02</v>
      </c>
      <c r="DH37" s="31">
        <f t="shared" ca="1" si="17"/>
        <v>-2416.0699999999997</v>
      </c>
      <c r="DI37" s="32">
        <f t="shared" ca="1" si="11"/>
        <v>-547.79999999999995</v>
      </c>
      <c r="DJ37" s="32">
        <f t="shared" ca="1" si="11"/>
        <v>-475.34</v>
      </c>
      <c r="DK37" s="32">
        <f t="shared" ca="1" si="11"/>
        <v>-205.44</v>
      </c>
      <c r="DL37" s="32">
        <f t="shared" ca="1" si="11"/>
        <v>-129.19</v>
      </c>
      <c r="DM37" s="32">
        <f t="shared" ca="1" si="11"/>
        <v>-518.89</v>
      </c>
      <c r="DN37" s="32">
        <f t="shared" ca="1" si="11"/>
        <v>-140.69</v>
      </c>
      <c r="DO37" s="32">
        <f t="shared" ca="1" si="11"/>
        <v>-8.43</v>
      </c>
      <c r="DP37" s="32">
        <f t="shared" ca="1" si="11"/>
        <v>-5.84</v>
      </c>
      <c r="DQ37" s="32">
        <f t="shared" ca="1" si="11"/>
        <v>-6.47</v>
      </c>
      <c r="DR37" s="32">
        <f t="shared" ca="1" si="11"/>
        <v>-11.92</v>
      </c>
      <c r="DS37" s="32">
        <f t="shared" ca="1" si="11"/>
        <v>-104.1</v>
      </c>
      <c r="DT37" s="32">
        <f t="shared" ca="1" si="11"/>
        <v>-120.8</v>
      </c>
      <c r="DU37" s="31">
        <f t="shared" ca="1" si="12"/>
        <v>-1741.07</v>
      </c>
      <c r="DV37" s="31">
        <f t="shared" ca="1" si="12"/>
        <v>-1490.58</v>
      </c>
      <c r="DW37" s="31">
        <f t="shared" ca="1" si="12"/>
        <v>-636.34</v>
      </c>
      <c r="DX37" s="31">
        <f t="shared" ca="1" si="12"/>
        <v>-394.66</v>
      </c>
      <c r="DY37" s="31">
        <f t="shared" ca="1" si="12"/>
        <v>-1563.9</v>
      </c>
      <c r="DZ37" s="31">
        <f t="shared" ca="1" si="12"/>
        <v>-418.06</v>
      </c>
      <c r="EA37" s="31">
        <f t="shared" ca="1" si="12"/>
        <v>-24.71</v>
      </c>
      <c r="EB37" s="31">
        <f t="shared" ca="1" si="12"/>
        <v>-16.89</v>
      </c>
      <c r="EC37" s="31">
        <f t="shared" ca="1" si="12"/>
        <v>-18.46</v>
      </c>
      <c r="ED37" s="31">
        <f t="shared" ca="1" si="12"/>
        <v>-33.58</v>
      </c>
      <c r="EE37" s="31">
        <f t="shared" ca="1" si="12"/>
        <v>-289.27</v>
      </c>
      <c r="EF37" s="31">
        <f t="shared" ca="1" si="12"/>
        <v>-331.21</v>
      </c>
      <c r="EG37" s="32">
        <f t="shared" ca="1" si="13"/>
        <v>-13244.909999999998</v>
      </c>
      <c r="EH37" s="32">
        <f t="shared" ca="1" si="13"/>
        <v>-11472.67</v>
      </c>
      <c r="EI37" s="32">
        <f t="shared" ca="1" si="13"/>
        <v>-4950.5299999999988</v>
      </c>
      <c r="EJ37" s="32">
        <f t="shared" ca="1" si="13"/>
        <v>-3107.5600000000004</v>
      </c>
      <c r="EK37" s="32">
        <f t="shared" ca="1" si="13"/>
        <v>-12460.659999999996</v>
      </c>
      <c r="EL37" s="32">
        <f t="shared" ca="1" si="13"/>
        <v>-3372.6</v>
      </c>
      <c r="EM37" s="32">
        <f t="shared" ca="1" si="13"/>
        <v>-201.81000000000003</v>
      </c>
      <c r="EN37" s="32">
        <f t="shared" ca="1" si="13"/>
        <v>-139.53</v>
      </c>
      <c r="EO37" s="32">
        <f t="shared" ca="1" si="13"/>
        <v>-154.32</v>
      </c>
      <c r="EP37" s="32">
        <f t="shared" ca="1" si="13"/>
        <v>-283.92</v>
      </c>
      <c r="EQ37" s="32">
        <f t="shared" ca="1" si="13"/>
        <v>-2475.39</v>
      </c>
      <c r="ER37" s="32">
        <f t="shared" ca="1" si="13"/>
        <v>-2868.08</v>
      </c>
    </row>
    <row r="38" spans="1:148" x14ac:dyDescent="0.25">
      <c r="A38" t="s">
        <v>472</v>
      </c>
      <c r="B38" s="1" t="s">
        <v>34</v>
      </c>
      <c r="C38" t="str">
        <f t="shared" ca="1" si="1"/>
        <v>CES1/CES2</v>
      </c>
      <c r="D38" t="str">
        <f t="shared" ca="1" si="2"/>
        <v>Calgary Energy Centre</v>
      </c>
      <c r="E38" s="52">
        <v>48115.391600000003</v>
      </c>
      <c r="F38" s="52">
        <v>69705.380399999995</v>
      </c>
      <c r="G38" s="52">
        <v>65167.9709</v>
      </c>
      <c r="H38" s="52">
        <v>46136.546499999997</v>
      </c>
      <c r="I38" s="52">
        <v>92950.388200000001</v>
      </c>
      <c r="J38" s="52">
        <v>82803.135599999994</v>
      </c>
      <c r="K38" s="52">
        <v>53058.314700000003</v>
      </c>
      <c r="L38" s="52">
        <v>38645.569199999998</v>
      </c>
      <c r="M38" s="52">
        <v>27500.273799999999</v>
      </c>
      <c r="N38" s="52">
        <v>19624.032599999999</v>
      </c>
      <c r="O38" s="52">
        <v>19332.141800000001</v>
      </c>
      <c r="P38" s="52">
        <v>3823.9113000000002</v>
      </c>
      <c r="Q38" s="32">
        <v>2448038.79</v>
      </c>
      <c r="R38" s="32">
        <v>2775556.96</v>
      </c>
      <c r="S38" s="32">
        <v>1540531.5</v>
      </c>
      <c r="T38" s="32">
        <v>1025626.09</v>
      </c>
      <c r="U38" s="32">
        <v>5889697.0700000003</v>
      </c>
      <c r="V38" s="32">
        <v>8755425.2300000004</v>
      </c>
      <c r="W38" s="32">
        <v>1349655.88</v>
      </c>
      <c r="X38" s="32">
        <v>1545132.03</v>
      </c>
      <c r="Y38" s="32">
        <v>596896.4</v>
      </c>
      <c r="Z38" s="32">
        <v>411872.33</v>
      </c>
      <c r="AA38" s="32">
        <v>439869.57</v>
      </c>
      <c r="AB38" s="32">
        <v>65216.88</v>
      </c>
      <c r="AC38" s="2">
        <v>1.39</v>
      </c>
      <c r="AD38" s="2">
        <v>1.39</v>
      </c>
      <c r="AE38" s="2">
        <v>1.39</v>
      </c>
      <c r="AF38" s="2">
        <v>1.39</v>
      </c>
      <c r="AG38" s="2">
        <v>1.39</v>
      </c>
      <c r="AH38" s="2">
        <v>1.39</v>
      </c>
      <c r="AI38" s="2">
        <v>1.39</v>
      </c>
      <c r="AJ38" s="2">
        <v>1.39</v>
      </c>
      <c r="AK38" s="2">
        <v>1.39</v>
      </c>
      <c r="AL38" s="2">
        <v>1.39</v>
      </c>
      <c r="AM38" s="2">
        <v>1.39</v>
      </c>
      <c r="AN38" s="2">
        <v>1.39</v>
      </c>
      <c r="AO38" s="33">
        <v>34027.74</v>
      </c>
      <c r="AP38" s="33">
        <v>38580.239999999998</v>
      </c>
      <c r="AQ38" s="33">
        <v>21413.39</v>
      </c>
      <c r="AR38" s="33">
        <v>14256.2</v>
      </c>
      <c r="AS38" s="33">
        <v>81866.789999999994</v>
      </c>
      <c r="AT38" s="33">
        <v>121700.41</v>
      </c>
      <c r="AU38" s="33">
        <v>18760.22</v>
      </c>
      <c r="AV38" s="33">
        <v>21477.34</v>
      </c>
      <c r="AW38" s="33">
        <v>8296.86</v>
      </c>
      <c r="AX38" s="33">
        <v>5725.03</v>
      </c>
      <c r="AY38" s="33">
        <v>6114.19</v>
      </c>
      <c r="AZ38" s="33">
        <v>906.51</v>
      </c>
      <c r="BA38" s="31">
        <f t="shared" si="14"/>
        <v>-244.8</v>
      </c>
      <c r="BB38" s="31">
        <f t="shared" si="14"/>
        <v>-277.56</v>
      </c>
      <c r="BC38" s="31">
        <f t="shared" si="14"/>
        <v>-154.05000000000001</v>
      </c>
      <c r="BD38" s="31">
        <f t="shared" si="14"/>
        <v>-205.13</v>
      </c>
      <c r="BE38" s="31">
        <f t="shared" si="14"/>
        <v>-1177.94</v>
      </c>
      <c r="BF38" s="31">
        <f t="shared" si="14"/>
        <v>-1751.09</v>
      </c>
      <c r="BG38" s="31">
        <f t="shared" si="14"/>
        <v>2159.4499999999998</v>
      </c>
      <c r="BH38" s="31">
        <f t="shared" si="14"/>
        <v>2472.21</v>
      </c>
      <c r="BI38" s="31">
        <f t="shared" si="14"/>
        <v>955.03</v>
      </c>
      <c r="BJ38" s="31">
        <f t="shared" si="14"/>
        <v>-453.06</v>
      </c>
      <c r="BK38" s="31">
        <f t="shared" si="14"/>
        <v>-483.86</v>
      </c>
      <c r="BL38" s="31">
        <f t="shared" si="14"/>
        <v>-71.739999999999995</v>
      </c>
      <c r="BM38" s="6">
        <f t="shared" ca="1" si="15"/>
        <v>-1.17E-2</v>
      </c>
      <c r="BN38" s="6">
        <f t="shared" ca="1" si="15"/>
        <v>-1.17E-2</v>
      </c>
      <c r="BO38" s="6">
        <f t="shared" ca="1" si="15"/>
        <v>-1.17E-2</v>
      </c>
      <c r="BP38" s="6">
        <f t="shared" ca="1" si="15"/>
        <v>-1.17E-2</v>
      </c>
      <c r="BQ38" s="6">
        <f t="shared" ca="1" si="15"/>
        <v>-1.17E-2</v>
      </c>
      <c r="BR38" s="6">
        <f t="shared" ca="1" si="15"/>
        <v>-1.17E-2</v>
      </c>
      <c r="BS38" s="6">
        <f t="shared" ca="1" si="15"/>
        <v>-1.17E-2</v>
      </c>
      <c r="BT38" s="6">
        <f t="shared" ca="1" si="15"/>
        <v>-1.17E-2</v>
      </c>
      <c r="BU38" s="6">
        <f t="shared" ca="1" si="15"/>
        <v>-1.17E-2</v>
      </c>
      <c r="BV38" s="6">
        <f t="shared" ca="1" si="15"/>
        <v>-1.17E-2</v>
      </c>
      <c r="BW38" s="6">
        <f t="shared" ca="1" si="15"/>
        <v>-1.17E-2</v>
      </c>
      <c r="BX38" s="6">
        <f t="shared" ca="1" si="15"/>
        <v>-1.17E-2</v>
      </c>
      <c r="BY38" s="31">
        <f t="shared" ca="1" si="19"/>
        <v>-28642.05</v>
      </c>
      <c r="BZ38" s="31">
        <f t="shared" ca="1" si="19"/>
        <v>-32474.02</v>
      </c>
      <c r="CA38" s="31">
        <f t="shared" ca="1" si="19"/>
        <v>-18024.22</v>
      </c>
      <c r="CB38" s="31">
        <f t="shared" ca="1" si="18"/>
        <v>-11999.83</v>
      </c>
      <c r="CC38" s="31">
        <f t="shared" ca="1" si="18"/>
        <v>-68909.460000000006</v>
      </c>
      <c r="CD38" s="31">
        <f t="shared" ca="1" si="18"/>
        <v>-102438.48</v>
      </c>
      <c r="CE38" s="31">
        <f t="shared" ca="1" si="18"/>
        <v>-15790.97</v>
      </c>
      <c r="CF38" s="31">
        <f t="shared" ca="1" si="18"/>
        <v>-18078.04</v>
      </c>
      <c r="CG38" s="31">
        <f t="shared" ca="1" si="18"/>
        <v>-6983.69</v>
      </c>
      <c r="CH38" s="31">
        <f t="shared" ca="1" si="18"/>
        <v>-4818.91</v>
      </c>
      <c r="CI38" s="31">
        <f t="shared" ca="1" si="18"/>
        <v>-5146.47</v>
      </c>
      <c r="CJ38" s="31">
        <f t="shared" ca="1" si="18"/>
        <v>-763.04</v>
      </c>
      <c r="CK38" s="32">
        <f t="shared" ca="1" si="16"/>
        <v>6120.1</v>
      </c>
      <c r="CL38" s="32">
        <f t="shared" ca="1" si="16"/>
        <v>6938.89</v>
      </c>
      <c r="CM38" s="32">
        <f t="shared" ca="1" si="16"/>
        <v>3851.33</v>
      </c>
      <c r="CN38" s="32">
        <f t="shared" ca="1" si="16"/>
        <v>2564.0700000000002</v>
      </c>
      <c r="CO38" s="32">
        <f t="shared" ca="1" si="16"/>
        <v>14724.24</v>
      </c>
      <c r="CP38" s="32">
        <f t="shared" ca="1" si="16"/>
        <v>21888.560000000001</v>
      </c>
      <c r="CQ38" s="32">
        <f t="shared" ca="1" si="16"/>
        <v>3374.14</v>
      </c>
      <c r="CR38" s="32">
        <f t="shared" ca="1" si="16"/>
        <v>3862.83</v>
      </c>
      <c r="CS38" s="32">
        <f t="shared" ca="1" si="16"/>
        <v>1492.24</v>
      </c>
      <c r="CT38" s="32">
        <f t="shared" ca="1" si="16"/>
        <v>1029.68</v>
      </c>
      <c r="CU38" s="32">
        <f t="shared" ca="1" si="16"/>
        <v>1099.67</v>
      </c>
      <c r="CV38" s="32">
        <f t="shared" ca="1" si="16"/>
        <v>163.04</v>
      </c>
      <c r="CW38" s="31">
        <f t="shared" ca="1" si="17"/>
        <v>-56304.889999999992</v>
      </c>
      <c r="CX38" s="31">
        <f t="shared" ca="1" si="17"/>
        <v>-63837.81</v>
      </c>
      <c r="CY38" s="31">
        <f t="shared" ca="1" si="17"/>
        <v>-35432.229999999996</v>
      </c>
      <c r="CZ38" s="31">
        <f t="shared" ca="1" si="17"/>
        <v>-23486.829999999998</v>
      </c>
      <c r="DA38" s="31">
        <f t="shared" ca="1" si="17"/>
        <v>-134874.07</v>
      </c>
      <c r="DB38" s="31">
        <f t="shared" ca="1" si="17"/>
        <v>-200499.24000000002</v>
      </c>
      <c r="DC38" s="31">
        <f t="shared" ca="1" si="17"/>
        <v>-33336.5</v>
      </c>
      <c r="DD38" s="31">
        <f t="shared" ca="1" si="17"/>
        <v>-38164.76</v>
      </c>
      <c r="DE38" s="31">
        <f t="shared" ca="1" si="17"/>
        <v>-14743.340000000002</v>
      </c>
      <c r="DF38" s="31">
        <f t="shared" ca="1" si="17"/>
        <v>-9061.1999999999989</v>
      </c>
      <c r="DG38" s="31">
        <f t="shared" ca="1" si="17"/>
        <v>-9677.1299999999992</v>
      </c>
      <c r="DH38" s="31">
        <f t="shared" ca="1" si="17"/>
        <v>-1434.77</v>
      </c>
      <c r="DI38" s="32">
        <f t="shared" ca="1" si="11"/>
        <v>-2815.24</v>
      </c>
      <c r="DJ38" s="32">
        <f t="shared" ca="1" si="11"/>
        <v>-3191.89</v>
      </c>
      <c r="DK38" s="32">
        <f t="shared" ca="1" si="11"/>
        <v>-1771.61</v>
      </c>
      <c r="DL38" s="32">
        <f t="shared" ca="1" si="11"/>
        <v>-1174.3399999999999</v>
      </c>
      <c r="DM38" s="32">
        <f t="shared" ca="1" si="11"/>
        <v>-6743.7</v>
      </c>
      <c r="DN38" s="32">
        <f t="shared" ca="1" si="11"/>
        <v>-10024.959999999999</v>
      </c>
      <c r="DO38" s="32">
        <f t="shared" ca="1" si="11"/>
        <v>-1666.83</v>
      </c>
      <c r="DP38" s="32">
        <f t="shared" ca="1" si="11"/>
        <v>-1908.24</v>
      </c>
      <c r="DQ38" s="32">
        <f t="shared" ca="1" si="11"/>
        <v>-737.17</v>
      </c>
      <c r="DR38" s="32">
        <f t="shared" ca="1" si="11"/>
        <v>-453.06</v>
      </c>
      <c r="DS38" s="32">
        <f t="shared" ca="1" si="11"/>
        <v>-483.86</v>
      </c>
      <c r="DT38" s="32">
        <f t="shared" ca="1" si="11"/>
        <v>-71.739999999999995</v>
      </c>
      <c r="DU38" s="31">
        <f t="shared" ca="1" si="12"/>
        <v>-8947.67</v>
      </c>
      <c r="DV38" s="31">
        <f t="shared" ca="1" si="12"/>
        <v>-10009.209999999999</v>
      </c>
      <c r="DW38" s="31">
        <f t="shared" ca="1" si="12"/>
        <v>-5487.51</v>
      </c>
      <c r="DX38" s="31">
        <f t="shared" ca="1" si="12"/>
        <v>-3587.62</v>
      </c>
      <c r="DY38" s="31">
        <f t="shared" ca="1" si="12"/>
        <v>-20324.900000000001</v>
      </c>
      <c r="DZ38" s="31">
        <f t="shared" ca="1" si="12"/>
        <v>-29788.59</v>
      </c>
      <c r="EA38" s="31">
        <f t="shared" ca="1" si="12"/>
        <v>-4884.37</v>
      </c>
      <c r="EB38" s="31">
        <f t="shared" ca="1" si="12"/>
        <v>-5518.87</v>
      </c>
      <c r="EC38" s="31">
        <f t="shared" ca="1" si="12"/>
        <v>-2103.81</v>
      </c>
      <c r="ED38" s="31">
        <f t="shared" ca="1" si="12"/>
        <v>-1276.23</v>
      </c>
      <c r="EE38" s="31">
        <f t="shared" ca="1" si="12"/>
        <v>-1344.49</v>
      </c>
      <c r="EF38" s="31">
        <f t="shared" ca="1" si="12"/>
        <v>-196.69</v>
      </c>
      <c r="EG38" s="32">
        <f t="shared" ca="1" si="13"/>
        <v>-68067.799999999988</v>
      </c>
      <c r="EH38" s="32">
        <f t="shared" ca="1" si="13"/>
        <v>-77038.91</v>
      </c>
      <c r="EI38" s="32">
        <f t="shared" ca="1" si="13"/>
        <v>-42691.35</v>
      </c>
      <c r="EJ38" s="32">
        <f t="shared" ca="1" si="13"/>
        <v>-28248.789999999997</v>
      </c>
      <c r="EK38" s="32">
        <f t="shared" ca="1" si="13"/>
        <v>-161942.67000000001</v>
      </c>
      <c r="EL38" s="32">
        <f t="shared" ca="1" si="13"/>
        <v>-240312.79</v>
      </c>
      <c r="EM38" s="32">
        <f t="shared" ca="1" si="13"/>
        <v>-39887.700000000004</v>
      </c>
      <c r="EN38" s="32">
        <f t="shared" ca="1" si="13"/>
        <v>-45591.87</v>
      </c>
      <c r="EO38" s="32">
        <f t="shared" ca="1" si="13"/>
        <v>-17584.320000000003</v>
      </c>
      <c r="EP38" s="32">
        <f t="shared" ca="1" si="13"/>
        <v>-10790.489999999998</v>
      </c>
      <c r="EQ38" s="32">
        <f t="shared" ca="1" si="13"/>
        <v>-11505.48</v>
      </c>
      <c r="ER38" s="32">
        <f t="shared" ca="1" si="13"/>
        <v>-1703.2</v>
      </c>
    </row>
    <row r="39" spans="1:148" x14ac:dyDescent="0.25">
      <c r="A39" t="s">
        <v>472</v>
      </c>
      <c r="B39" s="1" t="s">
        <v>35</v>
      </c>
      <c r="C39" t="str">
        <f t="shared" ca="1" si="1"/>
        <v>CES1/CES2</v>
      </c>
      <c r="D39" t="str">
        <f t="shared" ca="1" si="2"/>
        <v>Calgary Energy Centre</v>
      </c>
      <c r="E39" s="52">
        <v>27008.559300000001</v>
      </c>
      <c r="F39" s="52">
        <v>39772.547200000001</v>
      </c>
      <c r="G39" s="52">
        <v>36215.674599999998</v>
      </c>
      <c r="H39" s="52">
        <v>26312.780299999999</v>
      </c>
      <c r="I39" s="52">
        <v>55350.269399999997</v>
      </c>
      <c r="J39" s="52">
        <v>52578.451000000001</v>
      </c>
      <c r="K39" s="52">
        <v>34118.422899999998</v>
      </c>
      <c r="L39" s="52">
        <v>25041.3053</v>
      </c>
      <c r="M39" s="52">
        <v>16507.789400000001</v>
      </c>
      <c r="N39" s="52">
        <v>11805.399799999999</v>
      </c>
      <c r="O39" s="52">
        <v>10962.1909</v>
      </c>
      <c r="P39" s="52">
        <v>2243.8818000000001</v>
      </c>
      <c r="Q39" s="32">
        <v>1372254.73</v>
      </c>
      <c r="R39" s="32">
        <v>1493588.85</v>
      </c>
      <c r="S39" s="32">
        <v>851524.32</v>
      </c>
      <c r="T39" s="32">
        <v>590826.03</v>
      </c>
      <c r="U39" s="32">
        <v>3659797.39</v>
      </c>
      <c r="V39" s="32">
        <v>5862166.4000000004</v>
      </c>
      <c r="W39" s="32">
        <v>857769.15</v>
      </c>
      <c r="X39" s="32">
        <v>976390.88</v>
      </c>
      <c r="Y39" s="32">
        <v>354023.78</v>
      </c>
      <c r="Z39" s="32">
        <v>248146.82</v>
      </c>
      <c r="AA39" s="32">
        <v>251922.39</v>
      </c>
      <c r="AB39" s="32">
        <v>38281.599999999999</v>
      </c>
      <c r="AC39" s="2">
        <v>1.39</v>
      </c>
      <c r="AD39" s="2">
        <v>1.39</v>
      </c>
      <c r="AE39" s="2">
        <v>1.39</v>
      </c>
      <c r="AF39" s="2">
        <v>1.39</v>
      </c>
      <c r="AG39" s="2">
        <v>1.39</v>
      </c>
      <c r="AH39" s="2">
        <v>1.39</v>
      </c>
      <c r="AI39" s="2">
        <v>1.39</v>
      </c>
      <c r="AJ39" s="2">
        <v>1.39</v>
      </c>
      <c r="AK39" s="2">
        <v>1.39</v>
      </c>
      <c r="AL39" s="2">
        <v>1.39</v>
      </c>
      <c r="AM39" s="2">
        <v>1.39</v>
      </c>
      <c r="AN39" s="2">
        <v>1.39</v>
      </c>
      <c r="AO39" s="33">
        <v>19074.34</v>
      </c>
      <c r="AP39" s="33">
        <v>20760.89</v>
      </c>
      <c r="AQ39" s="33">
        <v>11836.19</v>
      </c>
      <c r="AR39" s="33">
        <v>8212.48</v>
      </c>
      <c r="AS39" s="33">
        <v>50871.18</v>
      </c>
      <c r="AT39" s="33">
        <v>81484.11</v>
      </c>
      <c r="AU39" s="33">
        <v>11922.99</v>
      </c>
      <c r="AV39" s="33">
        <v>13571.83</v>
      </c>
      <c r="AW39" s="33">
        <v>4920.93</v>
      </c>
      <c r="AX39" s="33">
        <v>3449.24</v>
      </c>
      <c r="AY39" s="33">
        <v>3501.72</v>
      </c>
      <c r="AZ39" s="33">
        <v>532.11</v>
      </c>
      <c r="BA39" s="31">
        <f t="shared" si="14"/>
        <v>-137.22999999999999</v>
      </c>
      <c r="BB39" s="31">
        <f t="shared" si="14"/>
        <v>-149.36000000000001</v>
      </c>
      <c r="BC39" s="31">
        <f t="shared" si="14"/>
        <v>-85.15</v>
      </c>
      <c r="BD39" s="31">
        <f t="shared" si="14"/>
        <v>-118.17</v>
      </c>
      <c r="BE39" s="31">
        <f t="shared" si="14"/>
        <v>-731.96</v>
      </c>
      <c r="BF39" s="31">
        <f t="shared" si="14"/>
        <v>-1172.43</v>
      </c>
      <c r="BG39" s="31">
        <f t="shared" si="14"/>
        <v>1372.43</v>
      </c>
      <c r="BH39" s="31">
        <f t="shared" si="14"/>
        <v>1562.23</v>
      </c>
      <c r="BI39" s="31">
        <f t="shared" si="14"/>
        <v>566.44000000000005</v>
      </c>
      <c r="BJ39" s="31">
        <f t="shared" si="14"/>
        <v>-272.95999999999998</v>
      </c>
      <c r="BK39" s="31">
        <f t="shared" si="14"/>
        <v>-277.11</v>
      </c>
      <c r="BL39" s="31">
        <f t="shared" si="14"/>
        <v>-42.11</v>
      </c>
      <c r="BM39" s="6">
        <f t="shared" ca="1" si="15"/>
        <v>-1.17E-2</v>
      </c>
      <c r="BN39" s="6">
        <f t="shared" ca="1" si="15"/>
        <v>-1.17E-2</v>
      </c>
      <c r="BO39" s="6">
        <f t="shared" ca="1" si="15"/>
        <v>-1.17E-2</v>
      </c>
      <c r="BP39" s="6">
        <f t="shared" ca="1" si="15"/>
        <v>-1.17E-2</v>
      </c>
      <c r="BQ39" s="6">
        <f t="shared" ca="1" si="15"/>
        <v>-1.17E-2</v>
      </c>
      <c r="BR39" s="6">
        <f t="shared" ca="1" si="15"/>
        <v>-1.17E-2</v>
      </c>
      <c r="BS39" s="6">
        <f t="shared" ca="1" si="15"/>
        <v>-1.17E-2</v>
      </c>
      <c r="BT39" s="6">
        <f t="shared" ca="1" si="15"/>
        <v>-1.17E-2</v>
      </c>
      <c r="BU39" s="6">
        <f t="shared" ca="1" si="15"/>
        <v>-1.17E-2</v>
      </c>
      <c r="BV39" s="6">
        <f t="shared" ca="1" si="15"/>
        <v>-1.17E-2</v>
      </c>
      <c r="BW39" s="6">
        <f t="shared" ca="1" si="15"/>
        <v>-1.17E-2</v>
      </c>
      <c r="BX39" s="6">
        <f t="shared" ca="1" si="15"/>
        <v>-1.17E-2</v>
      </c>
      <c r="BY39" s="31">
        <f t="shared" ca="1" si="19"/>
        <v>-16055.38</v>
      </c>
      <c r="BZ39" s="31">
        <f t="shared" ca="1" si="19"/>
        <v>-17474.990000000002</v>
      </c>
      <c r="CA39" s="31">
        <f t="shared" ca="1" si="19"/>
        <v>-9962.83</v>
      </c>
      <c r="CB39" s="31">
        <f t="shared" ca="1" si="18"/>
        <v>-6912.66</v>
      </c>
      <c r="CC39" s="31">
        <f t="shared" ca="1" si="18"/>
        <v>-42819.63</v>
      </c>
      <c r="CD39" s="31">
        <f t="shared" ca="1" si="18"/>
        <v>-68587.350000000006</v>
      </c>
      <c r="CE39" s="31">
        <f t="shared" ca="1" si="18"/>
        <v>-10035.9</v>
      </c>
      <c r="CF39" s="31">
        <f t="shared" ca="1" si="18"/>
        <v>-11423.77</v>
      </c>
      <c r="CG39" s="31">
        <f t="shared" ca="1" si="18"/>
        <v>-4142.08</v>
      </c>
      <c r="CH39" s="31">
        <f t="shared" ca="1" si="18"/>
        <v>-2903.32</v>
      </c>
      <c r="CI39" s="31">
        <f t="shared" ca="1" si="18"/>
        <v>-2947.49</v>
      </c>
      <c r="CJ39" s="31">
        <f t="shared" ca="1" si="18"/>
        <v>-447.89</v>
      </c>
      <c r="CK39" s="32">
        <f t="shared" ca="1" si="16"/>
        <v>3430.64</v>
      </c>
      <c r="CL39" s="32">
        <f t="shared" ca="1" si="16"/>
        <v>3733.97</v>
      </c>
      <c r="CM39" s="32">
        <f t="shared" ca="1" si="16"/>
        <v>2128.81</v>
      </c>
      <c r="CN39" s="32">
        <f t="shared" ca="1" si="16"/>
        <v>1477.07</v>
      </c>
      <c r="CO39" s="32">
        <f t="shared" ca="1" si="16"/>
        <v>9149.49</v>
      </c>
      <c r="CP39" s="32">
        <f t="shared" ca="1" si="16"/>
        <v>14655.42</v>
      </c>
      <c r="CQ39" s="32">
        <f t="shared" ca="1" si="16"/>
        <v>2144.42</v>
      </c>
      <c r="CR39" s="32">
        <f t="shared" ca="1" si="16"/>
        <v>2440.98</v>
      </c>
      <c r="CS39" s="32">
        <f t="shared" ca="1" si="16"/>
        <v>885.06</v>
      </c>
      <c r="CT39" s="32">
        <f t="shared" ca="1" si="16"/>
        <v>620.37</v>
      </c>
      <c r="CU39" s="32">
        <f t="shared" ca="1" si="16"/>
        <v>629.80999999999995</v>
      </c>
      <c r="CV39" s="32">
        <f t="shared" ca="1" si="16"/>
        <v>95.7</v>
      </c>
      <c r="CW39" s="31">
        <f t="shared" ca="1" si="17"/>
        <v>-31561.850000000002</v>
      </c>
      <c r="CX39" s="31">
        <f t="shared" ca="1" si="17"/>
        <v>-34352.550000000003</v>
      </c>
      <c r="CY39" s="31">
        <f t="shared" ca="1" si="17"/>
        <v>-19585.059999999998</v>
      </c>
      <c r="CZ39" s="31">
        <f t="shared" ca="1" si="17"/>
        <v>-13529.9</v>
      </c>
      <c r="DA39" s="31">
        <f t="shared" ca="1" si="17"/>
        <v>-83809.36</v>
      </c>
      <c r="DB39" s="31">
        <f t="shared" ca="1" si="17"/>
        <v>-134243.61000000002</v>
      </c>
      <c r="DC39" s="31">
        <f t="shared" ca="1" si="17"/>
        <v>-21186.9</v>
      </c>
      <c r="DD39" s="31">
        <f t="shared" ca="1" si="17"/>
        <v>-24116.850000000002</v>
      </c>
      <c r="DE39" s="31">
        <f t="shared" ca="1" si="17"/>
        <v>-8744.3900000000012</v>
      </c>
      <c r="DF39" s="31">
        <f t="shared" ca="1" si="17"/>
        <v>-5459.2300000000005</v>
      </c>
      <c r="DG39" s="31">
        <f t="shared" ca="1" si="17"/>
        <v>-5542.29</v>
      </c>
      <c r="DH39" s="31">
        <f t="shared" ca="1" si="17"/>
        <v>-842.18999999999994</v>
      </c>
      <c r="DI39" s="32">
        <f t="shared" ca="1" si="11"/>
        <v>-1578.09</v>
      </c>
      <c r="DJ39" s="32">
        <f t="shared" ca="1" si="11"/>
        <v>-1717.63</v>
      </c>
      <c r="DK39" s="32">
        <f t="shared" ca="1" si="11"/>
        <v>-979.25</v>
      </c>
      <c r="DL39" s="32">
        <f t="shared" ca="1" si="11"/>
        <v>-676.5</v>
      </c>
      <c r="DM39" s="32">
        <f t="shared" ca="1" si="11"/>
        <v>-4190.47</v>
      </c>
      <c r="DN39" s="32">
        <f t="shared" ca="1" si="11"/>
        <v>-6712.18</v>
      </c>
      <c r="DO39" s="32">
        <f t="shared" ca="1" si="11"/>
        <v>-1059.3499999999999</v>
      </c>
      <c r="DP39" s="32">
        <f t="shared" ca="1" si="11"/>
        <v>-1205.8399999999999</v>
      </c>
      <c r="DQ39" s="32">
        <f t="shared" ca="1" si="11"/>
        <v>-437.22</v>
      </c>
      <c r="DR39" s="32">
        <f t="shared" ca="1" si="11"/>
        <v>-272.95999999999998</v>
      </c>
      <c r="DS39" s="32">
        <f t="shared" ca="1" si="11"/>
        <v>-277.11</v>
      </c>
      <c r="DT39" s="32">
        <f t="shared" ca="1" si="11"/>
        <v>-42.11</v>
      </c>
      <c r="DU39" s="31">
        <f t="shared" ca="1" si="12"/>
        <v>-5015.6400000000003</v>
      </c>
      <c r="DV39" s="31">
        <f t="shared" ca="1" si="12"/>
        <v>-5386.18</v>
      </c>
      <c r="DW39" s="31">
        <f t="shared" ca="1" si="12"/>
        <v>-3033.21</v>
      </c>
      <c r="DX39" s="31">
        <f t="shared" ca="1" si="12"/>
        <v>-2066.69</v>
      </c>
      <c r="DY39" s="31">
        <f t="shared" ca="1" si="12"/>
        <v>-12629.68</v>
      </c>
      <c r="DZ39" s="31">
        <f t="shared" ca="1" si="12"/>
        <v>-19944.849999999999</v>
      </c>
      <c r="EA39" s="31">
        <f t="shared" ca="1" si="12"/>
        <v>-3104.25</v>
      </c>
      <c r="EB39" s="31">
        <f t="shared" ca="1" si="12"/>
        <v>-3487.45</v>
      </c>
      <c r="EC39" s="31">
        <f t="shared" ca="1" si="12"/>
        <v>-1247.78</v>
      </c>
      <c r="ED39" s="31">
        <f t="shared" ca="1" si="12"/>
        <v>-768.91</v>
      </c>
      <c r="EE39" s="31">
        <f t="shared" ca="1" si="12"/>
        <v>-770.02</v>
      </c>
      <c r="EF39" s="31">
        <f t="shared" ca="1" si="12"/>
        <v>-115.45</v>
      </c>
      <c r="EG39" s="32">
        <f t="shared" ca="1" si="13"/>
        <v>-38155.58</v>
      </c>
      <c r="EH39" s="32">
        <f t="shared" ca="1" si="13"/>
        <v>-41456.36</v>
      </c>
      <c r="EI39" s="32">
        <f t="shared" ca="1" si="13"/>
        <v>-23597.519999999997</v>
      </c>
      <c r="EJ39" s="32">
        <f t="shared" ca="1" si="13"/>
        <v>-16273.09</v>
      </c>
      <c r="EK39" s="32">
        <f t="shared" ca="1" si="13"/>
        <v>-100629.51000000001</v>
      </c>
      <c r="EL39" s="32">
        <f t="shared" ca="1" si="13"/>
        <v>-160900.64000000001</v>
      </c>
      <c r="EM39" s="32">
        <f t="shared" ca="1" si="13"/>
        <v>-25350.5</v>
      </c>
      <c r="EN39" s="32">
        <f t="shared" ca="1" si="13"/>
        <v>-28810.140000000003</v>
      </c>
      <c r="EO39" s="32">
        <f t="shared" ca="1" si="13"/>
        <v>-10429.390000000001</v>
      </c>
      <c r="EP39" s="32">
        <f t="shared" ca="1" si="13"/>
        <v>-6501.1</v>
      </c>
      <c r="EQ39" s="32">
        <f t="shared" ca="1" si="13"/>
        <v>-6589.42</v>
      </c>
      <c r="ER39" s="32">
        <f t="shared" ca="1" si="13"/>
        <v>-999.75</v>
      </c>
    </row>
    <row r="40" spans="1:148" x14ac:dyDescent="0.25">
      <c r="A40" t="s">
        <v>473</v>
      </c>
      <c r="B40" s="1" t="s">
        <v>85</v>
      </c>
      <c r="C40" t="str">
        <f t="shared" ca="1" si="1"/>
        <v>CHIN</v>
      </c>
      <c r="D40" t="str">
        <f t="shared" ca="1" si="2"/>
        <v>Chin Chute Hydro Facility</v>
      </c>
      <c r="E40" s="52">
        <v>0</v>
      </c>
      <c r="F40" s="52">
        <v>0</v>
      </c>
      <c r="G40" s="52">
        <v>0</v>
      </c>
      <c r="H40" s="52">
        <v>110.5095</v>
      </c>
      <c r="I40" s="52">
        <v>7154.7039999999997</v>
      </c>
      <c r="J40" s="52">
        <v>8084.6553999999996</v>
      </c>
      <c r="K40" s="52">
        <v>8500.2546999999995</v>
      </c>
      <c r="L40" s="52">
        <v>8316.2085999999999</v>
      </c>
      <c r="M40" s="52">
        <v>8337.4405000000006</v>
      </c>
      <c r="N40" s="52">
        <v>586.55849999999998</v>
      </c>
      <c r="O40" s="52">
        <v>0</v>
      </c>
      <c r="P40" s="52">
        <v>0</v>
      </c>
      <c r="Q40" s="32">
        <v>0</v>
      </c>
      <c r="R40" s="32">
        <v>0</v>
      </c>
      <c r="S40" s="32">
        <v>0</v>
      </c>
      <c r="T40" s="32">
        <v>1661.22</v>
      </c>
      <c r="U40" s="32">
        <v>405491.98</v>
      </c>
      <c r="V40" s="32">
        <v>789124.12</v>
      </c>
      <c r="W40" s="32">
        <v>196675.52</v>
      </c>
      <c r="X40" s="32">
        <v>281555.11</v>
      </c>
      <c r="Y40" s="32">
        <v>173889.94</v>
      </c>
      <c r="Z40" s="32">
        <v>23076.34</v>
      </c>
      <c r="AA40" s="32">
        <v>0</v>
      </c>
      <c r="AB40" s="32">
        <v>0</v>
      </c>
      <c r="AC40" s="2">
        <v>3.48</v>
      </c>
      <c r="AD40" s="2">
        <v>3.48</v>
      </c>
      <c r="AE40" s="2">
        <v>3.48</v>
      </c>
      <c r="AF40" s="2">
        <v>3.48</v>
      </c>
      <c r="AG40" s="2">
        <v>3.48</v>
      </c>
      <c r="AH40" s="2">
        <v>2.91</v>
      </c>
      <c r="AI40" s="2">
        <v>2.91</v>
      </c>
      <c r="AJ40" s="2">
        <v>2.91</v>
      </c>
      <c r="AK40" s="2">
        <v>2.91</v>
      </c>
      <c r="AL40" s="2">
        <v>2.91</v>
      </c>
      <c r="AM40" s="2">
        <v>2.91</v>
      </c>
      <c r="AN40" s="2">
        <v>2.91</v>
      </c>
      <c r="AO40" s="33">
        <v>0</v>
      </c>
      <c r="AP40" s="33">
        <v>0</v>
      </c>
      <c r="AQ40" s="33">
        <v>0</v>
      </c>
      <c r="AR40" s="33">
        <v>57.81</v>
      </c>
      <c r="AS40" s="33">
        <v>14111.12</v>
      </c>
      <c r="AT40" s="33">
        <v>22963.51</v>
      </c>
      <c r="AU40" s="33">
        <v>5723.26</v>
      </c>
      <c r="AV40" s="33">
        <v>8193.25</v>
      </c>
      <c r="AW40" s="33">
        <v>5060.2</v>
      </c>
      <c r="AX40" s="33">
        <v>671.52</v>
      </c>
      <c r="AY40" s="33">
        <v>0</v>
      </c>
      <c r="AZ40" s="33">
        <v>0</v>
      </c>
      <c r="BA40" s="31">
        <f t="shared" si="14"/>
        <v>0</v>
      </c>
      <c r="BB40" s="31">
        <f t="shared" si="14"/>
        <v>0</v>
      </c>
      <c r="BC40" s="31">
        <f t="shared" si="14"/>
        <v>0</v>
      </c>
      <c r="BD40" s="31">
        <f t="shared" si="14"/>
        <v>-0.33</v>
      </c>
      <c r="BE40" s="31">
        <f t="shared" si="14"/>
        <v>-81.099999999999994</v>
      </c>
      <c r="BF40" s="31">
        <f t="shared" si="14"/>
        <v>-157.82</v>
      </c>
      <c r="BG40" s="31">
        <f t="shared" si="14"/>
        <v>314.68</v>
      </c>
      <c r="BH40" s="31">
        <f t="shared" si="14"/>
        <v>450.49</v>
      </c>
      <c r="BI40" s="31">
        <f t="shared" si="14"/>
        <v>278.22000000000003</v>
      </c>
      <c r="BJ40" s="31">
        <f t="shared" si="14"/>
        <v>-25.38</v>
      </c>
      <c r="BK40" s="31">
        <f t="shared" si="14"/>
        <v>0</v>
      </c>
      <c r="BL40" s="31">
        <f t="shared" si="14"/>
        <v>0</v>
      </c>
      <c r="BM40" s="6">
        <f t="shared" ca="1" si="15"/>
        <v>-1.5100000000000001E-2</v>
      </c>
      <c r="BN40" s="6">
        <f t="shared" ca="1" si="15"/>
        <v>-1.5100000000000001E-2</v>
      </c>
      <c r="BO40" s="6">
        <f t="shared" ca="1" si="15"/>
        <v>-1.5100000000000001E-2</v>
      </c>
      <c r="BP40" s="6">
        <f t="shared" ca="1" si="15"/>
        <v>-1.5100000000000001E-2</v>
      </c>
      <c r="BQ40" s="6">
        <f t="shared" ca="1" si="15"/>
        <v>-1.5100000000000001E-2</v>
      </c>
      <c r="BR40" s="6">
        <f t="shared" ca="1" si="15"/>
        <v>-1.5100000000000001E-2</v>
      </c>
      <c r="BS40" s="6">
        <f t="shared" ca="1" si="15"/>
        <v>-1.5100000000000001E-2</v>
      </c>
      <c r="BT40" s="6">
        <f t="shared" ca="1" si="15"/>
        <v>-1.5100000000000001E-2</v>
      </c>
      <c r="BU40" s="6">
        <f t="shared" ca="1" si="15"/>
        <v>-1.5100000000000001E-2</v>
      </c>
      <c r="BV40" s="6">
        <f t="shared" ca="1" si="15"/>
        <v>-1.5100000000000001E-2</v>
      </c>
      <c r="BW40" s="6">
        <f t="shared" ca="1" si="15"/>
        <v>-1.5100000000000001E-2</v>
      </c>
      <c r="BX40" s="6">
        <f t="shared" ca="1" si="15"/>
        <v>-1.5100000000000001E-2</v>
      </c>
      <c r="BY40" s="31">
        <f t="shared" ca="1" si="19"/>
        <v>0</v>
      </c>
      <c r="BZ40" s="31">
        <f t="shared" ca="1" si="19"/>
        <v>0</v>
      </c>
      <c r="CA40" s="31">
        <f t="shared" ca="1" si="19"/>
        <v>0</v>
      </c>
      <c r="CB40" s="31">
        <f t="shared" ca="1" si="18"/>
        <v>-25.08</v>
      </c>
      <c r="CC40" s="31">
        <f t="shared" ca="1" si="18"/>
        <v>-6122.93</v>
      </c>
      <c r="CD40" s="31">
        <f t="shared" ca="1" si="18"/>
        <v>-11915.77</v>
      </c>
      <c r="CE40" s="31">
        <f t="shared" ca="1" si="18"/>
        <v>-2969.8</v>
      </c>
      <c r="CF40" s="31">
        <f t="shared" ca="1" si="18"/>
        <v>-4251.4799999999996</v>
      </c>
      <c r="CG40" s="31">
        <f t="shared" ca="1" si="18"/>
        <v>-2625.74</v>
      </c>
      <c r="CH40" s="31">
        <f t="shared" ca="1" si="18"/>
        <v>-348.45</v>
      </c>
      <c r="CI40" s="31">
        <f t="shared" ca="1" si="18"/>
        <v>0</v>
      </c>
      <c r="CJ40" s="31">
        <f t="shared" ca="1" si="18"/>
        <v>0</v>
      </c>
      <c r="CK40" s="32">
        <f t="shared" ca="1" si="16"/>
        <v>0</v>
      </c>
      <c r="CL40" s="32">
        <f t="shared" ca="1" si="16"/>
        <v>0</v>
      </c>
      <c r="CM40" s="32">
        <f t="shared" ca="1" si="16"/>
        <v>0</v>
      </c>
      <c r="CN40" s="32">
        <f t="shared" ca="1" si="16"/>
        <v>4.1500000000000004</v>
      </c>
      <c r="CO40" s="32">
        <f t="shared" ca="1" si="16"/>
        <v>1013.73</v>
      </c>
      <c r="CP40" s="32">
        <f t="shared" ca="1" si="16"/>
        <v>1972.81</v>
      </c>
      <c r="CQ40" s="32">
        <f t="shared" ca="1" si="16"/>
        <v>491.69</v>
      </c>
      <c r="CR40" s="32">
        <f t="shared" ca="1" si="16"/>
        <v>703.89</v>
      </c>
      <c r="CS40" s="32">
        <f t="shared" ca="1" si="16"/>
        <v>434.72</v>
      </c>
      <c r="CT40" s="32">
        <f t="shared" ca="1" si="16"/>
        <v>57.69</v>
      </c>
      <c r="CU40" s="32">
        <f t="shared" ca="1" si="16"/>
        <v>0</v>
      </c>
      <c r="CV40" s="32">
        <f t="shared" ca="1" si="16"/>
        <v>0</v>
      </c>
      <c r="CW40" s="31">
        <f t="shared" ca="1" si="17"/>
        <v>0</v>
      </c>
      <c r="CX40" s="31">
        <f t="shared" ca="1" si="17"/>
        <v>0</v>
      </c>
      <c r="CY40" s="31">
        <f t="shared" ca="1" si="17"/>
        <v>0</v>
      </c>
      <c r="CZ40" s="31">
        <f t="shared" ca="1" si="17"/>
        <v>-78.410000000000011</v>
      </c>
      <c r="DA40" s="31">
        <f t="shared" ca="1" si="17"/>
        <v>-19139.22</v>
      </c>
      <c r="DB40" s="31">
        <f t="shared" ca="1" si="17"/>
        <v>-32748.65</v>
      </c>
      <c r="DC40" s="31">
        <f t="shared" ca="1" si="17"/>
        <v>-8516.0500000000011</v>
      </c>
      <c r="DD40" s="31">
        <f t="shared" ca="1" si="17"/>
        <v>-12191.33</v>
      </c>
      <c r="DE40" s="31">
        <f t="shared" ca="1" si="17"/>
        <v>-7529.44</v>
      </c>
      <c r="DF40" s="31">
        <f t="shared" ca="1" si="17"/>
        <v>-936.9</v>
      </c>
      <c r="DG40" s="31">
        <f t="shared" ca="1" si="17"/>
        <v>0</v>
      </c>
      <c r="DH40" s="31">
        <f t="shared" ca="1" si="17"/>
        <v>0</v>
      </c>
      <c r="DI40" s="32">
        <f t="shared" ca="1" si="11"/>
        <v>0</v>
      </c>
      <c r="DJ40" s="32">
        <f t="shared" ca="1" si="11"/>
        <v>0</v>
      </c>
      <c r="DK40" s="32">
        <f t="shared" ca="1" si="11"/>
        <v>0</v>
      </c>
      <c r="DL40" s="32">
        <f t="shared" ca="1" si="11"/>
        <v>-3.92</v>
      </c>
      <c r="DM40" s="32">
        <f t="shared" ca="1" si="11"/>
        <v>-956.96</v>
      </c>
      <c r="DN40" s="32">
        <f t="shared" ca="1" si="11"/>
        <v>-1637.43</v>
      </c>
      <c r="DO40" s="32">
        <f t="shared" ca="1" si="11"/>
        <v>-425.8</v>
      </c>
      <c r="DP40" s="32">
        <f t="shared" ca="1" si="11"/>
        <v>-609.57000000000005</v>
      </c>
      <c r="DQ40" s="32">
        <f t="shared" ca="1" si="11"/>
        <v>-376.47</v>
      </c>
      <c r="DR40" s="32">
        <f t="shared" ca="1" si="11"/>
        <v>-46.85</v>
      </c>
      <c r="DS40" s="32">
        <f t="shared" ca="1" si="11"/>
        <v>0</v>
      </c>
      <c r="DT40" s="32">
        <f t="shared" ca="1" si="11"/>
        <v>0</v>
      </c>
      <c r="DU40" s="31">
        <f t="shared" ca="1" si="12"/>
        <v>0</v>
      </c>
      <c r="DV40" s="31">
        <f t="shared" ca="1" si="12"/>
        <v>0</v>
      </c>
      <c r="DW40" s="31">
        <f t="shared" ca="1" si="12"/>
        <v>0</v>
      </c>
      <c r="DX40" s="31">
        <f t="shared" ca="1" si="12"/>
        <v>-11.98</v>
      </c>
      <c r="DY40" s="31">
        <f t="shared" ca="1" si="12"/>
        <v>-2884.19</v>
      </c>
      <c r="DZ40" s="31">
        <f t="shared" ca="1" si="12"/>
        <v>-4865.54</v>
      </c>
      <c r="EA40" s="31">
        <f t="shared" ca="1" si="12"/>
        <v>-1247.75</v>
      </c>
      <c r="EB40" s="31">
        <f t="shared" ca="1" si="12"/>
        <v>-1762.94</v>
      </c>
      <c r="EC40" s="31">
        <f t="shared" ca="1" si="12"/>
        <v>-1074.42</v>
      </c>
      <c r="ED40" s="31">
        <f t="shared" ca="1" si="12"/>
        <v>-131.96</v>
      </c>
      <c r="EE40" s="31">
        <f t="shared" ca="1" si="12"/>
        <v>0</v>
      </c>
      <c r="EF40" s="31">
        <f t="shared" ca="1" si="12"/>
        <v>0</v>
      </c>
      <c r="EG40" s="32">
        <f t="shared" ca="1" si="13"/>
        <v>0</v>
      </c>
      <c r="EH40" s="32">
        <f t="shared" ca="1" si="13"/>
        <v>0</v>
      </c>
      <c r="EI40" s="32">
        <f t="shared" ca="1" si="13"/>
        <v>0</v>
      </c>
      <c r="EJ40" s="32">
        <f t="shared" ca="1" si="13"/>
        <v>-94.310000000000016</v>
      </c>
      <c r="EK40" s="32">
        <f t="shared" ca="1" si="13"/>
        <v>-22980.37</v>
      </c>
      <c r="EL40" s="32">
        <f t="shared" ca="1" si="13"/>
        <v>-39251.620000000003</v>
      </c>
      <c r="EM40" s="32">
        <f t="shared" ca="1" si="13"/>
        <v>-10189.6</v>
      </c>
      <c r="EN40" s="32">
        <f t="shared" ca="1" si="13"/>
        <v>-14563.84</v>
      </c>
      <c r="EO40" s="32">
        <f t="shared" ca="1" si="13"/>
        <v>-8980.33</v>
      </c>
      <c r="EP40" s="32">
        <f t="shared" ca="1" si="13"/>
        <v>-1115.71</v>
      </c>
      <c r="EQ40" s="32">
        <f t="shared" ca="1" si="13"/>
        <v>0</v>
      </c>
      <c r="ER40" s="32">
        <f t="shared" ca="1" si="13"/>
        <v>0</v>
      </c>
    </row>
    <row r="41" spans="1:148" x14ac:dyDescent="0.25">
      <c r="A41" t="s">
        <v>474</v>
      </c>
      <c r="B41" s="1" t="s">
        <v>44</v>
      </c>
      <c r="C41" t="str">
        <f t="shared" ca="1" si="1"/>
        <v>CMH1</v>
      </c>
      <c r="D41" t="str">
        <f t="shared" ca="1" si="2"/>
        <v>City of Medicine Hat</v>
      </c>
      <c r="E41" s="52">
        <v>8705.2831000000006</v>
      </c>
      <c r="F41" s="52">
        <v>8034.1283999999996</v>
      </c>
      <c r="G41" s="52">
        <v>5149.9512000000004</v>
      </c>
      <c r="H41" s="52">
        <v>2852.6821</v>
      </c>
      <c r="I41" s="52">
        <v>10378.468999999999</v>
      </c>
      <c r="J41" s="52">
        <v>19344.588</v>
      </c>
      <c r="K41" s="52">
        <v>5576.5968000000003</v>
      </c>
      <c r="L41" s="52">
        <v>5754.7392</v>
      </c>
      <c r="M41" s="52">
        <v>3366.0259000000001</v>
      </c>
      <c r="N41" s="52">
        <v>5896.1796000000004</v>
      </c>
      <c r="O41" s="52">
        <v>3166.7294000000002</v>
      </c>
      <c r="P41" s="52">
        <v>5307.8176999999996</v>
      </c>
      <c r="Q41" s="32">
        <v>655761.48</v>
      </c>
      <c r="R41" s="32">
        <v>617841.54</v>
      </c>
      <c r="S41" s="32">
        <v>122101.3</v>
      </c>
      <c r="T41" s="32">
        <v>63393.55</v>
      </c>
      <c r="U41" s="32">
        <v>1654206.97</v>
      </c>
      <c r="V41" s="32">
        <v>3303414.98</v>
      </c>
      <c r="W41" s="32">
        <v>169957.1</v>
      </c>
      <c r="X41" s="32">
        <v>216524.3</v>
      </c>
      <c r="Y41" s="32">
        <v>82572.17</v>
      </c>
      <c r="Z41" s="32">
        <v>178058.44</v>
      </c>
      <c r="AA41" s="32">
        <v>115307.7</v>
      </c>
      <c r="AB41" s="32">
        <v>130703.69</v>
      </c>
      <c r="AC41" s="2">
        <v>2.0499999999999998</v>
      </c>
      <c r="AD41" s="2">
        <v>2.0499999999999998</v>
      </c>
      <c r="AE41" s="2">
        <v>2.0499999999999998</v>
      </c>
      <c r="AF41" s="2">
        <v>2.0499999999999998</v>
      </c>
      <c r="AG41" s="2">
        <v>2.0499999999999998</v>
      </c>
      <c r="AH41" s="2">
        <v>2.0499999999999998</v>
      </c>
      <c r="AI41" s="2">
        <v>2.0499999999999998</v>
      </c>
      <c r="AJ41" s="2">
        <v>2.0499999999999998</v>
      </c>
      <c r="AK41" s="2">
        <v>2.0499999999999998</v>
      </c>
      <c r="AL41" s="2">
        <v>2.0499999999999998</v>
      </c>
      <c r="AM41" s="2">
        <v>2.0499999999999998</v>
      </c>
      <c r="AN41" s="2">
        <v>2.0499999999999998</v>
      </c>
      <c r="AO41" s="33">
        <v>13443.11</v>
      </c>
      <c r="AP41" s="33">
        <v>12665.75</v>
      </c>
      <c r="AQ41" s="33">
        <v>2503.08</v>
      </c>
      <c r="AR41" s="33">
        <v>1299.57</v>
      </c>
      <c r="AS41" s="33">
        <v>33911.24</v>
      </c>
      <c r="AT41" s="33">
        <v>67720.009999999995</v>
      </c>
      <c r="AU41" s="33">
        <v>3484.12</v>
      </c>
      <c r="AV41" s="33">
        <v>4438.75</v>
      </c>
      <c r="AW41" s="33">
        <v>1692.73</v>
      </c>
      <c r="AX41" s="33">
        <v>3650.2</v>
      </c>
      <c r="AY41" s="33">
        <v>2363.81</v>
      </c>
      <c r="AZ41" s="33">
        <v>2679.43</v>
      </c>
      <c r="BA41" s="31">
        <f t="shared" si="14"/>
        <v>-65.58</v>
      </c>
      <c r="BB41" s="31">
        <f t="shared" si="14"/>
        <v>-61.78</v>
      </c>
      <c r="BC41" s="31">
        <f t="shared" si="14"/>
        <v>-12.21</v>
      </c>
      <c r="BD41" s="31">
        <f t="shared" si="14"/>
        <v>-12.68</v>
      </c>
      <c r="BE41" s="31">
        <f t="shared" si="14"/>
        <v>-330.84</v>
      </c>
      <c r="BF41" s="31">
        <f t="shared" si="14"/>
        <v>-660.68</v>
      </c>
      <c r="BG41" s="31">
        <f t="shared" si="14"/>
        <v>271.93</v>
      </c>
      <c r="BH41" s="31">
        <f t="shared" si="14"/>
        <v>346.44</v>
      </c>
      <c r="BI41" s="31">
        <f t="shared" si="14"/>
        <v>132.12</v>
      </c>
      <c r="BJ41" s="31">
        <f t="shared" si="14"/>
        <v>-195.86</v>
      </c>
      <c r="BK41" s="31">
        <f t="shared" si="14"/>
        <v>-126.84</v>
      </c>
      <c r="BL41" s="31">
        <f t="shared" si="14"/>
        <v>-143.77000000000001</v>
      </c>
      <c r="BM41" s="6">
        <f t="shared" ca="1" si="15"/>
        <v>-4.8800000000000003E-2</v>
      </c>
      <c r="BN41" s="6">
        <f t="shared" ca="1" si="15"/>
        <v>-4.8800000000000003E-2</v>
      </c>
      <c r="BO41" s="6">
        <f t="shared" ca="1" si="15"/>
        <v>-4.8800000000000003E-2</v>
      </c>
      <c r="BP41" s="6">
        <f t="shared" ca="1" si="15"/>
        <v>-4.8800000000000003E-2</v>
      </c>
      <c r="BQ41" s="6">
        <f t="shared" ca="1" si="15"/>
        <v>-4.8800000000000003E-2</v>
      </c>
      <c r="BR41" s="6">
        <f t="shared" ca="1" si="15"/>
        <v>-4.8800000000000003E-2</v>
      </c>
      <c r="BS41" s="6">
        <f t="shared" ca="1" si="15"/>
        <v>-4.8800000000000003E-2</v>
      </c>
      <c r="BT41" s="6">
        <f t="shared" ca="1" si="15"/>
        <v>-4.8800000000000003E-2</v>
      </c>
      <c r="BU41" s="6">
        <f t="shared" ca="1" si="15"/>
        <v>-4.8800000000000003E-2</v>
      </c>
      <c r="BV41" s="6">
        <f t="shared" ca="1" si="15"/>
        <v>-4.8800000000000003E-2</v>
      </c>
      <c r="BW41" s="6">
        <f t="shared" ca="1" si="15"/>
        <v>-4.8800000000000003E-2</v>
      </c>
      <c r="BX41" s="6">
        <f t="shared" ca="1" si="15"/>
        <v>-4.8800000000000003E-2</v>
      </c>
      <c r="BY41" s="31">
        <f t="shared" ca="1" si="19"/>
        <v>-32001.16</v>
      </c>
      <c r="BZ41" s="31">
        <f t="shared" ca="1" si="19"/>
        <v>-30150.67</v>
      </c>
      <c r="CA41" s="31">
        <f t="shared" ca="1" si="19"/>
        <v>-5958.54</v>
      </c>
      <c r="CB41" s="31">
        <f t="shared" ca="1" si="18"/>
        <v>-3093.61</v>
      </c>
      <c r="CC41" s="31">
        <f t="shared" ca="1" si="18"/>
        <v>-80725.3</v>
      </c>
      <c r="CD41" s="31">
        <f t="shared" ca="1" si="18"/>
        <v>-161206.65</v>
      </c>
      <c r="CE41" s="31">
        <f t="shared" ca="1" si="18"/>
        <v>-8293.91</v>
      </c>
      <c r="CF41" s="31">
        <f t="shared" ca="1" si="18"/>
        <v>-10566.39</v>
      </c>
      <c r="CG41" s="31">
        <f t="shared" ca="1" si="18"/>
        <v>-4029.52</v>
      </c>
      <c r="CH41" s="31">
        <f t="shared" ca="1" si="18"/>
        <v>-8689.25</v>
      </c>
      <c r="CI41" s="31">
        <f t="shared" ca="1" si="18"/>
        <v>-5627.02</v>
      </c>
      <c r="CJ41" s="31">
        <f t="shared" ca="1" si="18"/>
        <v>-6378.34</v>
      </c>
      <c r="CK41" s="32">
        <f t="shared" ca="1" si="16"/>
        <v>1639.4</v>
      </c>
      <c r="CL41" s="32">
        <f t="shared" ca="1" si="16"/>
        <v>1544.6</v>
      </c>
      <c r="CM41" s="32">
        <f t="shared" ca="1" si="16"/>
        <v>305.25</v>
      </c>
      <c r="CN41" s="32">
        <f t="shared" ca="1" si="16"/>
        <v>158.47999999999999</v>
      </c>
      <c r="CO41" s="32">
        <f t="shared" ca="1" si="16"/>
        <v>4135.5200000000004</v>
      </c>
      <c r="CP41" s="32">
        <f t="shared" ca="1" si="16"/>
        <v>8258.5400000000009</v>
      </c>
      <c r="CQ41" s="32">
        <f t="shared" ca="1" si="16"/>
        <v>424.89</v>
      </c>
      <c r="CR41" s="32">
        <f t="shared" ca="1" si="16"/>
        <v>541.30999999999995</v>
      </c>
      <c r="CS41" s="32">
        <f t="shared" ca="1" si="16"/>
        <v>206.43</v>
      </c>
      <c r="CT41" s="32">
        <f t="shared" ca="1" si="16"/>
        <v>445.15</v>
      </c>
      <c r="CU41" s="32">
        <f t="shared" ca="1" si="16"/>
        <v>288.27</v>
      </c>
      <c r="CV41" s="32">
        <f t="shared" ca="1" si="16"/>
        <v>326.76</v>
      </c>
      <c r="CW41" s="31">
        <f t="shared" ca="1" si="17"/>
        <v>-43739.289999999994</v>
      </c>
      <c r="CX41" s="31">
        <f t="shared" ca="1" si="17"/>
        <v>-41210.04</v>
      </c>
      <c r="CY41" s="31">
        <f t="shared" ca="1" si="17"/>
        <v>-8144.16</v>
      </c>
      <c r="CZ41" s="31">
        <f t="shared" ca="1" si="17"/>
        <v>-4222.0199999999995</v>
      </c>
      <c r="DA41" s="31">
        <f t="shared" ca="1" si="17"/>
        <v>-110170.18</v>
      </c>
      <c r="DB41" s="31">
        <f t="shared" ca="1" si="17"/>
        <v>-220007.44</v>
      </c>
      <c r="DC41" s="31">
        <f t="shared" ca="1" si="17"/>
        <v>-11625.07</v>
      </c>
      <c r="DD41" s="31">
        <f t="shared" ca="1" si="17"/>
        <v>-14810.27</v>
      </c>
      <c r="DE41" s="31">
        <f t="shared" ca="1" si="17"/>
        <v>-5647.94</v>
      </c>
      <c r="DF41" s="31">
        <f t="shared" ca="1" si="17"/>
        <v>-11698.439999999999</v>
      </c>
      <c r="DG41" s="31">
        <f t="shared" ca="1" si="17"/>
        <v>-7575.7199999999993</v>
      </c>
      <c r="DH41" s="31">
        <f t="shared" ca="1" si="17"/>
        <v>-8587.24</v>
      </c>
      <c r="DI41" s="32">
        <f t="shared" ref="DI41:DT62" ca="1" si="20">ROUND(CW41*5%,2)</f>
        <v>-2186.96</v>
      </c>
      <c r="DJ41" s="32">
        <f t="shared" ca="1" si="20"/>
        <v>-2060.5</v>
      </c>
      <c r="DK41" s="32">
        <f t="shared" ca="1" si="20"/>
        <v>-407.21</v>
      </c>
      <c r="DL41" s="32">
        <f t="shared" ca="1" si="20"/>
        <v>-211.1</v>
      </c>
      <c r="DM41" s="32">
        <f t="shared" ca="1" si="20"/>
        <v>-5508.51</v>
      </c>
      <c r="DN41" s="32">
        <f t="shared" ca="1" si="20"/>
        <v>-11000.37</v>
      </c>
      <c r="DO41" s="32">
        <f t="shared" ca="1" si="20"/>
        <v>-581.25</v>
      </c>
      <c r="DP41" s="32">
        <f t="shared" ca="1" si="20"/>
        <v>-740.51</v>
      </c>
      <c r="DQ41" s="32">
        <f t="shared" ca="1" si="20"/>
        <v>-282.39999999999998</v>
      </c>
      <c r="DR41" s="32">
        <f t="shared" ca="1" si="20"/>
        <v>-584.91999999999996</v>
      </c>
      <c r="DS41" s="32">
        <f t="shared" ca="1" si="20"/>
        <v>-378.79</v>
      </c>
      <c r="DT41" s="32">
        <f t="shared" ca="1" si="20"/>
        <v>-429.36</v>
      </c>
      <c r="DU41" s="31">
        <f t="shared" ref="DU41:EF62" ca="1" si="21">ROUND(CW41*DU$3,2)</f>
        <v>-6950.81</v>
      </c>
      <c r="DV41" s="31">
        <f t="shared" ca="1" si="21"/>
        <v>-6461.37</v>
      </c>
      <c r="DW41" s="31">
        <f t="shared" ca="1" si="21"/>
        <v>-1261.31</v>
      </c>
      <c r="DX41" s="31">
        <f t="shared" ca="1" si="21"/>
        <v>-644.91</v>
      </c>
      <c r="DY41" s="31">
        <f t="shared" ca="1" si="21"/>
        <v>-16602.14</v>
      </c>
      <c r="DZ41" s="31">
        <f t="shared" ca="1" si="21"/>
        <v>-32686.959999999999</v>
      </c>
      <c r="EA41" s="31">
        <f t="shared" ca="1" si="21"/>
        <v>-1703.27</v>
      </c>
      <c r="EB41" s="31">
        <f t="shared" ca="1" si="21"/>
        <v>-2141.66</v>
      </c>
      <c r="EC41" s="31">
        <f t="shared" ca="1" si="21"/>
        <v>-805.93</v>
      </c>
      <c r="ED41" s="31">
        <f t="shared" ca="1" si="21"/>
        <v>-1647.68</v>
      </c>
      <c r="EE41" s="31">
        <f t="shared" ca="1" si="21"/>
        <v>-1052.53</v>
      </c>
      <c r="EF41" s="31">
        <f t="shared" ca="1" si="21"/>
        <v>-1177.19</v>
      </c>
      <c r="EG41" s="32">
        <f t="shared" ref="EG41:ER62" ca="1" si="22">CW41+DI41+DU41</f>
        <v>-52877.05999999999</v>
      </c>
      <c r="EH41" s="32">
        <f t="shared" ca="1" si="22"/>
        <v>-49731.91</v>
      </c>
      <c r="EI41" s="32">
        <f t="shared" ca="1" si="22"/>
        <v>-9812.6799999999985</v>
      </c>
      <c r="EJ41" s="32">
        <f t="shared" ca="1" si="22"/>
        <v>-5078.03</v>
      </c>
      <c r="EK41" s="32">
        <f t="shared" ca="1" si="22"/>
        <v>-132280.82999999999</v>
      </c>
      <c r="EL41" s="32">
        <f t="shared" ca="1" si="22"/>
        <v>-263694.77</v>
      </c>
      <c r="EM41" s="32">
        <f t="shared" ca="1" si="22"/>
        <v>-13909.59</v>
      </c>
      <c r="EN41" s="32">
        <f t="shared" ca="1" si="22"/>
        <v>-17692.440000000002</v>
      </c>
      <c r="EO41" s="32">
        <f t="shared" ca="1" si="22"/>
        <v>-6736.2699999999995</v>
      </c>
      <c r="EP41" s="32">
        <f t="shared" ca="1" si="22"/>
        <v>-13931.039999999999</v>
      </c>
      <c r="EQ41" s="32">
        <f t="shared" ca="1" si="22"/>
        <v>-9007.0399999999991</v>
      </c>
      <c r="ER41" s="32">
        <f t="shared" ca="1" si="22"/>
        <v>-10193.790000000001</v>
      </c>
    </row>
    <row r="42" spans="1:148" x14ac:dyDescent="0.25">
      <c r="A42" t="s">
        <v>475</v>
      </c>
      <c r="B42" s="1" t="s">
        <v>45</v>
      </c>
      <c r="C42" t="str">
        <f t="shared" ca="1" si="1"/>
        <v>CNR5</v>
      </c>
      <c r="D42" t="str">
        <f t="shared" ca="1" si="2"/>
        <v>CNRL Horizon Industrial System</v>
      </c>
      <c r="E42" s="52">
        <v>0.84799999999999998</v>
      </c>
      <c r="F42" s="52">
        <v>0</v>
      </c>
      <c r="G42" s="52">
        <v>1.6361000000000001</v>
      </c>
      <c r="H42" s="52">
        <v>10.6105</v>
      </c>
      <c r="I42" s="52">
        <v>306.75549999999998</v>
      </c>
      <c r="J42" s="52">
        <v>7916.4107999999997</v>
      </c>
      <c r="K42" s="52">
        <v>2828.0450000000001</v>
      </c>
      <c r="L42" s="52">
        <v>0</v>
      </c>
      <c r="M42" s="52">
        <v>0</v>
      </c>
      <c r="N42" s="52">
        <v>0</v>
      </c>
      <c r="O42" s="52">
        <v>0</v>
      </c>
      <c r="P42" s="52">
        <v>0</v>
      </c>
      <c r="Q42" s="32">
        <v>21.49</v>
      </c>
      <c r="R42" s="32">
        <v>0</v>
      </c>
      <c r="S42" s="32">
        <v>26.45</v>
      </c>
      <c r="T42" s="32">
        <v>195.87</v>
      </c>
      <c r="U42" s="32">
        <v>6492.09</v>
      </c>
      <c r="V42" s="32">
        <v>242712.77</v>
      </c>
      <c r="W42" s="32">
        <v>49153.45</v>
      </c>
      <c r="X42" s="32">
        <v>0</v>
      </c>
      <c r="Y42" s="32">
        <v>0</v>
      </c>
      <c r="Z42" s="32">
        <v>0</v>
      </c>
      <c r="AA42" s="32">
        <v>0</v>
      </c>
      <c r="AB42" s="32">
        <v>0</v>
      </c>
      <c r="AC42" s="2">
        <v>2.0699999999999998</v>
      </c>
      <c r="AD42" s="2">
        <v>2.0699999999999998</v>
      </c>
      <c r="AE42" s="2">
        <v>2.0699999999999998</v>
      </c>
      <c r="AF42" s="2">
        <v>2.0699999999999998</v>
      </c>
      <c r="AG42" s="2">
        <v>2.0699999999999998</v>
      </c>
      <c r="AH42" s="2">
        <v>2.0699999999999998</v>
      </c>
      <c r="AI42" s="2">
        <v>2.0699999999999998</v>
      </c>
      <c r="AJ42" s="2">
        <v>2.0699999999999998</v>
      </c>
      <c r="AK42" s="2">
        <v>2.0699999999999998</v>
      </c>
      <c r="AL42" s="2">
        <v>2.0699999999999998</v>
      </c>
      <c r="AM42" s="2">
        <v>2.0699999999999998</v>
      </c>
      <c r="AN42" s="2">
        <v>2.0699999999999998</v>
      </c>
      <c r="AO42" s="33">
        <v>0.44</v>
      </c>
      <c r="AP42" s="33">
        <v>0</v>
      </c>
      <c r="AQ42" s="33">
        <v>0.55000000000000004</v>
      </c>
      <c r="AR42" s="33">
        <v>4.05</v>
      </c>
      <c r="AS42" s="33">
        <v>134.38999999999999</v>
      </c>
      <c r="AT42" s="33">
        <v>5024.1499999999996</v>
      </c>
      <c r="AU42" s="33">
        <v>1017.48</v>
      </c>
      <c r="AV42" s="33">
        <v>0</v>
      </c>
      <c r="AW42" s="33">
        <v>0</v>
      </c>
      <c r="AX42" s="33">
        <v>0</v>
      </c>
      <c r="AY42" s="33">
        <v>0</v>
      </c>
      <c r="AZ42" s="33">
        <v>0</v>
      </c>
      <c r="BA42" s="31">
        <f t="shared" si="14"/>
        <v>0</v>
      </c>
      <c r="BB42" s="31">
        <f t="shared" si="14"/>
        <v>0</v>
      </c>
      <c r="BC42" s="31">
        <f t="shared" si="14"/>
        <v>0</v>
      </c>
      <c r="BD42" s="31">
        <f t="shared" ref="BD42:BL70" si="23">ROUND(T42*BD$3,2)</f>
        <v>-0.04</v>
      </c>
      <c r="BE42" s="31">
        <f t="shared" si="23"/>
        <v>-1.3</v>
      </c>
      <c r="BF42" s="31">
        <f t="shared" si="23"/>
        <v>-48.54</v>
      </c>
      <c r="BG42" s="31">
        <f t="shared" si="23"/>
        <v>78.650000000000006</v>
      </c>
      <c r="BH42" s="31">
        <f t="shared" si="23"/>
        <v>0</v>
      </c>
      <c r="BI42" s="31">
        <f t="shared" si="23"/>
        <v>0</v>
      </c>
      <c r="BJ42" s="31">
        <f t="shared" si="23"/>
        <v>0</v>
      </c>
      <c r="BK42" s="31">
        <f t="shared" si="23"/>
        <v>0</v>
      </c>
      <c r="BL42" s="31">
        <f t="shared" si="23"/>
        <v>0</v>
      </c>
      <c r="BM42" s="6">
        <f t="shared" ca="1" si="15"/>
        <v>5.5100000000000003E-2</v>
      </c>
      <c r="BN42" s="6">
        <f t="shared" ca="1" si="15"/>
        <v>5.5100000000000003E-2</v>
      </c>
      <c r="BO42" s="6">
        <f t="shared" ca="1" si="15"/>
        <v>5.5100000000000003E-2</v>
      </c>
      <c r="BP42" s="6">
        <f t="shared" ref="BM42:BX63" ca="1" si="24">VLOOKUP($C42,LossFactorLookup,3,FALSE)</f>
        <v>5.5100000000000003E-2</v>
      </c>
      <c r="BQ42" s="6">
        <f t="shared" ca="1" si="24"/>
        <v>5.5100000000000003E-2</v>
      </c>
      <c r="BR42" s="6">
        <f t="shared" ca="1" si="24"/>
        <v>5.5100000000000003E-2</v>
      </c>
      <c r="BS42" s="6">
        <f t="shared" ca="1" si="24"/>
        <v>5.5100000000000003E-2</v>
      </c>
      <c r="BT42" s="6">
        <f t="shared" ca="1" si="24"/>
        <v>5.5100000000000003E-2</v>
      </c>
      <c r="BU42" s="6">
        <f t="shared" ca="1" si="24"/>
        <v>5.5100000000000003E-2</v>
      </c>
      <c r="BV42" s="6">
        <f t="shared" ca="1" si="24"/>
        <v>5.5100000000000003E-2</v>
      </c>
      <c r="BW42" s="6">
        <f t="shared" ca="1" si="24"/>
        <v>5.5100000000000003E-2</v>
      </c>
      <c r="BX42" s="6">
        <f t="shared" ca="1" si="24"/>
        <v>5.5100000000000003E-2</v>
      </c>
      <c r="BY42" s="31">
        <f t="shared" ca="1" si="19"/>
        <v>1.18</v>
      </c>
      <c r="BZ42" s="31">
        <f t="shared" ca="1" si="19"/>
        <v>0</v>
      </c>
      <c r="CA42" s="31">
        <f t="shared" ca="1" si="19"/>
        <v>1.46</v>
      </c>
      <c r="CB42" s="31">
        <f t="shared" ca="1" si="18"/>
        <v>10.79</v>
      </c>
      <c r="CC42" s="31">
        <f t="shared" ca="1" si="18"/>
        <v>357.71</v>
      </c>
      <c r="CD42" s="31">
        <f t="shared" ca="1" si="18"/>
        <v>13373.47</v>
      </c>
      <c r="CE42" s="31">
        <f t="shared" ca="1" si="18"/>
        <v>2708.36</v>
      </c>
      <c r="CF42" s="31">
        <f t="shared" ca="1" si="18"/>
        <v>0</v>
      </c>
      <c r="CG42" s="31">
        <f t="shared" ca="1" si="18"/>
        <v>0</v>
      </c>
      <c r="CH42" s="31">
        <f t="shared" ca="1" si="18"/>
        <v>0</v>
      </c>
      <c r="CI42" s="31">
        <f t="shared" ca="1" si="18"/>
        <v>0</v>
      </c>
      <c r="CJ42" s="31">
        <f t="shared" ca="1" si="18"/>
        <v>0</v>
      </c>
      <c r="CK42" s="32">
        <f t="shared" ca="1" si="16"/>
        <v>0.05</v>
      </c>
      <c r="CL42" s="32">
        <f t="shared" ca="1" si="16"/>
        <v>0</v>
      </c>
      <c r="CM42" s="32">
        <f t="shared" ca="1" si="16"/>
        <v>7.0000000000000007E-2</v>
      </c>
      <c r="CN42" s="32">
        <f t="shared" ref="CN42:CV70" ca="1" si="25">ROUND(T42*$CV$3,2)</f>
        <v>0.49</v>
      </c>
      <c r="CO42" s="32">
        <f t="shared" ca="1" si="25"/>
        <v>16.23</v>
      </c>
      <c r="CP42" s="32">
        <f t="shared" ca="1" si="25"/>
        <v>606.78</v>
      </c>
      <c r="CQ42" s="32">
        <f t="shared" ca="1" si="25"/>
        <v>122.88</v>
      </c>
      <c r="CR42" s="32">
        <f t="shared" ca="1" si="25"/>
        <v>0</v>
      </c>
      <c r="CS42" s="32">
        <f t="shared" ca="1" si="25"/>
        <v>0</v>
      </c>
      <c r="CT42" s="32">
        <f t="shared" ca="1" si="25"/>
        <v>0</v>
      </c>
      <c r="CU42" s="32">
        <f t="shared" ca="1" si="25"/>
        <v>0</v>
      </c>
      <c r="CV42" s="32">
        <f t="shared" ca="1" si="25"/>
        <v>0</v>
      </c>
      <c r="CW42" s="31">
        <f t="shared" ca="1" si="17"/>
        <v>0.79</v>
      </c>
      <c r="CX42" s="31">
        <f t="shared" ca="1" si="17"/>
        <v>0</v>
      </c>
      <c r="CY42" s="31">
        <f t="shared" ca="1" si="17"/>
        <v>0.98</v>
      </c>
      <c r="CZ42" s="31">
        <f t="shared" ref="CZ42:DH70" ca="1" si="26">CB42+CN42-AR42-BD42</f>
        <v>7.27</v>
      </c>
      <c r="DA42" s="31">
        <f t="shared" ca="1" si="26"/>
        <v>240.85000000000002</v>
      </c>
      <c r="DB42" s="31">
        <f t="shared" ca="1" si="26"/>
        <v>9004.6400000000012</v>
      </c>
      <c r="DC42" s="31">
        <f t="shared" ca="1" si="26"/>
        <v>1735.1100000000001</v>
      </c>
      <c r="DD42" s="31">
        <f t="shared" ca="1" si="26"/>
        <v>0</v>
      </c>
      <c r="DE42" s="31">
        <f t="shared" ca="1" si="26"/>
        <v>0</v>
      </c>
      <c r="DF42" s="31">
        <f t="shared" ca="1" si="26"/>
        <v>0</v>
      </c>
      <c r="DG42" s="31">
        <f t="shared" ca="1" si="26"/>
        <v>0</v>
      </c>
      <c r="DH42" s="31">
        <f t="shared" ca="1" si="26"/>
        <v>0</v>
      </c>
      <c r="DI42" s="32">
        <f t="shared" ca="1" si="20"/>
        <v>0.04</v>
      </c>
      <c r="DJ42" s="32">
        <f t="shared" ca="1" si="20"/>
        <v>0</v>
      </c>
      <c r="DK42" s="32">
        <f t="shared" ca="1" si="20"/>
        <v>0.05</v>
      </c>
      <c r="DL42" s="32">
        <f t="shared" ca="1" si="20"/>
        <v>0.36</v>
      </c>
      <c r="DM42" s="32">
        <f t="shared" ca="1" si="20"/>
        <v>12.04</v>
      </c>
      <c r="DN42" s="32">
        <f t="shared" ca="1" si="20"/>
        <v>450.23</v>
      </c>
      <c r="DO42" s="32">
        <f t="shared" ca="1" si="20"/>
        <v>86.76</v>
      </c>
      <c r="DP42" s="32">
        <f t="shared" ca="1" si="20"/>
        <v>0</v>
      </c>
      <c r="DQ42" s="32">
        <f t="shared" ca="1" si="20"/>
        <v>0</v>
      </c>
      <c r="DR42" s="32">
        <f t="shared" ca="1" si="20"/>
        <v>0</v>
      </c>
      <c r="DS42" s="32">
        <f t="shared" ca="1" si="20"/>
        <v>0</v>
      </c>
      <c r="DT42" s="32">
        <f t="shared" ca="1" si="20"/>
        <v>0</v>
      </c>
      <c r="DU42" s="31">
        <f t="shared" ca="1" si="21"/>
        <v>0.13</v>
      </c>
      <c r="DV42" s="31">
        <f t="shared" ca="1" si="21"/>
        <v>0</v>
      </c>
      <c r="DW42" s="31">
        <f t="shared" ca="1" si="21"/>
        <v>0.15</v>
      </c>
      <c r="DX42" s="31">
        <f t="shared" ca="1" si="21"/>
        <v>1.1100000000000001</v>
      </c>
      <c r="DY42" s="31">
        <f t="shared" ca="1" si="21"/>
        <v>36.29</v>
      </c>
      <c r="DZ42" s="31">
        <f t="shared" ca="1" si="21"/>
        <v>1337.84</v>
      </c>
      <c r="EA42" s="31">
        <f t="shared" ca="1" si="21"/>
        <v>254.22</v>
      </c>
      <c r="EB42" s="31">
        <f t="shared" ca="1" si="21"/>
        <v>0</v>
      </c>
      <c r="EC42" s="31">
        <f t="shared" ca="1" si="21"/>
        <v>0</v>
      </c>
      <c r="ED42" s="31">
        <f t="shared" ca="1" si="21"/>
        <v>0</v>
      </c>
      <c r="EE42" s="31">
        <f t="shared" ca="1" si="21"/>
        <v>0</v>
      </c>
      <c r="EF42" s="31">
        <f t="shared" ca="1" si="21"/>
        <v>0</v>
      </c>
      <c r="EG42" s="32">
        <f t="shared" ca="1" si="22"/>
        <v>0.96000000000000008</v>
      </c>
      <c r="EH42" s="32">
        <f t="shared" ca="1" si="22"/>
        <v>0</v>
      </c>
      <c r="EI42" s="32">
        <f t="shared" ca="1" si="22"/>
        <v>1.18</v>
      </c>
      <c r="EJ42" s="32">
        <f t="shared" ca="1" si="22"/>
        <v>8.74</v>
      </c>
      <c r="EK42" s="32">
        <f t="shared" ca="1" si="22"/>
        <v>289.18</v>
      </c>
      <c r="EL42" s="32">
        <f t="shared" ca="1" si="22"/>
        <v>10792.710000000001</v>
      </c>
      <c r="EM42" s="32">
        <f t="shared" ca="1" si="22"/>
        <v>2076.09</v>
      </c>
      <c r="EN42" s="32">
        <f t="shared" ca="1" si="22"/>
        <v>0</v>
      </c>
      <c r="EO42" s="32">
        <f t="shared" ca="1" si="22"/>
        <v>0</v>
      </c>
      <c r="EP42" s="32">
        <f t="shared" ca="1" si="22"/>
        <v>0</v>
      </c>
      <c r="EQ42" s="32">
        <f t="shared" ca="1" si="22"/>
        <v>0</v>
      </c>
      <c r="ER42" s="32">
        <f t="shared" ca="1" si="22"/>
        <v>0</v>
      </c>
    </row>
    <row r="43" spans="1:148" x14ac:dyDescent="0.25">
      <c r="A43" t="s">
        <v>466</v>
      </c>
      <c r="B43" s="1" t="s">
        <v>159</v>
      </c>
      <c r="C43" t="str">
        <f t="shared" ca="1" si="1"/>
        <v>CR1</v>
      </c>
      <c r="D43" t="str">
        <f t="shared" ca="1" si="2"/>
        <v>Castle River #1 Wind Facility</v>
      </c>
      <c r="E43" s="52">
        <v>13850.751700000001</v>
      </c>
      <c r="F43" s="52">
        <v>7854.8716000000004</v>
      </c>
      <c r="G43" s="52">
        <v>13457.517099999999</v>
      </c>
      <c r="H43" s="52">
        <v>8314.3919000000005</v>
      </c>
      <c r="I43" s="52">
        <v>2147.3425999999999</v>
      </c>
      <c r="J43" s="52">
        <v>2625.1956</v>
      </c>
      <c r="K43" s="52">
        <v>5087.1463999999996</v>
      </c>
      <c r="L43" s="52">
        <v>4687.4078</v>
      </c>
      <c r="M43" s="52">
        <v>7893.4942000000001</v>
      </c>
      <c r="N43" s="52">
        <v>8376.4668000000001</v>
      </c>
      <c r="O43" s="52">
        <v>10171.2533</v>
      </c>
      <c r="P43" s="52">
        <v>11306.6975</v>
      </c>
      <c r="Q43" s="32">
        <v>381132.17</v>
      </c>
      <c r="R43" s="32">
        <v>179650</v>
      </c>
      <c r="S43" s="32">
        <v>250301.94</v>
      </c>
      <c r="T43" s="32">
        <v>162168.37</v>
      </c>
      <c r="U43" s="32">
        <v>85405.74</v>
      </c>
      <c r="V43" s="32">
        <v>185183.23</v>
      </c>
      <c r="W43" s="32">
        <v>115774.64</v>
      </c>
      <c r="X43" s="32">
        <v>130040.17</v>
      </c>
      <c r="Y43" s="32">
        <v>152102.32999999999</v>
      </c>
      <c r="Z43" s="32">
        <v>146917.07</v>
      </c>
      <c r="AA43" s="32">
        <v>169372.57</v>
      </c>
      <c r="AB43" s="32">
        <v>201442.69</v>
      </c>
      <c r="AC43" s="2">
        <v>3.11</v>
      </c>
      <c r="AD43" s="2">
        <v>3.11</v>
      </c>
      <c r="AE43" s="2">
        <v>3.11</v>
      </c>
      <c r="AF43" s="2">
        <v>3.11</v>
      </c>
      <c r="AG43" s="2">
        <v>3.11</v>
      </c>
      <c r="AH43" s="2">
        <v>3.11</v>
      </c>
      <c r="AI43" s="2">
        <v>3.11</v>
      </c>
      <c r="AJ43" s="2">
        <v>3.11</v>
      </c>
      <c r="AK43" s="2">
        <v>3.11</v>
      </c>
      <c r="AL43" s="2">
        <v>3.11</v>
      </c>
      <c r="AM43" s="2">
        <v>3.11</v>
      </c>
      <c r="AN43" s="2">
        <v>3.11</v>
      </c>
      <c r="AO43" s="33">
        <v>11853.21</v>
      </c>
      <c r="AP43" s="33">
        <v>5587.11</v>
      </c>
      <c r="AQ43" s="33">
        <v>7784.39</v>
      </c>
      <c r="AR43" s="33">
        <v>5043.4399999999996</v>
      </c>
      <c r="AS43" s="33">
        <v>2656.12</v>
      </c>
      <c r="AT43" s="33">
        <v>5759.2</v>
      </c>
      <c r="AU43" s="33">
        <v>3600.59</v>
      </c>
      <c r="AV43" s="33">
        <v>4044.25</v>
      </c>
      <c r="AW43" s="33">
        <v>4730.38</v>
      </c>
      <c r="AX43" s="33">
        <v>4569.12</v>
      </c>
      <c r="AY43" s="33">
        <v>5267.49</v>
      </c>
      <c r="AZ43" s="33">
        <v>6264.87</v>
      </c>
      <c r="BA43" s="31">
        <f t="shared" ref="BA43:BF99" si="27">ROUND(Q43*BA$3,2)</f>
        <v>-38.11</v>
      </c>
      <c r="BB43" s="31">
        <f t="shared" si="27"/>
        <v>-17.97</v>
      </c>
      <c r="BC43" s="31">
        <f t="shared" si="27"/>
        <v>-25.03</v>
      </c>
      <c r="BD43" s="31">
        <f t="shared" si="23"/>
        <v>-32.43</v>
      </c>
      <c r="BE43" s="31">
        <f t="shared" si="23"/>
        <v>-17.079999999999998</v>
      </c>
      <c r="BF43" s="31">
        <f t="shared" si="23"/>
        <v>-37.04</v>
      </c>
      <c r="BG43" s="31">
        <f t="shared" si="23"/>
        <v>185.24</v>
      </c>
      <c r="BH43" s="31">
        <f t="shared" si="23"/>
        <v>208.06</v>
      </c>
      <c r="BI43" s="31">
        <f t="shared" si="23"/>
        <v>243.36</v>
      </c>
      <c r="BJ43" s="31">
        <f t="shared" si="23"/>
        <v>-161.61000000000001</v>
      </c>
      <c r="BK43" s="31">
        <f t="shared" si="23"/>
        <v>-186.31</v>
      </c>
      <c r="BL43" s="31">
        <f t="shared" si="23"/>
        <v>-221.59</v>
      </c>
      <c r="BM43" s="6">
        <f t="shared" ca="1" si="24"/>
        <v>3.2099999999999997E-2</v>
      </c>
      <c r="BN43" s="6">
        <f t="shared" ca="1" si="24"/>
        <v>3.2099999999999997E-2</v>
      </c>
      <c r="BO43" s="6">
        <f t="shared" ca="1" si="24"/>
        <v>3.2099999999999997E-2</v>
      </c>
      <c r="BP43" s="6">
        <f t="shared" ca="1" si="24"/>
        <v>3.2099999999999997E-2</v>
      </c>
      <c r="BQ43" s="6">
        <f t="shared" ca="1" si="24"/>
        <v>3.2099999999999997E-2</v>
      </c>
      <c r="BR43" s="6">
        <f t="shared" ca="1" si="24"/>
        <v>3.2099999999999997E-2</v>
      </c>
      <c r="BS43" s="6">
        <f t="shared" ca="1" si="24"/>
        <v>3.2099999999999997E-2</v>
      </c>
      <c r="BT43" s="6">
        <f t="shared" ca="1" si="24"/>
        <v>3.2099999999999997E-2</v>
      </c>
      <c r="BU43" s="6">
        <f t="shared" ca="1" si="24"/>
        <v>3.2099999999999997E-2</v>
      </c>
      <c r="BV43" s="6">
        <f t="shared" ca="1" si="24"/>
        <v>3.2099999999999997E-2</v>
      </c>
      <c r="BW43" s="6">
        <f t="shared" ca="1" si="24"/>
        <v>3.2099999999999997E-2</v>
      </c>
      <c r="BX43" s="6">
        <f t="shared" ca="1" si="24"/>
        <v>3.2099999999999997E-2</v>
      </c>
      <c r="BY43" s="31">
        <f t="shared" ca="1" si="19"/>
        <v>12234.34</v>
      </c>
      <c r="BZ43" s="31">
        <f t="shared" ca="1" si="19"/>
        <v>5766.77</v>
      </c>
      <c r="CA43" s="31">
        <f t="shared" ca="1" si="19"/>
        <v>8034.69</v>
      </c>
      <c r="CB43" s="31">
        <f t="shared" ca="1" si="18"/>
        <v>5205.6000000000004</v>
      </c>
      <c r="CC43" s="31">
        <f t="shared" ca="1" si="18"/>
        <v>2741.52</v>
      </c>
      <c r="CD43" s="31">
        <f t="shared" ca="1" si="18"/>
        <v>5944.38</v>
      </c>
      <c r="CE43" s="31">
        <f t="shared" ca="1" si="18"/>
        <v>3716.37</v>
      </c>
      <c r="CF43" s="31">
        <f t="shared" ca="1" si="18"/>
        <v>4174.29</v>
      </c>
      <c r="CG43" s="31">
        <f t="shared" ca="1" si="18"/>
        <v>4882.4799999999996</v>
      </c>
      <c r="CH43" s="31">
        <f t="shared" ca="1" si="18"/>
        <v>4716.04</v>
      </c>
      <c r="CI43" s="31">
        <f t="shared" ca="1" si="18"/>
        <v>5436.86</v>
      </c>
      <c r="CJ43" s="31">
        <f t="shared" ca="1" si="18"/>
        <v>6466.31</v>
      </c>
      <c r="CK43" s="32">
        <f t="shared" ref="CK43:CP99" ca="1" si="28">ROUND(Q43*$CV$3,2)</f>
        <v>952.83</v>
      </c>
      <c r="CL43" s="32">
        <f t="shared" ca="1" si="28"/>
        <v>449.13</v>
      </c>
      <c r="CM43" s="32">
        <f t="shared" ca="1" si="28"/>
        <v>625.75</v>
      </c>
      <c r="CN43" s="32">
        <f t="shared" ca="1" si="25"/>
        <v>405.42</v>
      </c>
      <c r="CO43" s="32">
        <f t="shared" ca="1" si="25"/>
        <v>213.51</v>
      </c>
      <c r="CP43" s="32">
        <f t="shared" ca="1" si="25"/>
        <v>462.96</v>
      </c>
      <c r="CQ43" s="32">
        <f t="shared" ca="1" si="25"/>
        <v>289.44</v>
      </c>
      <c r="CR43" s="32">
        <f t="shared" ca="1" si="25"/>
        <v>325.10000000000002</v>
      </c>
      <c r="CS43" s="32">
        <f t="shared" ca="1" si="25"/>
        <v>380.26</v>
      </c>
      <c r="CT43" s="32">
        <f t="shared" ca="1" si="25"/>
        <v>367.29</v>
      </c>
      <c r="CU43" s="32">
        <f t="shared" ca="1" si="25"/>
        <v>423.43</v>
      </c>
      <c r="CV43" s="32">
        <f t="shared" ca="1" si="25"/>
        <v>503.61</v>
      </c>
      <c r="CW43" s="31">
        <f t="shared" ref="CW43:DB93" ca="1" si="29">BY43+CK43-AO43-BA43</f>
        <v>1372.0700000000008</v>
      </c>
      <c r="CX43" s="31">
        <f t="shared" ca="1" si="29"/>
        <v>646.7600000000009</v>
      </c>
      <c r="CY43" s="31">
        <f t="shared" ca="1" si="29"/>
        <v>901.07999999999834</v>
      </c>
      <c r="CZ43" s="31">
        <f t="shared" ca="1" si="26"/>
        <v>600.01000000000079</v>
      </c>
      <c r="DA43" s="31">
        <f t="shared" ca="1" si="26"/>
        <v>315.98999999999984</v>
      </c>
      <c r="DB43" s="31">
        <f t="shared" ca="1" si="26"/>
        <v>685.18000000000029</v>
      </c>
      <c r="DC43" s="31">
        <f t="shared" ca="1" si="26"/>
        <v>219.97999999999979</v>
      </c>
      <c r="DD43" s="31">
        <f t="shared" ca="1" si="26"/>
        <v>247.08000000000033</v>
      </c>
      <c r="DE43" s="31">
        <f t="shared" ca="1" si="26"/>
        <v>288.99999999999966</v>
      </c>
      <c r="DF43" s="31">
        <f t="shared" ca="1" si="26"/>
        <v>675.82</v>
      </c>
      <c r="DG43" s="31">
        <f t="shared" ca="1" si="26"/>
        <v>779.11000000000013</v>
      </c>
      <c r="DH43" s="31">
        <f t="shared" ca="1" si="26"/>
        <v>926.64000000000021</v>
      </c>
      <c r="DI43" s="32">
        <f t="shared" ca="1" si="20"/>
        <v>68.599999999999994</v>
      </c>
      <c r="DJ43" s="32">
        <f t="shared" ca="1" si="20"/>
        <v>32.340000000000003</v>
      </c>
      <c r="DK43" s="32">
        <f t="shared" ca="1" si="20"/>
        <v>45.05</v>
      </c>
      <c r="DL43" s="32">
        <f t="shared" ca="1" si="20"/>
        <v>30</v>
      </c>
      <c r="DM43" s="32">
        <f t="shared" ca="1" si="20"/>
        <v>15.8</v>
      </c>
      <c r="DN43" s="32">
        <f t="shared" ca="1" si="20"/>
        <v>34.26</v>
      </c>
      <c r="DO43" s="32">
        <f t="shared" ca="1" si="20"/>
        <v>11</v>
      </c>
      <c r="DP43" s="32">
        <f t="shared" ca="1" si="20"/>
        <v>12.35</v>
      </c>
      <c r="DQ43" s="32">
        <f t="shared" ca="1" si="20"/>
        <v>14.45</v>
      </c>
      <c r="DR43" s="32">
        <f t="shared" ca="1" si="20"/>
        <v>33.79</v>
      </c>
      <c r="DS43" s="32">
        <f t="shared" ca="1" si="20"/>
        <v>38.96</v>
      </c>
      <c r="DT43" s="32">
        <f t="shared" ca="1" si="20"/>
        <v>46.33</v>
      </c>
      <c r="DU43" s="31">
        <f t="shared" ca="1" si="21"/>
        <v>218.04</v>
      </c>
      <c r="DV43" s="31">
        <f t="shared" ca="1" si="21"/>
        <v>101.41</v>
      </c>
      <c r="DW43" s="31">
        <f t="shared" ca="1" si="21"/>
        <v>139.55000000000001</v>
      </c>
      <c r="DX43" s="31">
        <f t="shared" ca="1" si="21"/>
        <v>91.65</v>
      </c>
      <c r="DY43" s="31">
        <f t="shared" ca="1" si="21"/>
        <v>47.62</v>
      </c>
      <c r="DZ43" s="31">
        <f t="shared" ca="1" si="21"/>
        <v>101.8</v>
      </c>
      <c r="EA43" s="31">
        <f t="shared" ca="1" si="21"/>
        <v>32.229999999999997</v>
      </c>
      <c r="EB43" s="31">
        <f t="shared" ca="1" si="21"/>
        <v>35.729999999999997</v>
      </c>
      <c r="EC43" s="31">
        <f t="shared" ca="1" si="21"/>
        <v>41.24</v>
      </c>
      <c r="ED43" s="31">
        <f t="shared" ca="1" si="21"/>
        <v>95.19</v>
      </c>
      <c r="EE43" s="31">
        <f t="shared" ca="1" si="21"/>
        <v>108.25</v>
      </c>
      <c r="EF43" s="31">
        <f t="shared" ca="1" si="21"/>
        <v>127.03</v>
      </c>
      <c r="EG43" s="32">
        <f t="shared" ca="1" si="22"/>
        <v>1658.7100000000007</v>
      </c>
      <c r="EH43" s="32">
        <f t="shared" ca="1" si="22"/>
        <v>780.5100000000009</v>
      </c>
      <c r="EI43" s="32">
        <f t="shared" ca="1" si="22"/>
        <v>1085.6799999999982</v>
      </c>
      <c r="EJ43" s="32">
        <f t="shared" ca="1" si="22"/>
        <v>721.66000000000076</v>
      </c>
      <c r="EK43" s="32">
        <f t="shared" ca="1" si="22"/>
        <v>379.40999999999985</v>
      </c>
      <c r="EL43" s="32">
        <f t="shared" ca="1" si="22"/>
        <v>821.24000000000024</v>
      </c>
      <c r="EM43" s="32">
        <f t="shared" ca="1" si="22"/>
        <v>263.20999999999981</v>
      </c>
      <c r="EN43" s="32">
        <f t="shared" ca="1" si="22"/>
        <v>295.16000000000037</v>
      </c>
      <c r="EO43" s="32">
        <f t="shared" ca="1" si="22"/>
        <v>344.68999999999966</v>
      </c>
      <c r="EP43" s="32">
        <f t="shared" ca="1" si="22"/>
        <v>804.8</v>
      </c>
      <c r="EQ43" s="32">
        <f t="shared" ca="1" si="22"/>
        <v>926.32000000000016</v>
      </c>
      <c r="ER43" s="32">
        <f t="shared" ca="1" si="22"/>
        <v>1100.0000000000002</v>
      </c>
    </row>
    <row r="44" spans="1:148" x14ac:dyDescent="0.25">
      <c r="A44" t="s">
        <v>478</v>
      </c>
      <c r="B44" s="1" t="s">
        <v>241</v>
      </c>
      <c r="C44" t="str">
        <f t="shared" ca="1" si="1"/>
        <v>CRE1</v>
      </c>
      <c r="D44" t="str">
        <f t="shared" ca="1" si="2"/>
        <v>Cowley Ridge Expansion #1 Wind Facility</v>
      </c>
      <c r="E44" s="52">
        <v>131.36042800000001</v>
      </c>
      <c r="F44" s="52">
        <v>124.79221800000001</v>
      </c>
      <c r="G44" s="52">
        <v>161.45592600000001</v>
      </c>
      <c r="H44" s="52">
        <v>121.899799</v>
      </c>
      <c r="I44" s="52">
        <v>31.925127</v>
      </c>
      <c r="J44" s="52">
        <v>52.390768000000001</v>
      </c>
      <c r="K44" s="52">
        <v>102.225684</v>
      </c>
      <c r="L44" s="52">
        <v>77.577783999999994</v>
      </c>
      <c r="M44" s="52">
        <v>106.245452</v>
      </c>
      <c r="Q44" s="32">
        <v>4146.9399999999996</v>
      </c>
      <c r="R44" s="32">
        <v>2814.55</v>
      </c>
      <c r="S44" s="32">
        <v>3015</v>
      </c>
      <c r="T44" s="32">
        <v>2407.65</v>
      </c>
      <c r="U44" s="32">
        <v>642.98</v>
      </c>
      <c r="V44" s="32">
        <v>3803.25</v>
      </c>
      <c r="W44" s="32">
        <v>2398.7399999999998</v>
      </c>
      <c r="X44" s="32">
        <v>2466.52</v>
      </c>
      <c r="Y44" s="32">
        <v>2042.38</v>
      </c>
      <c r="Z44" s="32"/>
      <c r="AA44" s="32"/>
      <c r="AB44" s="32"/>
      <c r="AC44" s="2">
        <v>4.1900000000000004</v>
      </c>
      <c r="AD44" s="2">
        <v>4.1900000000000004</v>
      </c>
      <c r="AE44" s="2">
        <v>4.1900000000000004</v>
      </c>
      <c r="AF44" s="2">
        <v>4.1900000000000004</v>
      </c>
      <c r="AG44" s="2">
        <v>4.1900000000000004</v>
      </c>
      <c r="AH44" s="2">
        <v>4.1900000000000004</v>
      </c>
      <c r="AI44" s="2">
        <v>4.1900000000000004</v>
      </c>
      <c r="AJ44" s="2">
        <v>4.1900000000000004</v>
      </c>
      <c r="AK44" s="2">
        <v>4.1900000000000004</v>
      </c>
      <c r="AO44" s="33">
        <v>173.76</v>
      </c>
      <c r="AP44" s="33">
        <v>117.93</v>
      </c>
      <c r="AQ44" s="33">
        <v>126.33</v>
      </c>
      <c r="AR44" s="33">
        <v>100.88</v>
      </c>
      <c r="AS44" s="33">
        <v>26.94</v>
      </c>
      <c r="AT44" s="33">
        <v>159.36000000000001</v>
      </c>
      <c r="AU44" s="33">
        <v>100.51</v>
      </c>
      <c r="AV44" s="33">
        <v>103.35</v>
      </c>
      <c r="AW44" s="33">
        <v>85.58</v>
      </c>
      <c r="AX44" s="33"/>
      <c r="AY44" s="33"/>
      <c r="AZ44" s="33"/>
      <c r="BA44" s="31">
        <f t="shared" si="27"/>
        <v>-0.41</v>
      </c>
      <c r="BB44" s="31">
        <f t="shared" si="27"/>
        <v>-0.28000000000000003</v>
      </c>
      <c r="BC44" s="31">
        <f t="shared" si="27"/>
        <v>-0.3</v>
      </c>
      <c r="BD44" s="31">
        <f t="shared" si="23"/>
        <v>-0.48</v>
      </c>
      <c r="BE44" s="31">
        <f t="shared" si="23"/>
        <v>-0.13</v>
      </c>
      <c r="BF44" s="31">
        <f t="shared" si="23"/>
        <v>-0.76</v>
      </c>
      <c r="BG44" s="31">
        <f t="shared" si="23"/>
        <v>3.84</v>
      </c>
      <c r="BH44" s="31">
        <f t="shared" si="23"/>
        <v>3.95</v>
      </c>
      <c r="BI44" s="31">
        <f t="shared" si="23"/>
        <v>3.27</v>
      </c>
      <c r="BJ44" s="31">
        <f t="shared" si="23"/>
        <v>0</v>
      </c>
      <c r="BK44" s="31">
        <f t="shared" si="23"/>
        <v>0</v>
      </c>
      <c r="BL44" s="31">
        <f t="shared" si="23"/>
        <v>0</v>
      </c>
      <c r="BM44" s="6">
        <f t="shared" ca="1" si="24"/>
        <v>8.72E-2</v>
      </c>
      <c r="BN44" s="6">
        <f t="shared" ca="1" si="24"/>
        <v>8.72E-2</v>
      </c>
      <c r="BO44" s="6">
        <f t="shared" ca="1" si="24"/>
        <v>8.72E-2</v>
      </c>
      <c r="BP44" s="6">
        <f t="shared" ca="1" si="24"/>
        <v>8.72E-2</v>
      </c>
      <c r="BQ44" s="6">
        <f t="shared" ca="1" si="24"/>
        <v>8.72E-2</v>
      </c>
      <c r="BR44" s="6">
        <f t="shared" ca="1" si="24"/>
        <v>8.72E-2</v>
      </c>
      <c r="BS44" s="6">
        <f t="shared" ca="1" si="24"/>
        <v>8.72E-2</v>
      </c>
      <c r="BT44" s="6">
        <f t="shared" ca="1" si="24"/>
        <v>8.72E-2</v>
      </c>
      <c r="BU44" s="6">
        <f t="shared" ca="1" si="24"/>
        <v>8.72E-2</v>
      </c>
      <c r="BV44" s="6">
        <f t="shared" ca="1" si="24"/>
        <v>8.72E-2</v>
      </c>
      <c r="BW44" s="6">
        <f t="shared" ca="1" si="24"/>
        <v>8.72E-2</v>
      </c>
      <c r="BX44" s="6">
        <f t="shared" ca="1" si="24"/>
        <v>8.72E-2</v>
      </c>
      <c r="BY44" s="31">
        <f t="shared" ca="1" si="19"/>
        <v>361.61</v>
      </c>
      <c r="BZ44" s="31">
        <f t="shared" ca="1" si="19"/>
        <v>245.43</v>
      </c>
      <c r="CA44" s="31">
        <f t="shared" ca="1" si="19"/>
        <v>262.91000000000003</v>
      </c>
      <c r="CB44" s="31">
        <f t="shared" ca="1" si="18"/>
        <v>209.95</v>
      </c>
      <c r="CC44" s="31">
        <f t="shared" ca="1" si="18"/>
        <v>56.07</v>
      </c>
      <c r="CD44" s="31">
        <f t="shared" ca="1" si="18"/>
        <v>331.64</v>
      </c>
      <c r="CE44" s="31">
        <f t="shared" ca="1" si="18"/>
        <v>209.17</v>
      </c>
      <c r="CF44" s="31">
        <f t="shared" ca="1" si="18"/>
        <v>215.08</v>
      </c>
      <c r="CG44" s="31">
        <f t="shared" ca="1" si="18"/>
        <v>178.1</v>
      </c>
      <c r="CH44" s="31">
        <f t="shared" ca="1" si="18"/>
        <v>0</v>
      </c>
      <c r="CI44" s="31">
        <f t="shared" ca="1" si="18"/>
        <v>0</v>
      </c>
      <c r="CJ44" s="31">
        <f t="shared" ca="1" si="18"/>
        <v>0</v>
      </c>
      <c r="CK44" s="32">
        <f t="shared" ca="1" si="28"/>
        <v>10.37</v>
      </c>
      <c r="CL44" s="32">
        <f t="shared" ca="1" si="28"/>
        <v>7.04</v>
      </c>
      <c r="CM44" s="32">
        <f t="shared" ca="1" si="28"/>
        <v>7.54</v>
      </c>
      <c r="CN44" s="32">
        <f t="shared" ca="1" si="25"/>
        <v>6.02</v>
      </c>
      <c r="CO44" s="32">
        <f t="shared" ca="1" si="25"/>
        <v>1.61</v>
      </c>
      <c r="CP44" s="32">
        <f t="shared" ca="1" si="25"/>
        <v>9.51</v>
      </c>
      <c r="CQ44" s="32">
        <f t="shared" ca="1" si="25"/>
        <v>6</v>
      </c>
      <c r="CR44" s="32">
        <f t="shared" ca="1" si="25"/>
        <v>6.17</v>
      </c>
      <c r="CS44" s="32">
        <f t="shared" ca="1" si="25"/>
        <v>5.1100000000000003</v>
      </c>
      <c r="CT44" s="32">
        <f t="shared" ca="1" si="25"/>
        <v>0</v>
      </c>
      <c r="CU44" s="32">
        <f t="shared" ca="1" si="25"/>
        <v>0</v>
      </c>
      <c r="CV44" s="32">
        <f t="shared" ca="1" si="25"/>
        <v>0</v>
      </c>
      <c r="CW44" s="31">
        <f t="shared" ca="1" si="29"/>
        <v>198.63000000000002</v>
      </c>
      <c r="CX44" s="31">
        <f t="shared" ca="1" si="29"/>
        <v>134.82</v>
      </c>
      <c r="CY44" s="31">
        <f t="shared" ca="1" si="29"/>
        <v>144.42000000000007</v>
      </c>
      <c r="CZ44" s="31">
        <f t="shared" ca="1" si="26"/>
        <v>115.57000000000001</v>
      </c>
      <c r="DA44" s="31">
        <f t="shared" ca="1" si="26"/>
        <v>30.869999999999997</v>
      </c>
      <c r="DB44" s="31">
        <f t="shared" ca="1" si="26"/>
        <v>182.54999999999995</v>
      </c>
      <c r="DC44" s="31">
        <f t="shared" ca="1" si="26"/>
        <v>110.81999999999998</v>
      </c>
      <c r="DD44" s="31">
        <f t="shared" ca="1" si="26"/>
        <v>113.95</v>
      </c>
      <c r="DE44" s="31">
        <f t="shared" ca="1" si="26"/>
        <v>94.360000000000014</v>
      </c>
      <c r="DF44" s="31">
        <f t="shared" ca="1" si="26"/>
        <v>0</v>
      </c>
      <c r="DG44" s="31">
        <f t="shared" ca="1" si="26"/>
        <v>0</v>
      </c>
      <c r="DH44" s="31">
        <f t="shared" ca="1" si="26"/>
        <v>0</v>
      </c>
      <c r="DI44" s="32">
        <f t="shared" ca="1" si="20"/>
        <v>9.93</v>
      </c>
      <c r="DJ44" s="32">
        <f t="shared" ca="1" si="20"/>
        <v>6.74</v>
      </c>
      <c r="DK44" s="32">
        <f t="shared" ca="1" si="20"/>
        <v>7.22</v>
      </c>
      <c r="DL44" s="32">
        <f t="shared" ca="1" si="20"/>
        <v>5.78</v>
      </c>
      <c r="DM44" s="32">
        <f t="shared" ca="1" si="20"/>
        <v>1.54</v>
      </c>
      <c r="DN44" s="32">
        <f t="shared" ca="1" si="20"/>
        <v>9.1300000000000008</v>
      </c>
      <c r="DO44" s="32">
        <f t="shared" ca="1" si="20"/>
        <v>5.54</v>
      </c>
      <c r="DP44" s="32">
        <f t="shared" ca="1" si="20"/>
        <v>5.7</v>
      </c>
      <c r="DQ44" s="32">
        <f t="shared" ca="1" si="20"/>
        <v>4.72</v>
      </c>
      <c r="DR44" s="32">
        <f t="shared" ca="1" si="20"/>
        <v>0</v>
      </c>
      <c r="DS44" s="32">
        <f t="shared" ca="1" si="20"/>
        <v>0</v>
      </c>
      <c r="DT44" s="32">
        <f t="shared" ca="1" si="20"/>
        <v>0</v>
      </c>
      <c r="DU44" s="31">
        <f t="shared" ca="1" si="21"/>
        <v>31.57</v>
      </c>
      <c r="DV44" s="31">
        <f t="shared" ca="1" si="21"/>
        <v>21.14</v>
      </c>
      <c r="DW44" s="31">
        <f t="shared" ca="1" si="21"/>
        <v>22.37</v>
      </c>
      <c r="DX44" s="31">
        <f t="shared" ca="1" si="21"/>
        <v>17.649999999999999</v>
      </c>
      <c r="DY44" s="31">
        <f t="shared" ca="1" si="21"/>
        <v>4.6500000000000004</v>
      </c>
      <c r="DZ44" s="31">
        <f t="shared" ca="1" si="21"/>
        <v>27.12</v>
      </c>
      <c r="EA44" s="31">
        <f t="shared" ca="1" si="21"/>
        <v>16.239999999999998</v>
      </c>
      <c r="EB44" s="31">
        <f t="shared" ca="1" si="21"/>
        <v>16.48</v>
      </c>
      <c r="EC44" s="31">
        <f t="shared" ca="1" si="21"/>
        <v>13.46</v>
      </c>
      <c r="ED44" s="31">
        <f t="shared" ca="1" si="21"/>
        <v>0</v>
      </c>
      <c r="EE44" s="31">
        <f t="shared" ca="1" si="21"/>
        <v>0</v>
      </c>
      <c r="EF44" s="31">
        <f t="shared" ca="1" si="21"/>
        <v>0</v>
      </c>
      <c r="EG44" s="32">
        <f t="shared" ca="1" si="22"/>
        <v>240.13000000000002</v>
      </c>
      <c r="EH44" s="32">
        <f t="shared" ca="1" si="22"/>
        <v>162.69999999999999</v>
      </c>
      <c r="EI44" s="32">
        <f t="shared" ca="1" si="22"/>
        <v>174.01000000000008</v>
      </c>
      <c r="EJ44" s="32">
        <f t="shared" ca="1" si="22"/>
        <v>139</v>
      </c>
      <c r="EK44" s="32">
        <f t="shared" ca="1" si="22"/>
        <v>37.059999999999995</v>
      </c>
      <c r="EL44" s="32">
        <f t="shared" ca="1" si="22"/>
        <v>218.79999999999995</v>
      </c>
      <c r="EM44" s="32">
        <f t="shared" ca="1" si="22"/>
        <v>132.6</v>
      </c>
      <c r="EN44" s="32">
        <f t="shared" ca="1" si="22"/>
        <v>136.13</v>
      </c>
      <c r="EO44" s="32">
        <f t="shared" ca="1" si="22"/>
        <v>112.54000000000002</v>
      </c>
      <c r="EP44" s="32">
        <f t="shared" ca="1" si="22"/>
        <v>0</v>
      </c>
      <c r="EQ44" s="32">
        <f t="shared" ca="1" si="22"/>
        <v>0</v>
      </c>
      <c r="ER44" s="32">
        <f t="shared" ca="1" si="22"/>
        <v>0</v>
      </c>
    </row>
    <row r="45" spans="1:148" x14ac:dyDescent="0.25">
      <c r="A45" t="s">
        <v>478</v>
      </c>
      <c r="B45" s="1" t="s">
        <v>243</v>
      </c>
      <c r="C45" t="str">
        <f t="shared" ca="1" si="1"/>
        <v>CRE2</v>
      </c>
      <c r="D45" t="str">
        <f t="shared" ca="1" si="2"/>
        <v>Cowley Ridge Expansion #2 Wind Facility</v>
      </c>
      <c r="E45" s="52">
        <v>111.75071</v>
      </c>
      <c r="F45" s="52">
        <v>111.578219</v>
      </c>
      <c r="G45" s="52">
        <v>181.84996000000001</v>
      </c>
      <c r="H45" s="52">
        <v>82.676698000000002</v>
      </c>
      <c r="I45" s="52">
        <v>12.982255</v>
      </c>
      <c r="J45" s="52">
        <v>9.8784189999999992</v>
      </c>
      <c r="K45" s="52">
        <v>50.801378</v>
      </c>
      <c r="L45" s="52">
        <v>47.755155000000002</v>
      </c>
      <c r="M45" s="52">
        <v>55.403767000000002</v>
      </c>
      <c r="Q45" s="32">
        <v>3047.69</v>
      </c>
      <c r="R45" s="32">
        <v>2486.62</v>
      </c>
      <c r="S45" s="32">
        <v>3333.86</v>
      </c>
      <c r="T45" s="32">
        <v>1638.69</v>
      </c>
      <c r="U45" s="32">
        <v>218.07</v>
      </c>
      <c r="V45" s="32">
        <v>1373.27</v>
      </c>
      <c r="W45" s="32">
        <v>1193.22</v>
      </c>
      <c r="X45" s="32">
        <v>1391.61</v>
      </c>
      <c r="Y45" s="32">
        <v>1085.3</v>
      </c>
      <c r="Z45" s="32"/>
      <c r="AA45" s="32"/>
      <c r="AB45" s="32"/>
      <c r="AC45" s="2">
        <v>4.1900000000000004</v>
      </c>
      <c r="AD45" s="2">
        <v>4.1900000000000004</v>
      </c>
      <c r="AE45" s="2">
        <v>4.1900000000000004</v>
      </c>
      <c r="AF45" s="2">
        <v>4.1900000000000004</v>
      </c>
      <c r="AG45" s="2">
        <v>4.1900000000000004</v>
      </c>
      <c r="AH45" s="2">
        <v>4.1900000000000004</v>
      </c>
      <c r="AI45" s="2">
        <v>4.1900000000000004</v>
      </c>
      <c r="AJ45" s="2">
        <v>4.1900000000000004</v>
      </c>
      <c r="AK45" s="2">
        <v>4.1900000000000004</v>
      </c>
      <c r="AO45" s="33">
        <v>127.7</v>
      </c>
      <c r="AP45" s="33">
        <v>104.19</v>
      </c>
      <c r="AQ45" s="33">
        <v>139.69</v>
      </c>
      <c r="AR45" s="33">
        <v>68.66</v>
      </c>
      <c r="AS45" s="33">
        <v>9.14</v>
      </c>
      <c r="AT45" s="33">
        <v>57.54</v>
      </c>
      <c r="AU45" s="33">
        <v>50</v>
      </c>
      <c r="AV45" s="33">
        <v>58.31</v>
      </c>
      <c r="AW45" s="33">
        <v>45.47</v>
      </c>
      <c r="AX45" s="33"/>
      <c r="AY45" s="33"/>
      <c r="AZ45" s="33"/>
      <c r="BA45" s="31">
        <f t="shared" si="27"/>
        <v>-0.3</v>
      </c>
      <c r="BB45" s="31">
        <f t="shared" si="27"/>
        <v>-0.25</v>
      </c>
      <c r="BC45" s="31">
        <f t="shared" si="27"/>
        <v>-0.33</v>
      </c>
      <c r="BD45" s="31">
        <f t="shared" si="23"/>
        <v>-0.33</v>
      </c>
      <c r="BE45" s="31">
        <f t="shared" si="23"/>
        <v>-0.04</v>
      </c>
      <c r="BF45" s="31">
        <f t="shared" si="23"/>
        <v>-0.27</v>
      </c>
      <c r="BG45" s="31">
        <f t="shared" si="23"/>
        <v>1.91</v>
      </c>
      <c r="BH45" s="31">
        <f t="shared" si="23"/>
        <v>2.23</v>
      </c>
      <c r="BI45" s="31">
        <f t="shared" si="23"/>
        <v>1.74</v>
      </c>
      <c r="BJ45" s="31">
        <f t="shared" si="23"/>
        <v>0</v>
      </c>
      <c r="BK45" s="31">
        <f t="shared" si="23"/>
        <v>0</v>
      </c>
      <c r="BL45" s="31">
        <f t="shared" si="23"/>
        <v>0</v>
      </c>
      <c r="BM45" s="6">
        <f t="shared" ca="1" si="24"/>
        <v>0.1067</v>
      </c>
      <c r="BN45" s="6">
        <f t="shared" ca="1" si="24"/>
        <v>0.1067</v>
      </c>
      <c r="BO45" s="6">
        <f t="shared" ca="1" si="24"/>
        <v>0.1067</v>
      </c>
      <c r="BP45" s="6">
        <f t="shared" ca="1" si="24"/>
        <v>0.1067</v>
      </c>
      <c r="BQ45" s="6">
        <f t="shared" ca="1" si="24"/>
        <v>0.1067</v>
      </c>
      <c r="BR45" s="6">
        <f t="shared" ca="1" si="24"/>
        <v>0.1067</v>
      </c>
      <c r="BS45" s="6">
        <f t="shared" ca="1" si="24"/>
        <v>0.1067</v>
      </c>
      <c r="BT45" s="6">
        <f t="shared" ca="1" si="24"/>
        <v>0.1067</v>
      </c>
      <c r="BU45" s="6">
        <f t="shared" ca="1" si="24"/>
        <v>0.1067</v>
      </c>
      <c r="BV45" s="6">
        <f t="shared" ca="1" si="24"/>
        <v>0.1067</v>
      </c>
      <c r="BW45" s="6">
        <f t="shared" ca="1" si="24"/>
        <v>0.1067</v>
      </c>
      <c r="BX45" s="6">
        <f t="shared" ca="1" si="24"/>
        <v>0.1067</v>
      </c>
      <c r="BY45" s="31">
        <f t="shared" ca="1" si="19"/>
        <v>325.19</v>
      </c>
      <c r="BZ45" s="31">
        <f t="shared" ca="1" si="19"/>
        <v>265.32</v>
      </c>
      <c r="CA45" s="31">
        <f t="shared" ca="1" si="19"/>
        <v>355.72</v>
      </c>
      <c r="CB45" s="31">
        <f t="shared" ca="1" si="18"/>
        <v>174.85</v>
      </c>
      <c r="CC45" s="31">
        <f t="shared" ca="1" si="18"/>
        <v>23.27</v>
      </c>
      <c r="CD45" s="31">
        <f t="shared" ca="1" si="18"/>
        <v>146.53</v>
      </c>
      <c r="CE45" s="31">
        <f t="shared" ca="1" si="18"/>
        <v>127.32</v>
      </c>
      <c r="CF45" s="31">
        <f t="shared" ca="1" si="18"/>
        <v>148.47999999999999</v>
      </c>
      <c r="CG45" s="31">
        <f t="shared" ca="1" si="18"/>
        <v>115.8</v>
      </c>
      <c r="CH45" s="31">
        <f t="shared" ca="1" si="18"/>
        <v>0</v>
      </c>
      <c r="CI45" s="31">
        <f t="shared" ca="1" si="18"/>
        <v>0</v>
      </c>
      <c r="CJ45" s="31">
        <f t="shared" ca="1" si="18"/>
        <v>0</v>
      </c>
      <c r="CK45" s="32">
        <f t="shared" ca="1" si="28"/>
        <v>7.62</v>
      </c>
      <c r="CL45" s="32">
        <f t="shared" ca="1" si="28"/>
        <v>6.22</v>
      </c>
      <c r="CM45" s="32">
        <f t="shared" ca="1" si="28"/>
        <v>8.33</v>
      </c>
      <c r="CN45" s="32">
        <f t="shared" ca="1" si="25"/>
        <v>4.0999999999999996</v>
      </c>
      <c r="CO45" s="32">
        <f t="shared" ca="1" si="25"/>
        <v>0.55000000000000004</v>
      </c>
      <c r="CP45" s="32">
        <f t="shared" ca="1" si="25"/>
        <v>3.43</v>
      </c>
      <c r="CQ45" s="32">
        <f t="shared" ca="1" si="25"/>
        <v>2.98</v>
      </c>
      <c r="CR45" s="32">
        <f t="shared" ca="1" si="25"/>
        <v>3.48</v>
      </c>
      <c r="CS45" s="32">
        <f t="shared" ca="1" si="25"/>
        <v>2.71</v>
      </c>
      <c r="CT45" s="32">
        <f t="shared" ca="1" si="25"/>
        <v>0</v>
      </c>
      <c r="CU45" s="32">
        <f t="shared" ca="1" si="25"/>
        <v>0</v>
      </c>
      <c r="CV45" s="32">
        <f t="shared" ca="1" si="25"/>
        <v>0</v>
      </c>
      <c r="CW45" s="31">
        <f t="shared" ca="1" si="29"/>
        <v>205.41000000000003</v>
      </c>
      <c r="CX45" s="31">
        <f t="shared" ca="1" si="29"/>
        <v>167.60000000000002</v>
      </c>
      <c r="CY45" s="31">
        <f t="shared" ca="1" si="29"/>
        <v>224.69000000000003</v>
      </c>
      <c r="CZ45" s="31">
        <f t="shared" ca="1" si="26"/>
        <v>110.61999999999999</v>
      </c>
      <c r="DA45" s="31">
        <f t="shared" ca="1" si="26"/>
        <v>14.719999999999999</v>
      </c>
      <c r="DB45" s="31">
        <f t="shared" ca="1" si="26"/>
        <v>92.690000000000012</v>
      </c>
      <c r="DC45" s="31">
        <f t="shared" ca="1" si="26"/>
        <v>78.389999999999986</v>
      </c>
      <c r="DD45" s="31">
        <f t="shared" ca="1" si="26"/>
        <v>91.419999999999973</v>
      </c>
      <c r="DE45" s="31">
        <f t="shared" ca="1" si="26"/>
        <v>71.3</v>
      </c>
      <c r="DF45" s="31">
        <f t="shared" ca="1" si="26"/>
        <v>0</v>
      </c>
      <c r="DG45" s="31">
        <f t="shared" ca="1" si="26"/>
        <v>0</v>
      </c>
      <c r="DH45" s="31">
        <f t="shared" ca="1" si="26"/>
        <v>0</v>
      </c>
      <c r="DI45" s="32">
        <f t="shared" ca="1" si="20"/>
        <v>10.27</v>
      </c>
      <c r="DJ45" s="32">
        <f t="shared" ca="1" si="20"/>
        <v>8.3800000000000008</v>
      </c>
      <c r="DK45" s="32">
        <f t="shared" ca="1" si="20"/>
        <v>11.23</v>
      </c>
      <c r="DL45" s="32">
        <f t="shared" ca="1" si="20"/>
        <v>5.53</v>
      </c>
      <c r="DM45" s="32">
        <f t="shared" ca="1" si="20"/>
        <v>0.74</v>
      </c>
      <c r="DN45" s="32">
        <f t="shared" ca="1" si="20"/>
        <v>4.63</v>
      </c>
      <c r="DO45" s="32">
        <f t="shared" ca="1" si="20"/>
        <v>3.92</v>
      </c>
      <c r="DP45" s="32">
        <f t="shared" ca="1" si="20"/>
        <v>4.57</v>
      </c>
      <c r="DQ45" s="32">
        <f t="shared" ca="1" si="20"/>
        <v>3.57</v>
      </c>
      <c r="DR45" s="32">
        <f t="shared" ca="1" si="20"/>
        <v>0</v>
      </c>
      <c r="DS45" s="32">
        <f t="shared" ca="1" si="20"/>
        <v>0</v>
      </c>
      <c r="DT45" s="32">
        <f t="shared" ca="1" si="20"/>
        <v>0</v>
      </c>
      <c r="DU45" s="31">
        <f t="shared" ca="1" si="21"/>
        <v>32.64</v>
      </c>
      <c r="DV45" s="31">
        <f t="shared" ca="1" si="21"/>
        <v>26.28</v>
      </c>
      <c r="DW45" s="31">
        <f t="shared" ca="1" si="21"/>
        <v>34.799999999999997</v>
      </c>
      <c r="DX45" s="31">
        <f t="shared" ca="1" si="21"/>
        <v>16.899999999999999</v>
      </c>
      <c r="DY45" s="31">
        <f t="shared" ca="1" si="21"/>
        <v>2.2200000000000002</v>
      </c>
      <c r="DZ45" s="31">
        <f t="shared" ca="1" si="21"/>
        <v>13.77</v>
      </c>
      <c r="EA45" s="31">
        <f t="shared" ca="1" si="21"/>
        <v>11.49</v>
      </c>
      <c r="EB45" s="31">
        <f t="shared" ca="1" si="21"/>
        <v>13.22</v>
      </c>
      <c r="EC45" s="31">
        <f t="shared" ca="1" si="21"/>
        <v>10.17</v>
      </c>
      <c r="ED45" s="31">
        <f t="shared" ca="1" si="21"/>
        <v>0</v>
      </c>
      <c r="EE45" s="31">
        <f t="shared" ca="1" si="21"/>
        <v>0</v>
      </c>
      <c r="EF45" s="31">
        <f t="shared" ca="1" si="21"/>
        <v>0</v>
      </c>
      <c r="EG45" s="32">
        <f t="shared" ca="1" si="22"/>
        <v>248.32000000000005</v>
      </c>
      <c r="EH45" s="32">
        <f t="shared" ca="1" si="22"/>
        <v>202.26000000000002</v>
      </c>
      <c r="EI45" s="32">
        <f t="shared" ca="1" si="22"/>
        <v>270.72000000000003</v>
      </c>
      <c r="EJ45" s="32">
        <f t="shared" ca="1" si="22"/>
        <v>133.04999999999998</v>
      </c>
      <c r="EK45" s="32">
        <f t="shared" ca="1" si="22"/>
        <v>17.68</v>
      </c>
      <c r="EL45" s="32">
        <f t="shared" ca="1" si="22"/>
        <v>111.09</v>
      </c>
      <c r="EM45" s="32">
        <f t="shared" ca="1" si="22"/>
        <v>93.799999999999983</v>
      </c>
      <c r="EN45" s="32">
        <f t="shared" ca="1" si="22"/>
        <v>109.20999999999998</v>
      </c>
      <c r="EO45" s="32">
        <f t="shared" ca="1" si="22"/>
        <v>85.039999999999992</v>
      </c>
      <c r="EP45" s="32">
        <f t="shared" ca="1" si="22"/>
        <v>0</v>
      </c>
      <c r="EQ45" s="32">
        <f t="shared" ca="1" si="22"/>
        <v>0</v>
      </c>
      <c r="ER45" s="32">
        <f t="shared" ca="1" si="22"/>
        <v>0</v>
      </c>
    </row>
    <row r="46" spans="1:148" x14ac:dyDescent="0.25">
      <c r="A46" t="s">
        <v>466</v>
      </c>
      <c r="B46" s="1" t="s">
        <v>160</v>
      </c>
      <c r="C46" t="str">
        <f t="shared" ca="1" si="1"/>
        <v>CRE3</v>
      </c>
      <c r="D46" t="str">
        <f t="shared" ca="1" si="2"/>
        <v>Cowley North Wind Facility</v>
      </c>
      <c r="E46" s="52">
        <v>5469.8230000000003</v>
      </c>
      <c r="F46" s="52">
        <v>2916.4369000000002</v>
      </c>
      <c r="G46" s="52">
        <v>4508.5403999999999</v>
      </c>
      <c r="H46" s="52">
        <v>3127.9879000000001</v>
      </c>
      <c r="I46" s="52">
        <v>812.40099999999995</v>
      </c>
      <c r="J46" s="52">
        <v>1258.7293999999999</v>
      </c>
      <c r="K46" s="52">
        <v>2256.3761</v>
      </c>
      <c r="L46" s="52">
        <v>1783.7545</v>
      </c>
      <c r="M46" s="52">
        <v>2903.7471999999998</v>
      </c>
      <c r="N46" s="52">
        <v>3740.2042999999999</v>
      </c>
      <c r="O46" s="52">
        <v>4471.1494000000002</v>
      </c>
      <c r="P46" s="52">
        <v>4696.6493</v>
      </c>
      <c r="Q46" s="32">
        <v>152124.44</v>
      </c>
      <c r="R46" s="32">
        <v>67654.78</v>
      </c>
      <c r="S46" s="32">
        <v>84923.41</v>
      </c>
      <c r="T46" s="32">
        <v>61488.54</v>
      </c>
      <c r="U46" s="32">
        <v>19084.89</v>
      </c>
      <c r="V46" s="32">
        <v>85416.61</v>
      </c>
      <c r="W46" s="32">
        <v>51987.32</v>
      </c>
      <c r="X46" s="32">
        <v>58255.94</v>
      </c>
      <c r="Y46" s="32">
        <v>56847.21</v>
      </c>
      <c r="Z46" s="32">
        <v>68766.37</v>
      </c>
      <c r="AA46" s="32">
        <v>76849.72</v>
      </c>
      <c r="AB46" s="32">
        <v>85238.69</v>
      </c>
      <c r="AC46" s="2">
        <v>4.1900000000000004</v>
      </c>
      <c r="AD46" s="2">
        <v>4.1900000000000004</v>
      </c>
      <c r="AE46" s="2">
        <v>4.1900000000000004</v>
      </c>
      <c r="AF46" s="2">
        <v>4.1900000000000004</v>
      </c>
      <c r="AG46" s="2">
        <v>4.1900000000000004</v>
      </c>
      <c r="AH46" s="2">
        <v>4.1900000000000004</v>
      </c>
      <c r="AI46" s="2">
        <v>4.1900000000000004</v>
      </c>
      <c r="AJ46" s="2">
        <v>4.1900000000000004</v>
      </c>
      <c r="AK46" s="2">
        <v>4.1900000000000004</v>
      </c>
      <c r="AL46" s="2">
        <v>4.1900000000000004</v>
      </c>
      <c r="AM46" s="2">
        <v>4.1900000000000004</v>
      </c>
      <c r="AN46" s="2">
        <v>4.1900000000000004</v>
      </c>
      <c r="AO46" s="33">
        <v>6374.01</v>
      </c>
      <c r="AP46" s="33">
        <v>2834.74</v>
      </c>
      <c r="AQ46" s="33">
        <v>3558.29</v>
      </c>
      <c r="AR46" s="33">
        <v>2576.37</v>
      </c>
      <c r="AS46" s="33">
        <v>799.66</v>
      </c>
      <c r="AT46" s="33">
        <v>3578.96</v>
      </c>
      <c r="AU46" s="33">
        <v>2178.27</v>
      </c>
      <c r="AV46" s="33">
        <v>2440.92</v>
      </c>
      <c r="AW46" s="33">
        <v>2381.9</v>
      </c>
      <c r="AX46" s="33">
        <v>2881.31</v>
      </c>
      <c r="AY46" s="33">
        <v>3220</v>
      </c>
      <c r="AZ46" s="33">
        <v>3571.5</v>
      </c>
      <c r="BA46" s="31">
        <f t="shared" si="27"/>
        <v>-15.21</v>
      </c>
      <c r="BB46" s="31">
        <f t="shared" si="27"/>
        <v>-6.77</v>
      </c>
      <c r="BC46" s="31">
        <f t="shared" si="27"/>
        <v>-8.49</v>
      </c>
      <c r="BD46" s="31">
        <f t="shared" si="23"/>
        <v>-12.3</v>
      </c>
      <c r="BE46" s="31">
        <f t="shared" si="23"/>
        <v>-3.82</v>
      </c>
      <c r="BF46" s="31">
        <f t="shared" si="23"/>
        <v>-17.079999999999998</v>
      </c>
      <c r="BG46" s="31">
        <f t="shared" si="23"/>
        <v>83.18</v>
      </c>
      <c r="BH46" s="31">
        <f t="shared" si="23"/>
        <v>93.21</v>
      </c>
      <c r="BI46" s="31">
        <f t="shared" si="23"/>
        <v>90.96</v>
      </c>
      <c r="BJ46" s="31">
        <f t="shared" si="23"/>
        <v>-75.64</v>
      </c>
      <c r="BK46" s="31">
        <f t="shared" si="23"/>
        <v>-84.53</v>
      </c>
      <c r="BL46" s="31">
        <f t="shared" si="23"/>
        <v>-93.76</v>
      </c>
      <c r="BM46" s="6">
        <f t="shared" ca="1" si="24"/>
        <v>7.0800000000000002E-2</v>
      </c>
      <c r="BN46" s="6">
        <f t="shared" ca="1" si="24"/>
        <v>7.0800000000000002E-2</v>
      </c>
      <c r="BO46" s="6">
        <f t="shared" ca="1" si="24"/>
        <v>7.0800000000000002E-2</v>
      </c>
      <c r="BP46" s="6">
        <f t="shared" ca="1" si="24"/>
        <v>7.0800000000000002E-2</v>
      </c>
      <c r="BQ46" s="6">
        <f t="shared" ca="1" si="24"/>
        <v>7.0800000000000002E-2</v>
      </c>
      <c r="BR46" s="6">
        <f t="shared" ca="1" si="24"/>
        <v>7.0800000000000002E-2</v>
      </c>
      <c r="BS46" s="6">
        <f t="shared" ca="1" si="24"/>
        <v>7.0800000000000002E-2</v>
      </c>
      <c r="BT46" s="6">
        <f t="shared" ca="1" si="24"/>
        <v>7.0800000000000002E-2</v>
      </c>
      <c r="BU46" s="6">
        <f t="shared" ca="1" si="24"/>
        <v>7.0800000000000002E-2</v>
      </c>
      <c r="BV46" s="6">
        <f t="shared" ca="1" si="24"/>
        <v>7.0800000000000002E-2</v>
      </c>
      <c r="BW46" s="6">
        <f t="shared" ca="1" si="24"/>
        <v>7.0800000000000002E-2</v>
      </c>
      <c r="BX46" s="6">
        <f t="shared" ca="1" si="24"/>
        <v>7.0800000000000002E-2</v>
      </c>
      <c r="BY46" s="31">
        <f t="shared" ca="1" si="19"/>
        <v>10770.41</v>
      </c>
      <c r="BZ46" s="31">
        <f t="shared" ca="1" si="19"/>
        <v>4789.96</v>
      </c>
      <c r="CA46" s="31">
        <f t="shared" ca="1" si="19"/>
        <v>6012.58</v>
      </c>
      <c r="CB46" s="31">
        <f t="shared" ca="1" si="18"/>
        <v>4353.3900000000003</v>
      </c>
      <c r="CC46" s="31">
        <f t="shared" ca="1" si="18"/>
        <v>1351.21</v>
      </c>
      <c r="CD46" s="31">
        <f t="shared" ca="1" si="18"/>
        <v>6047.5</v>
      </c>
      <c r="CE46" s="31">
        <f t="shared" ca="1" si="18"/>
        <v>3680.7</v>
      </c>
      <c r="CF46" s="31">
        <f t="shared" ca="1" si="18"/>
        <v>4124.5200000000004</v>
      </c>
      <c r="CG46" s="31">
        <f t="shared" ca="1" si="18"/>
        <v>4024.78</v>
      </c>
      <c r="CH46" s="31">
        <f t="shared" ca="1" si="18"/>
        <v>4868.66</v>
      </c>
      <c r="CI46" s="31">
        <f t="shared" ca="1" si="18"/>
        <v>5440.96</v>
      </c>
      <c r="CJ46" s="31">
        <f t="shared" ca="1" si="18"/>
        <v>6034.9</v>
      </c>
      <c r="CK46" s="32">
        <f t="shared" ca="1" si="28"/>
        <v>380.31</v>
      </c>
      <c r="CL46" s="32">
        <f t="shared" ca="1" si="28"/>
        <v>169.14</v>
      </c>
      <c r="CM46" s="32">
        <f t="shared" ca="1" si="28"/>
        <v>212.31</v>
      </c>
      <c r="CN46" s="32">
        <f t="shared" ca="1" si="25"/>
        <v>153.72</v>
      </c>
      <c r="CO46" s="32">
        <f t="shared" ca="1" si="25"/>
        <v>47.71</v>
      </c>
      <c r="CP46" s="32">
        <f t="shared" ca="1" si="25"/>
        <v>213.54</v>
      </c>
      <c r="CQ46" s="32">
        <f t="shared" ca="1" si="25"/>
        <v>129.97</v>
      </c>
      <c r="CR46" s="32">
        <f t="shared" ca="1" si="25"/>
        <v>145.63999999999999</v>
      </c>
      <c r="CS46" s="32">
        <f t="shared" ca="1" si="25"/>
        <v>142.12</v>
      </c>
      <c r="CT46" s="32">
        <f t="shared" ca="1" si="25"/>
        <v>171.92</v>
      </c>
      <c r="CU46" s="32">
        <f t="shared" ca="1" si="25"/>
        <v>192.12</v>
      </c>
      <c r="CV46" s="32">
        <f t="shared" ca="1" si="25"/>
        <v>213.1</v>
      </c>
      <c r="CW46" s="31">
        <f t="shared" ca="1" si="29"/>
        <v>4791.9199999999992</v>
      </c>
      <c r="CX46" s="31">
        <f t="shared" ca="1" si="29"/>
        <v>2131.1300000000006</v>
      </c>
      <c r="CY46" s="31">
        <f t="shared" ca="1" si="29"/>
        <v>2675.09</v>
      </c>
      <c r="CZ46" s="31">
        <f t="shared" ca="1" si="26"/>
        <v>1943.0400000000006</v>
      </c>
      <c r="DA46" s="31">
        <f t="shared" ca="1" si="26"/>
        <v>603.08000000000015</v>
      </c>
      <c r="DB46" s="31">
        <f t="shared" ca="1" si="26"/>
        <v>2699.16</v>
      </c>
      <c r="DC46" s="31">
        <f t="shared" ca="1" si="26"/>
        <v>1549.2199999999996</v>
      </c>
      <c r="DD46" s="31">
        <f t="shared" ca="1" si="26"/>
        <v>1736.0300000000007</v>
      </c>
      <c r="DE46" s="31">
        <f t="shared" ca="1" si="26"/>
        <v>1694.0400000000004</v>
      </c>
      <c r="DF46" s="31">
        <f t="shared" ca="1" si="26"/>
        <v>2234.91</v>
      </c>
      <c r="DG46" s="31">
        <f t="shared" ca="1" si="26"/>
        <v>2497.61</v>
      </c>
      <c r="DH46" s="31">
        <f t="shared" ca="1" si="26"/>
        <v>2770.26</v>
      </c>
      <c r="DI46" s="32">
        <f t="shared" ca="1" si="20"/>
        <v>239.6</v>
      </c>
      <c r="DJ46" s="32">
        <f t="shared" ca="1" si="20"/>
        <v>106.56</v>
      </c>
      <c r="DK46" s="32">
        <f t="shared" ca="1" si="20"/>
        <v>133.75</v>
      </c>
      <c r="DL46" s="32">
        <f t="shared" ca="1" si="20"/>
        <v>97.15</v>
      </c>
      <c r="DM46" s="32">
        <f t="shared" ca="1" si="20"/>
        <v>30.15</v>
      </c>
      <c r="DN46" s="32">
        <f t="shared" ca="1" si="20"/>
        <v>134.96</v>
      </c>
      <c r="DO46" s="32">
        <f t="shared" ca="1" si="20"/>
        <v>77.459999999999994</v>
      </c>
      <c r="DP46" s="32">
        <f t="shared" ca="1" si="20"/>
        <v>86.8</v>
      </c>
      <c r="DQ46" s="32">
        <f t="shared" ca="1" si="20"/>
        <v>84.7</v>
      </c>
      <c r="DR46" s="32">
        <f t="shared" ca="1" si="20"/>
        <v>111.75</v>
      </c>
      <c r="DS46" s="32">
        <f t="shared" ca="1" si="20"/>
        <v>124.88</v>
      </c>
      <c r="DT46" s="32">
        <f t="shared" ca="1" si="20"/>
        <v>138.51</v>
      </c>
      <c r="DU46" s="31">
        <f t="shared" ca="1" si="21"/>
        <v>761.51</v>
      </c>
      <c r="DV46" s="31">
        <f t="shared" ca="1" si="21"/>
        <v>334.14</v>
      </c>
      <c r="DW46" s="31">
        <f t="shared" ca="1" si="21"/>
        <v>414.3</v>
      </c>
      <c r="DX46" s="31">
        <f t="shared" ca="1" si="21"/>
        <v>296.8</v>
      </c>
      <c r="DY46" s="31">
        <f t="shared" ca="1" si="21"/>
        <v>90.88</v>
      </c>
      <c r="DZ46" s="31">
        <f t="shared" ca="1" si="21"/>
        <v>401.02</v>
      </c>
      <c r="EA46" s="31">
        <f t="shared" ca="1" si="21"/>
        <v>226.99</v>
      </c>
      <c r="EB46" s="31">
        <f t="shared" ca="1" si="21"/>
        <v>251.04</v>
      </c>
      <c r="EC46" s="31">
        <f t="shared" ca="1" si="21"/>
        <v>241.73</v>
      </c>
      <c r="ED46" s="31">
        <f t="shared" ca="1" si="21"/>
        <v>314.77999999999997</v>
      </c>
      <c r="EE46" s="31">
        <f t="shared" ca="1" si="21"/>
        <v>347.01</v>
      </c>
      <c r="EF46" s="31">
        <f t="shared" ca="1" si="21"/>
        <v>379.76</v>
      </c>
      <c r="EG46" s="32">
        <f t="shared" ca="1" si="22"/>
        <v>5793.03</v>
      </c>
      <c r="EH46" s="32">
        <f t="shared" ca="1" si="22"/>
        <v>2571.8300000000004</v>
      </c>
      <c r="EI46" s="32">
        <f t="shared" ca="1" si="22"/>
        <v>3223.1400000000003</v>
      </c>
      <c r="EJ46" s="32">
        <f t="shared" ca="1" si="22"/>
        <v>2336.9900000000007</v>
      </c>
      <c r="EK46" s="32">
        <f t="shared" ca="1" si="22"/>
        <v>724.11000000000013</v>
      </c>
      <c r="EL46" s="32">
        <f t="shared" ca="1" si="22"/>
        <v>3235.14</v>
      </c>
      <c r="EM46" s="32">
        <f t="shared" ca="1" si="22"/>
        <v>1853.6699999999996</v>
      </c>
      <c r="EN46" s="32">
        <f t="shared" ca="1" si="22"/>
        <v>2073.8700000000008</v>
      </c>
      <c r="EO46" s="32">
        <f t="shared" ca="1" si="22"/>
        <v>2020.4700000000005</v>
      </c>
      <c r="EP46" s="32">
        <f t="shared" ca="1" si="22"/>
        <v>2661.4399999999996</v>
      </c>
      <c r="EQ46" s="32">
        <f t="shared" ca="1" si="22"/>
        <v>2969.5</v>
      </c>
      <c r="ER46" s="32">
        <f t="shared" ca="1" si="22"/>
        <v>3288.5300000000007</v>
      </c>
    </row>
    <row r="47" spans="1:148" x14ac:dyDescent="0.25">
      <c r="A47" t="s">
        <v>476</v>
      </c>
      <c r="B47" s="1" t="s">
        <v>48</v>
      </c>
      <c r="C47" t="str">
        <f t="shared" ca="1" si="1"/>
        <v>CRR1</v>
      </c>
      <c r="D47" t="str">
        <f t="shared" ca="1" si="2"/>
        <v>Castle Rock Wind Facility</v>
      </c>
      <c r="E47" s="52">
        <v>30342.690999999999</v>
      </c>
      <c r="F47" s="52">
        <v>16730.794000000002</v>
      </c>
      <c r="G47" s="52">
        <v>27561.604899999998</v>
      </c>
      <c r="H47" s="52">
        <v>17536.317200000001</v>
      </c>
      <c r="I47" s="52">
        <v>5286.0150000000003</v>
      </c>
      <c r="J47" s="52">
        <v>6392.357</v>
      </c>
      <c r="K47" s="52">
        <v>10423.902</v>
      </c>
      <c r="L47" s="52">
        <v>11060.852999999999</v>
      </c>
      <c r="M47" s="52">
        <v>16488.585999999999</v>
      </c>
      <c r="N47" s="52">
        <v>20033.808000000001</v>
      </c>
      <c r="O47" s="52">
        <v>22972.502100000002</v>
      </c>
      <c r="P47" s="52">
        <v>26629.061000000002</v>
      </c>
      <c r="Q47" s="32">
        <v>797718.99</v>
      </c>
      <c r="R47" s="32">
        <v>381626.98</v>
      </c>
      <c r="S47" s="32">
        <v>513268.03</v>
      </c>
      <c r="T47" s="32">
        <v>337160.52</v>
      </c>
      <c r="U47" s="32">
        <v>188422.83</v>
      </c>
      <c r="V47" s="32">
        <v>356684.96</v>
      </c>
      <c r="W47" s="32">
        <v>228079.35999999999</v>
      </c>
      <c r="X47" s="32">
        <v>287043.12</v>
      </c>
      <c r="Y47" s="32">
        <v>319115.18</v>
      </c>
      <c r="Z47" s="32">
        <v>359552.36</v>
      </c>
      <c r="AA47" s="32">
        <v>391842.88</v>
      </c>
      <c r="AB47" s="32">
        <v>478068.47999999998</v>
      </c>
      <c r="AC47" s="2">
        <v>3.3</v>
      </c>
      <c r="AD47" s="2">
        <v>3.3</v>
      </c>
      <c r="AE47" s="2">
        <v>3.3</v>
      </c>
      <c r="AF47" s="2">
        <v>3.3</v>
      </c>
      <c r="AG47" s="2">
        <v>3.3</v>
      </c>
      <c r="AH47" s="2">
        <v>3.3</v>
      </c>
      <c r="AI47" s="2">
        <v>3.3</v>
      </c>
      <c r="AJ47" s="2">
        <v>3.3</v>
      </c>
      <c r="AK47" s="2">
        <v>3.3</v>
      </c>
      <c r="AL47" s="2">
        <v>3.3</v>
      </c>
      <c r="AM47" s="2">
        <v>3.3</v>
      </c>
      <c r="AN47" s="2">
        <v>3.3</v>
      </c>
      <c r="AO47" s="33">
        <v>26324.73</v>
      </c>
      <c r="AP47" s="33">
        <v>12593.69</v>
      </c>
      <c r="AQ47" s="33">
        <v>16937.849999999999</v>
      </c>
      <c r="AR47" s="33">
        <v>11126.3</v>
      </c>
      <c r="AS47" s="33">
        <v>6217.95</v>
      </c>
      <c r="AT47" s="33">
        <v>11770.6</v>
      </c>
      <c r="AU47" s="33">
        <v>7526.62</v>
      </c>
      <c r="AV47" s="33">
        <v>9472.42</v>
      </c>
      <c r="AW47" s="33">
        <v>10530.8</v>
      </c>
      <c r="AX47" s="33">
        <v>11865.23</v>
      </c>
      <c r="AY47" s="33">
        <v>12930.81</v>
      </c>
      <c r="AZ47" s="33">
        <v>15776.26</v>
      </c>
      <c r="BA47" s="31">
        <f t="shared" si="27"/>
        <v>-79.77</v>
      </c>
      <c r="BB47" s="31">
        <f t="shared" si="27"/>
        <v>-38.159999999999997</v>
      </c>
      <c r="BC47" s="31">
        <f t="shared" si="27"/>
        <v>-51.33</v>
      </c>
      <c r="BD47" s="31">
        <f t="shared" si="23"/>
        <v>-67.430000000000007</v>
      </c>
      <c r="BE47" s="31">
        <f t="shared" si="23"/>
        <v>-37.68</v>
      </c>
      <c r="BF47" s="31">
        <f t="shared" si="23"/>
        <v>-71.34</v>
      </c>
      <c r="BG47" s="31">
        <f t="shared" si="23"/>
        <v>364.93</v>
      </c>
      <c r="BH47" s="31">
        <f t="shared" si="23"/>
        <v>459.27</v>
      </c>
      <c r="BI47" s="31">
        <f t="shared" si="23"/>
        <v>510.58</v>
      </c>
      <c r="BJ47" s="31">
        <f t="shared" si="23"/>
        <v>-395.51</v>
      </c>
      <c r="BK47" s="31">
        <f t="shared" si="23"/>
        <v>-431.03</v>
      </c>
      <c r="BL47" s="31">
        <f t="shared" si="23"/>
        <v>-525.88</v>
      </c>
      <c r="BM47" s="6">
        <f t="shared" ca="1" si="24"/>
        <v>3.3099999999999997E-2</v>
      </c>
      <c r="BN47" s="6">
        <f t="shared" ca="1" si="24"/>
        <v>3.3099999999999997E-2</v>
      </c>
      <c r="BO47" s="6">
        <f t="shared" ca="1" si="24"/>
        <v>3.3099999999999997E-2</v>
      </c>
      <c r="BP47" s="6">
        <f t="shared" ca="1" si="24"/>
        <v>3.3099999999999997E-2</v>
      </c>
      <c r="BQ47" s="6">
        <f t="shared" ca="1" si="24"/>
        <v>3.3099999999999997E-2</v>
      </c>
      <c r="BR47" s="6">
        <f t="shared" ca="1" si="24"/>
        <v>3.3099999999999997E-2</v>
      </c>
      <c r="BS47" s="6">
        <f t="shared" ca="1" si="24"/>
        <v>3.3099999999999997E-2</v>
      </c>
      <c r="BT47" s="6">
        <f t="shared" ca="1" si="24"/>
        <v>3.3099999999999997E-2</v>
      </c>
      <c r="BU47" s="6">
        <f t="shared" ca="1" si="24"/>
        <v>3.3099999999999997E-2</v>
      </c>
      <c r="BV47" s="6">
        <f t="shared" ca="1" si="24"/>
        <v>3.3099999999999997E-2</v>
      </c>
      <c r="BW47" s="6">
        <f t="shared" ca="1" si="24"/>
        <v>3.3099999999999997E-2</v>
      </c>
      <c r="BX47" s="6">
        <f t="shared" ca="1" si="24"/>
        <v>3.3099999999999997E-2</v>
      </c>
      <c r="BY47" s="31">
        <f t="shared" ca="1" si="19"/>
        <v>26404.5</v>
      </c>
      <c r="BZ47" s="31">
        <f t="shared" ca="1" si="19"/>
        <v>12631.85</v>
      </c>
      <c r="CA47" s="31">
        <f t="shared" ca="1" si="19"/>
        <v>16989.169999999998</v>
      </c>
      <c r="CB47" s="31">
        <f t="shared" ca="1" si="18"/>
        <v>11160.01</v>
      </c>
      <c r="CC47" s="31">
        <f t="shared" ca="1" si="18"/>
        <v>6236.8</v>
      </c>
      <c r="CD47" s="31">
        <f t="shared" ca="1" si="18"/>
        <v>11806.27</v>
      </c>
      <c r="CE47" s="31">
        <f t="shared" ca="1" si="18"/>
        <v>7549.43</v>
      </c>
      <c r="CF47" s="31">
        <f t="shared" ca="1" si="18"/>
        <v>9501.1299999999992</v>
      </c>
      <c r="CG47" s="31">
        <f t="shared" ca="1" si="18"/>
        <v>10562.71</v>
      </c>
      <c r="CH47" s="31">
        <f t="shared" ca="1" si="18"/>
        <v>11901.18</v>
      </c>
      <c r="CI47" s="31">
        <f t="shared" ca="1" si="18"/>
        <v>12970</v>
      </c>
      <c r="CJ47" s="31">
        <f t="shared" ca="1" si="18"/>
        <v>15824.07</v>
      </c>
      <c r="CK47" s="32">
        <f t="shared" ca="1" si="28"/>
        <v>1994.3</v>
      </c>
      <c r="CL47" s="32">
        <f t="shared" ca="1" si="28"/>
        <v>954.07</v>
      </c>
      <c r="CM47" s="32">
        <f t="shared" ca="1" si="28"/>
        <v>1283.17</v>
      </c>
      <c r="CN47" s="32">
        <f t="shared" ca="1" si="25"/>
        <v>842.9</v>
      </c>
      <c r="CO47" s="32">
        <f t="shared" ca="1" si="25"/>
        <v>471.06</v>
      </c>
      <c r="CP47" s="32">
        <f t="shared" ca="1" si="25"/>
        <v>891.71</v>
      </c>
      <c r="CQ47" s="32">
        <f t="shared" ca="1" si="25"/>
        <v>570.20000000000005</v>
      </c>
      <c r="CR47" s="32">
        <f t="shared" ca="1" si="25"/>
        <v>717.61</v>
      </c>
      <c r="CS47" s="32">
        <f t="shared" ca="1" si="25"/>
        <v>797.79</v>
      </c>
      <c r="CT47" s="32">
        <f t="shared" ca="1" si="25"/>
        <v>898.88</v>
      </c>
      <c r="CU47" s="32">
        <f t="shared" ca="1" si="25"/>
        <v>979.61</v>
      </c>
      <c r="CV47" s="32">
        <f t="shared" ca="1" si="25"/>
        <v>1195.17</v>
      </c>
      <c r="CW47" s="31">
        <f t="shared" ca="1" si="29"/>
        <v>2153.8399999999997</v>
      </c>
      <c r="CX47" s="31">
        <f t="shared" ca="1" si="29"/>
        <v>1030.3899999999996</v>
      </c>
      <c r="CY47" s="31">
        <f t="shared" ca="1" si="29"/>
        <v>1385.8199999999979</v>
      </c>
      <c r="CZ47" s="31">
        <f t="shared" ca="1" si="26"/>
        <v>944.04000000000065</v>
      </c>
      <c r="DA47" s="31">
        <f t="shared" ca="1" si="26"/>
        <v>527.59000000000071</v>
      </c>
      <c r="DB47" s="31">
        <f t="shared" ca="1" si="26"/>
        <v>998.71999999999923</v>
      </c>
      <c r="DC47" s="31">
        <f t="shared" ca="1" si="26"/>
        <v>228.08000000000021</v>
      </c>
      <c r="DD47" s="31">
        <f t="shared" ca="1" si="26"/>
        <v>287.04999999999973</v>
      </c>
      <c r="DE47" s="31">
        <f t="shared" ca="1" si="26"/>
        <v>319.12000000000074</v>
      </c>
      <c r="DF47" s="31">
        <f t="shared" ca="1" si="26"/>
        <v>1330.34</v>
      </c>
      <c r="DG47" s="31">
        <f t="shared" ca="1" si="26"/>
        <v>1449.8300000000011</v>
      </c>
      <c r="DH47" s="31">
        <f t="shared" ca="1" si="26"/>
        <v>1768.8599999999979</v>
      </c>
      <c r="DI47" s="32">
        <f t="shared" ca="1" si="20"/>
        <v>107.69</v>
      </c>
      <c r="DJ47" s="32">
        <f t="shared" ca="1" si="20"/>
        <v>51.52</v>
      </c>
      <c r="DK47" s="32">
        <f t="shared" ca="1" si="20"/>
        <v>69.290000000000006</v>
      </c>
      <c r="DL47" s="32">
        <f t="shared" ca="1" si="20"/>
        <v>47.2</v>
      </c>
      <c r="DM47" s="32">
        <f t="shared" ca="1" si="20"/>
        <v>26.38</v>
      </c>
      <c r="DN47" s="32">
        <f t="shared" ca="1" si="20"/>
        <v>49.94</v>
      </c>
      <c r="DO47" s="32">
        <f t="shared" ca="1" si="20"/>
        <v>11.4</v>
      </c>
      <c r="DP47" s="32">
        <f t="shared" ca="1" si="20"/>
        <v>14.35</v>
      </c>
      <c r="DQ47" s="32">
        <f t="shared" ca="1" si="20"/>
        <v>15.96</v>
      </c>
      <c r="DR47" s="32">
        <f t="shared" ca="1" si="20"/>
        <v>66.52</v>
      </c>
      <c r="DS47" s="32">
        <f t="shared" ca="1" si="20"/>
        <v>72.489999999999995</v>
      </c>
      <c r="DT47" s="32">
        <f t="shared" ca="1" si="20"/>
        <v>88.44</v>
      </c>
      <c r="DU47" s="31">
        <f t="shared" ca="1" si="21"/>
        <v>342.28</v>
      </c>
      <c r="DV47" s="31">
        <f t="shared" ca="1" si="21"/>
        <v>161.56</v>
      </c>
      <c r="DW47" s="31">
        <f t="shared" ca="1" si="21"/>
        <v>214.63</v>
      </c>
      <c r="DX47" s="31">
        <f t="shared" ca="1" si="21"/>
        <v>144.19999999999999</v>
      </c>
      <c r="DY47" s="31">
        <f t="shared" ca="1" si="21"/>
        <v>79.510000000000005</v>
      </c>
      <c r="DZ47" s="31">
        <f t="shared" ca="1" si="21"/>
        <v>148.38</v>
      </c>
      <c r="EA47" s="31">
        <f t="shared" ca="1" si="21"/>
        <v>33.42</v>
      </c>
      <c r="EB47" s="31">
        <f t="shared" ca="1" si="21"/>
        <v>41.51</v>
      </c>
      <c r="EC47" s="31">
        <f t="shared" ca="1" si="21"/>
        <v>45.54</v>
      </c>
      <c r="ED47" s="31">
        <f t="shared" ca="1" si="21"/>
        <v>187.37</v>
      </c>
      <c r="EE47" s="31">
        <f t="shared" ca="1" si="21"/>
        <v>201.43</v>
      </c>
      <c r="EF47" s="31">
        <f t="shared" ca="1" si="21"/>
        <v>242.49</v>
      </c>
      <c r="EG47" s="32">
        <f t="shared" ca="1" si="22"/>
        <v>2603.8099999999995</v>
      </c>
      <c r="EH47" s="32">
        <f t="shared" ca="1" si="22"/>
        <v>1243.4699999999996</v>
      </c>
      <c r="EI47" s="32">
        <f t="shared" ca="1" si="22"/>
        <v>1669.739999999998</v>
      </c>
      <c r="EJ47" s="32">
        <f t="shared" ca="1" si="22"/>
        <v>1135.4400000000007</v>
      </c>
      <c r="EK47" s="32">
        <f t="shared" ca="1" si="22"/>
        <v>633.4800000000007</v>
      </c>
      <c r="EL47" s="32">
        <f t="shared" ca="1" si="22"/>
        <v>1197.0399999999991</v>
      </c>
      <c r="EM47" s="32">
        <f t="shared" ca="1" si="22"/>
        <v>272.9000000000002</v>
      </c>
      <c r="EN47" s="32">
        <f t="shared" ca="1" si="22"/>
        <v>342.90999999999974</v>
      </c>
      <c r="EO47" s="32">
        <f t="shared" ca="1" si="22"/>
        <v>380.62000000000074</v>
      </c>
      <c r="EP47" s="32">
        <f t="shared" ca="1" si="22"/>
        <v>1584.23</v>
      </c>
      <c r="EQ47" s="32">
        <f t="shared" ca="1" si="22"/>
        <v>1723.7500000000011</v>
      </c>
      <c r="ER47" s="32">
        <f t="shared" ca="1" si="22"/>
        <v>2099.7899999999981</v>
      </c>
    </row>
    <row r="48" spans="1:148" x14ac:dyDescent="0.25">
      <c r="A48" t="s">
        <v>477</v>
      </c>
      <c r="B48" s="1" t="s">
        <v>69</v>
      </c>
      <c r="C48" t="str">
        <f t="shared" ca="1" si="1"/>
        <v>CRS1</v>
      </c>
      <c r="D48" t="str">
        <f t="shared" ca="1" si="2"/>
        <v>Crossfield Energy Centre #1</v>
      </c>
      <c r="E48" s="52">
        <v>1665.7216177</v>
      </c>
      <c r="F48" s="52">
        <v>3558.7316956999998</v>
      </c>
      <c r="G48" s="52">
        <v>5441.3252050000001</v>
      </c>
      <c r="H48" s="52">
        <v>897.54173849999995</v>
      </c>
      <c r="I48" s="52">
        <v>6838.7453140999996</v>
      </c>
      <c r="J48" s="52">
        <v>3431.0628132000002</v>
      </c>
      <c r="K48" s="52">
        <v>1043.6378098</v>
      </c>
      <c r="L48" s="52">
        <v>1202.0089998000001</v>
      </c>
      <c r="M48" s="52">
        <v>960.61046160000001</v>
      </c>
      <c r="N48" s="52">
        <v>639.00230060000001</v>
      </c>
      <c r="O48" s="52">
        <v>780.26583110000001</v>
      </c>
      <c r="P48" s="52">
        <v>1617.0523114</v>
      </c>
      <c r="Q48" s="32">
        <v>294456.94</v>
      </c>
      <c r="R48" s="32">
        <v>288740.2</v>
      </c>
      <c r="S48" s="32">
        <v>160291.29999999999</v>
      </c>
      <c r="T48" s="32">
        <v>31578.42</v>
      </c>
      <c r="U48" s="32">
        <v>975061.08</v>
      </c>
      <c r="V48" s="32">
        <v>1035668.16</v>
      </c>
      <c r="W48" s="32">
        <v>53029.93</v>
      </c>
      <c r="X48" s="32">
        <v>73824.600000000006</v>
      </c>
      <c r="Y48" s="32">
        <v>26918.68</v>
      </c>
      <c r="Z48" s="32">
        <v>32049.09</v>
      </c>
      <c r="AA48" s="32">
        <v>66794.759999999995</v>
      </c>
      <c r="AB48" s="32">
        <v>61784.84</v>
      </c>
      <c r="AC48" s="2">
        <v>1.69</v>
      </c>
      <c r="AD48" s="2">
        <v>1.69</v>
      </c>
      <c r="AE48" s="2">
        <v>1.69</v>
      </c>
      <c r="AF48" s="2">
        <v>1.69</v>
      </c>
      <c r="AG48" s="2">
        <v>1.69</v>
      </c>
      <c r="AH48" s="2">
        <v>1.69</v>
      </c>
      <c r="AI48" s="2">
        <v>1.69</v>
      </c>
      <c r="AJ48" s="2">
        <v>1.69</v>
      </c>
      <c r="AK48" s="2">
        <v>1.69</v>
      </c>
      <c r="AL48" s="2">
        <v>1.69</v>
      </c>
      <c r="AM48" s="2">
        <v>1.69</v>
      </c>
      <c r="AN48" s="2">
        <v>1.69</v>
      </c>
      <c r="AO48" s="33">
        <v>4976.32</v>
      </c>
      <c r="AP48" s="33">
        <v>4879.71</v>
      </c>
      <c r="AQ48" s="33">
        <v>2708.92</v>
      </c>
      <c r="AR48" s="33">
        <v>533.67999999999995</v>
      </c>
      <c r="AS48" s="33">
        <v>16478.53</v>
      </c>
      <c r="AT48" s="33">
        <v>17502.79</v>
      </c>
      <c r="AU48" s="33">
        <v>896.21</v>
      </c>
      <c r="AV48" s="33">
        <v>1247.6400000000001</v>
      </c>
      <c r="AW48" s="33">
        <v>454.93</v>
      </c>
      <c r="AX48" s="33">
        <v>541.63</v>
      </c>
      <c r="AY48" s="33">
        <v>1128.83</v>
      </c>
      <c r="AZ48" s="33">
        <v>1044.1600000000001</v>
      </c>
      <c r="BA48" s="31">
        <f t="shared" si="27"/>
        <v>-29.45</v>
      </c>
      <c r="BB48" s="31">
        <f t="shared" si="27"/>
        <v>-28.87</v>
      </c>
      <c r="BC48" s="31">
        <f t="shared" si="27"/>
        <v>-16.03</v>
      </c>
      <c r="BD48" s="31">
        <f t="shared" si="23"/>
        <v>-6.32</v>
      </c>
      <c r="BE48" s="31">
        <f t="shared" si="23"/>
        <v>-195.01</v>
      </c>
      <c r="BF48" s="31">
        <f t="shared" si="23"/>
        <v>-207.13</v>
      </c>
      <c r="BG48" s="31">
        <f t="shared" si="23"/>
        <v>84.85</v>
      </c>
      <c r="BH48" s="31">
        <f t="shared" si="23"/>
        <v>118.12</v>
      </c>
      <c r="BI48" s="31">
        <f t="shared" si="23"/>
        <v>43.07</v>
      </c>
      <c r="BJ48" s="31">
        <f t="shared" si="23"/>
        <v>-35.25</v>
      </c>
      <c r="BK48" s="31">
        <f t="shared" si="23"/>
        <v>-73.47</v>
      </c>
      <c r="BL48" s="31">
        <f t="shared" si="23"/>
        <v>-67.959999999999994</v>
      </c>
      <c r="BM48" s="6">
        <f t="shared" ca="1" si="24"/>
        <v>2.8400000000000002E-2</v>
      </c>
      <c r="BN48" s="6">
        <f t="shared" ca="1" si="24"/>
        <v>2.8400000000000002E-2</v>
      </c>
      <c r="BO48" s="6">
        <f t="shared" ca="1" si="24"/>
        <v>2.8400000000000002E-2</v>
      </c>
      <c r="BP48" s="6">
        <f t="shared" ca="1" si="24"/>
        <v>2.8400000000000002E-2</v>
      </c>
      <c r="BQ48" s="6">
        <f t="shared" ca="1" si="24"/>
        <v>2.8400000000000002E-2</v>
      </c>
      <c r="BR48" s="6">
        <f t="shared" ca="1" si="24"/>
        <v>2.8400000000000002E-2</v>
      </c>
      <c r="BS48" s="6">
        <f t="shared" ca="1" si="24"/>
        <v>2.8400000000000002E-2</v>
      </c>
      <c r="BT48" s="6">
        <f t="shared" ca="1" si="24"/>
        <v>2.8400000000000002E-2</v>
      </c>
      <c r="BU48" s="6">
        <f t="shared" ca="1" si="24"/>
        <v>2.8400000000000002E-2</v>
      </c>
      <c r="BV48" s="6">
        <f t="shared" ca="1" si="24"/>
        <v>2.8400000000000002E-2</v>
      </c>
      <c r="BW48" s="6">
        <f t="shared" ca="1" si="24"/>
        <v>2.8400000000000002E-2</v>
      </c>
      <c r="BX48" s="6">
        <f t="shared" ca="1" si="24"/>
        <v>2.8400000000000002E-2</v>
      </c>
      <c r="BY48" s="31">
        <f t="shared" ca="1" si="19"/>
        <v>8362.58</v>
      </c>
      <c r="BZ48" s="31">
        <f t="shared" ca="1" si="19"/>
        <v>8200.2199999999993</v>
      </c>
      <c r="CA48" s="31">
        <f t="shared" ca="1" si="19"/>
        <v>4552.2700000000004</v>
      </c>
      <c r="CB48" s="31">
        <f t="shared" ca="1" si="18"/>
        <v>896.83</v>
      </c>
      <c r="CC48" s="31">
        <f t="shared" ca="1" si="18"/>
        <v>27691.73</v>
      </c>
      <c r="CD48" s="31">
        <f t="shared" ca="1" si="18"/>
        <v>29412.98</v>
      </c>
      <c r="CE48" s="31">
        <f t="shared" ca="1" si="18"/>
        <v>1506.05</v>
      </c>
      <c r="CF48" s="31">
        <f t="shared" ca="1" si="18"/>
        <v>2096.62</v>
      </c>
      <c r="CG48" s="31">
        <f t="shared" ca="1" si="18"/>
        <v>764.49</v>
      </c>
      <c r="CH48" s="31">
        <f t="shared" ca="1" si="18"/>
        <v>910.19</v>
      </c>
      <c r="CI48" s="31">
        <f t="shared" ca="1" si="18"/>
        <v>1896.97</v>
      </c>
      <c r="CJ48" s="31">
        <f t="shared" ca="1" si="18"/>
        <v>1754.69</v>
      </c>
      <c r="CK48" s="32">
        <f t="shared" ca="1" si="28"/>
        <v>736.14</v>
      </c>
      <c r="CL48" s="32">
        <f t="shared" ca="1" si="28"/>
        <v>721.85</v>
      </c>
      <c r="CM48" s="32">
        <f t="shared" ca="1" si="28"/>
        <v>400.73</v>
      </c>
      <c r="CN48" s="32">
        <f t="shared" ca="1" si="25"/>
        <v>78.95</v>
      </c>
      <c r="CO48" s="32">
        <f t="shared" ca="1" si="25"/>
        <v>2437.65</v>
      </c>
      <c r="CP48" s="32">
        <f t="shared" ca="1" si="25"/>
        <v>2589.17</v>
      </c>
      <c r="CQ48" s="32">
        <f t="shared" ca="1" si="25"/>
        <v>132.57</v>
      </c>
      <c r="CR48" s="32">
        <f t="shared" ca="1" si="25"/>
        <v>184.56</v>
      </c>
      <c r="CS48" s="32">
        <f t="shared" ca="1" si="25"/>
        <v>67.3</v>
      </c>
      <c r="CT48" s="32">
        <f t="shared" ca="1" si="25"/>
        <v>80.12</v>
      </c>
      <c r="CU48" s="32">
        <f t="shared" ca="1" si="25"/>
        <v>166.99</v>
      </c>
      <c r="CV48" s="32">
        <f t="shared" ca="1" si="25"/>
        <v>154.46</v>
      </c>
      <c r="CW48" s="31">
        <f t="shared" ca="1" si="29"/>
        <v>4151.8499999999995</v>
      </c>
      <c r="CX48" s="31">
        <f t="shared" ca="1" si="29"/>
        <v>4071.2299999999996</v>
      </c>
      <c r="CY48" s="31">
        <f t="shared" ca="1" si="29"/>
        <v>2260.11</v>
      </c>
      <c r="CZ48" s="31">
        <f t="shared" ca="1" si="26"/>
        <v>448.42000000000013</v>
      </c>
      <c r="DA48" s="31">
        <f t="shared" ca="1" si="26"/>
        <v>13845.860000000002</v>
      </c>
      <c r="DB48" s="31">
        <f t="shared" ca="1" si="26"/>
        <v>14706.49</v>
      </c>
      <c r="DC48" s="31">
        <f t="shared" ca="1" si="26"/>
        <v>657.55999999999983</v>
      </c>
      <c r="DD48" s="31">
        <f t="shared" ca="1" si="26"/>
        <v>915.41999999999973</v>
      </c>
      <c r="DE48" s="31">
        <f t="shared" ca="1" si="26"/>
        <v>333.78999999999996</v>
      </c>
      <c r="DF48" s="31">
        <f t="shared" ca="1" si="26"/>
        <v>483.93000000000006</v>
      </c>
      <c r="DG48" s="31">
        <f t="shared" ca="1" si="26"/>
        <v>1008.6000000000001</v>
      </c>
      <c r="DH48" s="31">
        <f t="shared" ca="1" si="26"/>
        <v>932.95</v>
      </c>
      <c r="DI48" s="32">
        <f t="shared" ca="1" si="20"/>
        <v>207.59</v>
      </c>
      <c r="DJ48" s="32">
        <f t="shared" ca="1" si="20"/>
        <v>203.56</v>
      </c>
      <c r="DK48" s="32">
        <f t="shared" ca="1" si="20"/>
        <v>113.01</v>
      </c>
      <c r="DL48" s="32">
        <f t="shared" ca="1" si="20"/>
        <v>22.42</v>
      </c>
      <c r="DM48" s="32">
        <f t="shared" ca="1" si="20"/>
        <v>692.29</v>
      </c>
      <c r="DN48" s="32">
        <f t="shared" ca="1" si="20"/>
        <v>735.32</v>
      </c>
      <c r="DO48" s="32">
        <f t="shared" ca="1" si="20"/>
        <v>32.880000000000003</v>
      </c>
      <c r="DP48" s="32">
        <f t="shared" ca="1" si="20"/>
        <v>45.77</v>
      </c>
      <c r="DQ48" s="32">
        <f t="shared" ca="1" si="20"/>
        <v>16.690000000000001</v>
      </c>
      <c r="DR48" s="32">
        <f t="shared" ca="1" si="20"/>
        <v>24.2</v>
      </c>
      <c r="DS48" s="32">
        <f t="shared" ca="1" si="20"/>
        <v>50.43</v>
      </c>
      <c r="DT48" s="32">
        <f t="shared" ca="1" si="20"/>
        <v>46.65</v>
      </c>
      <c r="DU48" s="31">
        <f t="shared" ca="1" si="21"/>
        <v>659.79</v>
      </c>
      <c r="DV48" s="31">
        <f t="shared" ca="1" si="21"/>
        <v>638.33000000000004</v>
      </c>
      <c r="DW48" s="31">
        <f t="shared" ca="1" si="21"/>
        <v>350.03</v>
      </c>
      <c r="DX48" s="31">
        <f t="shared" ca="1" si="21"/>
        <v>68.5</v>
      </c>
      <c r="DY48" s="31">
        <f t="shared" ca="1" si="21"/>
        <v>2086.5100000000002</v>
      </c>
      <c r="DZ48" s="31">
        <f t="shared" ca="1" si="21"/>
        <v>2184.9699999999998</v>
      </c>
      <c r="EA48" s="31">
        <f t="shared" ca="1" si="21"/>
        <v>96.34</v>
      </c>
      <c r="EB48" s="31">
        <f t="shared" ca="1" si="21"/>
        <v>132.38</v>
      </c>
      <c r="EC48" s="31">
        <f t="shared" ca="1" si="21"/>
        <v>47.63</v>
      </c>
      <c r="ED48" s="31">
        <f t="shared" ca="1" si="21"/>
        <v>68.16</v>
      </c>
      <c r="EE48" s="31">
        <f t="shared" ca="1" si="21"/>
        <v>140.13</v>
      </c>
      <c r="EF48" s="31">
        <f t="shared" ca="1" si="21"/>
        <v>127.89</v>
      </c>
      <c r="EG48" s="32">
        <f t="shared" ca="1" si="22"/>
        <v>5019.2299999999996</v>
      </c>
      <c r="EH48" s="32">
        <f t="shared" ca="1" si="22"/>
        <v>4913.12</v>
      </c>
      <c r="EI48" s="32">
        <f t="shared" ca="1" si="22"/>
        <v>2723.1500000000005</v>
      </c>
      <c r="EJ48" s="32">
        <f t="shared" ca="1" si="22"/>
        <v>539.34000000000015</v>
      </c>
      <c r="EK48" s="32">
        <f t="shared" ca="1" si="22"/>
        <v>16624.660000000003</v>
      </c>
      <c r="EL48" s="32">
        <f t="shared" ca="1" si="22"/>
        <v>17626.78</v>
      </c>
      <c r="EM48" s="32">
        <f t="shared" ca="1" si="22"/>
        <v>786.77999999999986</v>
      </c>
      <c r="EN48" s="32">
        <f t="shared" ca="1" si="22"/>
        <v>1093.5699999999997</v>
      </c>
      <c r="EO48" s="32">
        <f t="shared" ca="1" si="22"/>
        <v>398.10999999999996</v>
      </c>
      <c r="EP48" s="32">
        <f t="shared" ca="1" si="22"/>
        <v>576.29000000000008</v>
      </c>
      <c r="EQ48" s="32">
        <f t="shared" ca="1" si="22"/>
        <v>1199.1600000000003</v>
      </c>
      <c r="ER48" s="32">
        <f t="shared" ca="1" si="22"/>
        <v>1107.49</v>
      </c>
    </row>
    <row r="49" spans="1:148" x14ac:dyDescent="0.25">
      <c r="A49" t="s">
        <v>477</v>
      </c>
      <c r="B49" s="1" t="s">
        <v>70</v>
      </c>
      <c r="C49" t="str">
        <f t="shared" ca="1" si="1"/>
        <v>CRS2</v>
      </c>
      <c r="D49" t="str">
        <f t="shared" ca="1" si="2"/>
        <v>Crossfield Energy Centre #2</v>
      </c>
      <c r="E49" s="52">
        <v>1442.4159649999999</v>
      </c>
      <c r="F49" s="52">
        <v>2960.9556815000001</v>
      </c>
      <c r="G49" s="52">
        <v>5200.8882782000001</v>
      </c>
      <c r="H49" s="52">
        <v>629.37225780000006</v>
      </c>
      <c r="I49" s="52">
        <v>7797.8448805999997</v>
      </c>
      <c r="J49" s="52">
        <v>3078.1684163</v>
      </c>
      <c r="K49" s="52">
        <v>398.10461700000002</v>
      </c>
      <c r="L49" s="52">
        <v>1412.162853</v>
      </c>
      <c r="M49" s="52">
        <v>977.72682440000005</v>
      </c>
      <c r="N49" s="52">
        <v>545.41471379999996</v>
      </c>
      <c r="O49" s="52">
        <v>804.96540140000002</v>
      </c>
      <c r="P49" s="52">
        <v>1549.4424895</v>
      </c>
      <c r="Q49" s="32">
        <v>280219.55</v>
      </c>
      <c r="R49" s="32">
        <v>258012.59</v>
      </c>
      <c r="S49" s="32">
        <v>152130.68</v>
      </c>
      <c r="T49" s="32">
        <v>19618.400000000001</v>
      </c>
      <c r="U49" s="32">
        <v>1083707</v>
      </c>
      <c r="V49" s="32">
        <v>903878.66</v>
      </c>
      <c r="W49" s="32">
        <v>30974.7</v>
      </c>
      <c r="X49" s="32">
        <v>77952.259999999995</v>
      </c>
      <c r="Y49" s="32">
        <v>22369.97</v>
      </c>
      <c r="Z49" s="32">
        <v>29295.24</v>
      </c>
      <c r="AA49" s="32">
        <v>82176.929999999993</v>
      </c>
      <c r="AB49" s="32">
        <v>59746.45</v>
      </c>
      <c r="AC49" s="2">
        <v>1.69</v>
      </c>
      <c r="AD49" s="2">
        <v>1.69</v>
      </c>
      <c r="AE49" s="2">
        <v>1.69</v>
      </c>
      <c r="AF49" s="2">
        <v>1.69</v>
      </c>
      <c r="AG49" s="2">
        <v>1.69</v>
      </c>
      <c r="AH49" s="2">
        <v>1.69</v>
      </c>
      <c r="AI49" s="2">
        <v>1.69</v>
      </c>
      <c r="AJ49" s="2">
        <v>1.69</v>
      </c>
      <c r="AK49" s="2">
        <v>1.69</v>
      </c>
      <c r="AL49" s="2">
        <v>1.69</v>
      </c>
      <c r="AM49" s="2">
        <v>1.69</v>
      </c>
      <c r="AN49" s="2">
        <v>1.69</v>
      </c>
      <c r="AO49" s="33">
        <v>4735.71</v>
      </c>
      <c r="AP49" s="33">
        <v>4360.41</v>
      </c>
      <c r="AQ49" s="33">
        <v>2571.0100000000002</v>
      </c>
      <c r="AR49" s="33">
        <v>331.55</v>
      </c>
      <c r="AS49" s="33">
        <v>18314.650000000001</v>
      </c>
      <c r="AT49" s="33">
        <v>15275.55</v>
      </c>
      <c r="AU49" s="33">
        <v>523.47</v>
      </c>
      <c r="AV49" s="33">
        <v>1317.39</v>
      </c>
      <c r="AW49" s="33">
        <v>378.05</v>
      </c>
      <c r="AX49" s="33">
        <v>495.09</v>
      </c>
      <c r="AY49" s="33">
        <v>1388.79</v>
      </c>
      <c r="AZ49" s="33">
        <v>1009.71</v>
      </c>
      <c r="BA49" s="31">
        <f t="shared" si="27"/>
        <v>-28.02</v>
      </c>
      <c r="BB49" s="31">
        <f t="shared" si="27"/>
        <v>-25.8</v>
      </c>
      <c r="BC49" s="31">
        <f t="shared" si="27"/>
        <v>-15.21</v>
      </c>
      <c r="BD49" s="31">
        <f t="shared" si="23"/>
        <v>-3.92</v>
      </c>
      <c r="BE49" s="31">
        <f t="shared" si="23"/>
        <v>-216.74</v>
      </c>
      <c r="BF49" s="31">
        <f t="shared" si="23"/>
        <v>-180.78</v>
      </c>
      <c r="BG49" s="31">
        <f t="shared" si="23"/>
        <v>49.56</v>
      </c>
      <c r="BH49" s="31">
        <f t="shared" si="23"/>
        <v>124.72</v>
      </c>
      <c r="BI49" s="31">
        <f t="shared" si="23"/>
        <v>35.79</v>
      </c>
      <c r="BJ49" s="31">
        <f t="shared" si="23"/>
        <v>-32.22</v>
      </c>
      <c r="BK49" s="31">
        <f t="shared" si="23"/>
        <v>-90.39</v>
      </c>
      <c r="BL49" s="31">
        <f t="shared" si="23"/>
        <v>-65.72</v>
      </c>
      <c r="BM49" s="6">
        <f t="shared" ca="1" si="24"/>
        <v>3.15E-2</v>
      </c>
      <c r="BN49" s="6">
        <f t="shared" ca="1" si="24"/>
        <v>3.15E-2</v>
      </c>
      <c r="BO49" s="6">
        <f t="shared" ca="1" si="24"/>
        <v>3.15E-2</v>
      </c>
      <c r="BP49" s="6">
        <f t="shared" ca="1" si="24"/>
        <v>3.15E-2</v>
      </c>
      <c r="BQ49" s="6">
        <f t="shared" ca="1" si="24"/>
        <v>3.15E-2</v>
      </c>
      <c r="BR49" s="6">
        <f t="shared" ca="1" si="24"/>
        <v>3.15E-2</v>
      </c>
      <c r="BS49" s="6">
        <f t="shared" ca="1" si="24"/>
        <v>3.15E-2</v>
      </c>
      <c r="BT49" s="6">
        <f t="shared" ca="1" si="24"/>
        <v>3.15E-2</v>
      </c>
      <c r="BU49" s="6">
        <f t="shared" ca="1" si="24"/>
        <v>3.15E-2</v>
      </c>
      <c r="BV49" s="6">
        <f t="shared" ca="1" si="24"/>
        <v>3.15E-2</v>
      </c>
      <c r="BW49" s="6">
        <f t="shared" ca="1" si="24"/>
        <v>3.15E-2</v>
      </c>
      <c r="BX49" s="6">
        <f t="shared" ca="1" si="24"/>
        <v>3.15E-2</v>
      </c>
      <c r="BY49" s="31">
        <f t="shared" ca="1" si="19"/>
        <v>8826.92</v>
      </c>
      <c r="BZ49" s="31">
        <f t="shared" ca="1" si="19"/>
        <v>8127.4</v>
      </c>
      <c r="CA49" s="31">
        <f t="shared" ca="1" si="19"/>
        <v>4792.12</v>
      </c>
      <c r="CB49" s="31">
        <f t="shared" ca="1" si="18"/>
        <v>617.98</v>
      </c>
      <c r="CC49" s="31">
        <f t="shared" ca="1" si="18"/>
        <v>34136.769999999997</v>
      </c>
      <c r="CD49" s="31">
        <f t="shared" ca="1" si="18"/>
        <v>28472.18</v>
      </c>
      <c r="CE49" s="31">
        <f t="shared" ca="1" si="18"/>
        <v>975.7</v>
      </c>
      <c r="CF49" s="31">
        <f t="shared" ca="1" si="18"/>
        <v>2455.5</v>
      </c>
      <c r="CG49" s="31">
        <f t="shared" ca="1" si="18"/>
        <v>704.65</v>
      </c>
      <c r="CH49" s="31">
        <f t="shared" ca="1" si="18"/>
        <v>922.8</v>
      </c>
      <c r="CI49" s="31">
        <f t="shared" ca="1" si="18"/>
        <v>2588.5700000000002</v>
      </c>
      <c r="CJ49" s="31">
        <f t="shared" ca="1" si="18"/>
        <v>1882.01</v>
      </c>
      <c r="CK49" s="32">
        <f t="shared" ca="1" si="28"/>
        <v>700.55</v>
      </c>
      <c r="CL49" s="32">
        <f t="shared" ca="1" si="28"/>
        <v>645.03</v>
      </c>
      <c r="CM49" s="32">
        <f t="shared" ca="1" si="28"/>
        <v>380.33</v>
      </c>
      <c r="CN49" s="32">
        <f t="shared" ca="1" si="25"/>
        <v>49.05</v>
      </c>
      <c r="CO49" s="32">
        <f t="shared" ca="1" si="25"/>
        <v>2709.27</v>
      </c>
      <c r="CP49" s="32">
        <f t="shared" ca="1" si="25"/>
        <v>2259.6999999999998</v>
      </c>
      <c r="CQ49" s="32">
        <f t="shared" ca="1" si="25"/>
        <v>77.44</v>
      </c>
      <c r="CR49" s="32">
        <f t="shared" ca="1" si="25"/>
        <v>194.88</v>
      </c>
      <c r="CS49" s="32">
        <f t="shared" ca="1" si="25"/>
        <v>55.92</v>
      </c>
      <c r="CT49" s="32">
        <f t="shared" ca="1" si="25"/>
        <v>73.239999999999995</v>
      </c>
      <c r="CU49" s="32">
        <f t="shared" ca="1" si="25"/>
        <v>205.44</v>
      </c>
      <c r="CV49" s="32">
        <f t="shared" ca="1" si="25"/>
        <v>149.37</v>
      </c>
      <c r="CW49" s="31">
        <f t="shared" ca="1" si="29"/>
        <v>4819.78</v>
      </c>
      <c r="CX49" s="31">
        <f t="shared" ca="1" si="29"/>
        <v>4437.8200000000006</v>
      </c>
      <c r="CY49" s="31">
        <f t="shared" ca="1" si="29"/>
        <v>2616.6499999999996</v>
      </c>
      <c r="CZ49" s="31">
        <f t="shared" ca="1" si="26"/>
        <v>339.4</v>
      </c>
      <c r="DA49" s="31">
        <f t="shared" ca="1" si="26"/>
        <v>18748.129999999994</v>
      </c>
      <c r="DB49" s="31">
        <f t="shared" ca="1" si="26"/>
        <v>15637.110000000002</v>
      </c>
      <c r="DC49" s="31">
        <f t="shared" ca="1" si="26"/>
        <v>480.11000000000007</v>
      </c>
      <c r="DD49" s="31">
        <f t="shared" ca="1" si="26"/>
        <v>1208.27</v>
      </c>
      <c r="DE49" s="31">
        <f t="shared" ca="1" si="26"/>
        <v>346.7299999999999</v>
      </c>
      <c r="DF49" s="31">
        <f t="shared" ca="1" si="26"/>
        <v>533.16999999999996</v>
      </c>
      <c r="DG49" s="31">
        <f t="shared" ca="1" si="26"/>
        <v>1495.6100000000004</v>
      </c>
      <c r="DH49" s="31">
        <f t="shared" ca="1" si="26"/>
        <v>1087.3900000000001</v>
      </c>
      <c r="DI49" s="32">
        <f t="shared" ca="1" si="20"/>
        <v>240.99</v>
      </c>
      <c r="DJ49" s="32">
        <f t="shared" ca="1" si="20"/>
        <v>221.89</v>
      </c>
      <c r="DK49" s="32">
        <f t="shared" ca="1" si="20"/>
        <v>130.83000000000001</v>
      </c>
      <c r="DL49" s="32">
        <f t="shared" ca="1" si="20"/>
        <v>16.97</v>
      </c>
      <c r="DM49" s="32">
        <f t="shared" ca="1" si="20"/>
        <v>937.41</v>
      </c>
      <c r="DN49" s="32">
        <f t="shared" ca="1" si="20"/>
        <v>781.86</v>
      </c>
      <c r="DO49" s="32">
        <f t="shared" ca="1" si="20"/>
        <v>24.01</v>
      </c>
      <c r="DP49" s="32">
        <f t="shared" ca="1" si="20"/>
        <v>60.41</v>
      </c>
      <c r="DQ49" s="32">
        <f t="shared" ca="1" si="20"/>
        <v>17.34</v>
      </c>
      <c r="DR49" s="32">
        <f t="shared" ca="1" si="20"/>
        <v>26.66</v>
      </c>
      <c r="DS49" s="32">
        <f t="shared" ca="1" si="20"/>
        <v>74.78</v>
      </c>
      <c r="DT49" s="32">
        <f t="shared" ca="1" si="20"/>
        <v>54.37</v>
      </c>
      <c r="DU49" s="31">
        <f t="shared" ca="1" si="21"/>
        <v>765.93</v>
      </c>
      <c r="DV49" s="31">
        <f t="shared" ca="1" si="21"/>
        <v>695.81</v>
      </c>
      <c r="DW49" s="31">
        <f t="shared" ca="1" si="21"/>
        <v>405.25</v>
      </c>
      <c r="DX49" s="31">
        <f t="shared" ca="1" si="21"/>
        <v>51.84</v>
      </c>
      <c r="DY49" s="31">
        <f t="shared" ca="1" si="21"/>
        <v>2825.26</v>
      </c>
      <c r="DZ49" s="31">
        <f t="shared" ca="1" si="21"/>
        <v>2323.2399999999998</v>
      </c>
      <c r="EA49" s="31">
        <f t="shared" ca="1" si="21"/>
        <v>70.34</v>
      </c>
      <c r="EB49" s="31">
        <f t="shared" ca="1" si="21"/>
        <v>174.72</v>
      </c>
      <c r="EC49" s="31">
        <f t="shared" ca="1" si="21"/>
        <v>49.48</v>
      </c>
      <c r="ED49" s="31">
        <f t="shared" ca="1" si="21"/>
        <v>75.09</v>
      </c>
      <c r="EE49" s="31">
        <f t="shared" ca="1" si="21"/>
        <v>207.79</v>
      </c>
      <c r="EF49" s="31">
        <f t="shared" ca="1" si="21"/>
        <v>149.07</v>
      </c>
      <c r="EG49" s="32">
        <f t="shared" ca="1" si="22"/>
        <v>5826.7</v>
      </c>
      <c r="EH49" s="32">
        <f t="shared" ca="1" si="22"/>
        <v>5355.52</v>
      </c>
      <c r="EI49" s="32">
        <f t="shared" ca="1" si="22"/>
        <v>3152.7299999999996</v>
      </c>
      <c r="EJ49" s="32">
        <f t="shared" ca="1" si="22"/>
        <v>408.21000000000004</v>
      </c>
      <c r="EK49" s="32">
        <f t="shared" ca="1" si="22"/>
        <v>22510.799999999996</v>
      </c>
      <c r="EL49" s="32">
        <f t="shared" ca="1" si="22"/>
        <v>18742.21</v>
      </c>
      <c r="EM49" s="32">
        <f t="shared" ca="1" si="22"/>
        <v>574.46</v>
      </c>
      <c r="EN49" s="32">
        <f t="shared" ca="1" si="22"/>
        <v>1443.4</v>
      </c>
      <c r="EO49" s="32">
        <f t="shared" ca="1" si="22"/>
        <v>413.5499999999999</v>
      </c>
      <c r="EP49" s="32">
        <f t="shared" ca="1" si="22"/>
        <v>634.91999999999996</v>
      </c>
      <c r="EQ49" s="32">
        <f t="shared" ca="1" si="22"/>
        <v>1778.1800000000003</v>
      </c>
      <c r="ER49" s="32">
        <f t="shared" ca="1" si="22"/>
        <v>1290.83</v>
      </c>
    </row>
    <row r="50" spans="1:148" x14ac:dyDescent="0.25">
      <c r="A50" t="s">
        <v>477</v>
      </c>
      <c r="B50" s="1" t="s">
        <v>71</v>
      </c>
      <c r="C50" t="str">
        <f t="shared" ca="1" si="1"/>
        <v>CRS3</v>
      </c>
      <c r="D50" t="str">
        <f t="shared" ca="1" si="2"/>
        <v>Crossfield Energy Centre #3</v>
      </c>
      <c r="E50" s="52">
        <v>1572.0191096000001</v>
      </c>
      <c r="F50" s="52">
        <v>3127.6077854</v>
      </c>
      <c r="G50" s="52">
        <v>4455.1823962999997</v>
      </c>
      <c r="H50" s="52">
        <v>560.15844579999998</v>
      </c>
      <c r="I50" s="52">
        <v>6670.8669815000003</v>
      </c>
      <c r="J50" s="52">
        <v>2837.6127408000002</v>
      </c>
      <c r="K50" s="52">
        <v>265.78860570000001</v>
      </c>
      <c r="L50" s="52">
        <v>1191.1248195000001</v>
      </c>
      <c r="M50" s="52">
        <v>895.07935989999999</v>
      </c>
      <c r="N50" s="52">
        <v>521.36261779999995</v>
      </c>
      <c r="O50" s="52">
        <v>1097.9682197</v>
      </c>
      <c r="P50" s="52">
        <v>2058.7638084</v>
      </c>
      <c r="Q50" s="32">
        <v>295403.7</v>
      </c>
      <c r="R50" s="32">
        <v>259219.33</v>
      </c>
      <c r="S50" s="32">
        <v>133291.17000000001</v>
      </c>
      <c r="T50" s="32">
        <v>16903.009999999998</v>
      </c>
      <c r="U50" s="32">
        <v>1052193.8600000001</v>
      </c>
      <c r="V50" s="32">
        <v>793518.64</v>
      </c>
      <c r="W50" s="32">
        <v>25656.92</v>
      </c>
      <c r="X50" s="32">
        <v>60101.21</v>
      </c>
      <c r="Y50" s="32">
        <v>20754.04</v>
      </c>
      <c r="Z50" s="32">
        <v>28725.919999999998</v>
      </c>
      <c r="AA50" s="32">
        <v>87462.97</v>
      </c>
      <c r="AB50" s="32">
        <v>76074.89</v>
      </c>
      <c r="AC50" s="2">
        <v>1.69</v>
      </c>
      <c r="AD50" s="2">
        <v>1.69</v>
      </c>
      <c r="AE50" s="2">
        <v>1.69</v>
      </c>
      <c r="AF50" s="2">
        <v>1.69</v>
      </c>
      <c r="AG50" s="2">
        <v>1.69</v>
      </c>
      <c r="AH50" s="2">
        <v>1.69</v>
      </c>
      <c r="AI50" s="2">
        <v>1.69</v>
      </c>
      <c r="AJ50" s="2">
        <v>1.69</v>
      </c>
      <c r="AK50" s="2">
        <v>1.69</v>
      </c>
      <c r="AL50" s="2">
        <v>1.69</v>
      </c>
      <c r="AM50" s="2">
        <v>1.69</v>
      </c>
      <c r="AN50" s="2">
        <v>1.69</v>
      </c>
      <c r="AO50" s="33">
        <v>4992.32</v>
      </c>
      <c r="AP50" s="33">
        <v>4380.8100000000004</v>
      </c>
      <c r="AQ50" s="33">
        <v>2252.62</v>
      </c>
      <c r="AR50" s="33">
        <v>285.66000000000003</v>
      </c>
      <c r="AS50" s="33">
        <v>17782.080000000002</v>
      </c>
      <c r="AT50" s="33">
        <v>13410.47</v>
      </c>
      <c r="AU50" s="33">
        <v>433.6</v>
      </c>
      <c r="AV50" s="33">
        <v>1015.71</v>
      </c>
      <c r="AW50" s="33">
        <v>350.74</v>
      </c>
      <c r="AX50" s="33">
        <v>485.47</v>
      </c>
      <c r="AY50" s="33">
        <v>1478.12</v>
      </c>
      <c r="AZ50" s="33">
        <v>1285.67</v>
      </c>
      <c r="BA50" s="31">
        <f t="shared" si="27"/>
        <v>-29.54</v>
      </c>
      <c r="BB50" s="31">
        <f t="shared" si="27"/>
        <v>-25.92</v>
      </c>
      <c r="BC50" s="31">
        <f t="shared" si="27"/>
        <v>-13.33</v>
      </c>
      <c r="BD50" s="31">
        <f t="shared" si="23"/>
        <v>-3.38</v>
      </c>
      <c r="BE50" s="31">
        <f t="shared" si="23"/>
        <v>-210.44</v>
      </c>
      <c r="BF50" s="31">
        <f t="shared" si="23"/>
        <v>-158.69999999999999</v>
      </c>
      <c r="BG50" s="31">
        <f t="shared" si="23"/>
        <v>41.05</v>
      </c>
      <c r="BH50" s="31">
        <f t="shared" si="23"/>
        <v>96.16</v>
      </c>
      <c r="BI50" s="31">
        <f t="shared" si="23"/>
        <v>33.21</v>
      </c>
      <c r="BJ50" s="31">
        <f t="shared" si="23"/>
        <v>-31.6</v>
      </c>
      <c r="BK50" s="31">
        <f t="shared" si="23"/>
        <v>-96.21</v>
      </c>
      <c r="BL50" s="31">
        <f t="shared" si="23"/>
        <v>-83.68</v>
      </c>
      <c r="BM50" s="6">
        <f t="shared" ca="1" si="24"/>
        <v>3.04E-2</v>
      </c>
      <c r="BN50" s="6">
        <f t="shared" ca="1" si="24"/>
        <v>3.04E-2</v>
      </c>
      <c r="BO50" s="6">
        <f t="shared" ca="1" si="24"/>
        <v>3.04E-2</v>
      </c>
      <c r="BP50" s="6">
        <f t="shared" ca="1" si="24"/>
        <v>3.04E-2</v>
      </c>
      <c r="BQ50" s="6">
        <f t="shared" ca="1" si="24"/>
        <v>3.04E-2</v>
      </c>
      <c r="BR50" s="6">
        <f t="shared" ca="1" si="24"/>
        <v>3.04E-2</v>
      </c>
      <c r="BS50" s="6">
        <f t="shared" ca="1" si="24"/>
        <v>3.04E-2</v>
      </c>
      <c r="BT50" s="6">
        <f t="shared" ca="1" si="24"/>
        <v>3.04E-2</v>
      </c>
      <c r="BU50" s="6">
        <f t="shared" ca="1" si="24"/>
        <v>3.04E-2</v>
      </c>
      <c r="BV50" s="6">
        <f t="shared" ca="1" si="24"/>
        <v>3.04E-2</v>
      </c>
      <c r="BW50" s="6">
        <f t="shared" ca="1" si="24"/>
        <v>3.04E-2</v>
      </c>
      <c r="BX50" s="6">
        <f t="shared" ca="1" si="24"/>
        <v>3.04E-2</v>
      </c>
      <c r="BY50" s="31">
        <f t="shared" ca="1" si="19"/>
        <v>8980.27</v>
      </c>
      <c r="BZ50" s="31">
        <f t="shared" ca="1" si="19"/>
        <v>7880.27</v>
      </c>
      <c r="CA50" s="31">
        <f t="shared" ca="1" si="19"/>
        <v>4052.05</v>
      </c>
      <c r="CB50" s="31">
        <f t="shared" ca="1" si="18"/>
        <v>513.85</v>
      </c>
      <c r="CC50" s="31">
        <f t="shared" ca="1" si="18"/>
        <v>31986.69</v>
      </c>
      <c r="CD50" s="31">
        <f t="shared" ca="1" si="18"/>
        <v>24122.97</v>
      </c>
      <c r="CE50" s="31">
        <f t="shared" ca="1" si="18"/>
        <v>779.97</v>
      </c>
      <c r="CF50" s="31">
        <f t="shared" ca="1" si="18"/>
        <v>1827.08</v>
      </c>
      <c r="CG50" s="31">
        <f t="shared" ca="1" si="18"/>
        <v>630.91999999999996</v>
      </c>
      <c r="CH50" s="31">
        <f t="shared" ca="1" si="18"/>
        <v>873.27</v>
      </c>
      <c r="CI50" s="31">
        <f t="shared" ca="1" si="18"/>
        <v>2658.87</v>
      </c>
      <c r="CJ50" s="31">
        <f t="shared" ca="1" si="18"/>
        <v>2312.6799999999998</v>
      </c>
      <c r="CK50" s="32">
        <f t="shared" ca="1" si="28"/>
        <v>738.51</v>
      </c>
      <c r="CL50" s="32">
        <f t="shared" ca="1" si="28"/>
        <v>648.04999999999995</v>
      </c>
      <c r="CM50" s="32">
        <f t="shared" ca="1" si="28"/>
        <v>333.23</v>
      </c>
      <c r="CN50" s="32">
        <f t="shared" ca="1" si="25"/>
        <v>42.26</v>
      </c>
      <c r="CO50" s="32">
        <f t="shared" ca="1" si="25"/>
        <v>2630.48</v>
      </c>
      <c r="CP50" s="32">
        <f t="shared" ca="1" si="25"/>
        <v>1983.8</v>
      </c>
      <c r="CQ50" s="32">
        <f t="shared" ca="1" si="25"/>
        <v>64.14</v>
      </c>
      <c r="CR50" s="32">
        <f t="shared" ca="1" si="25"/>
        <v>150.25</v>
      </c>
      <c r="CS50" s="32">
        <f t="shared" ca="1" si="25"/>
        <v>51.89</v>
      </c>
      <c r="CT50" s="32">
        <f t="shared" ca="1" si="25"/>
        <v>71.81</v>
      </c>
      <c r="CU50" s="32">
        <f t="shared" ca="1" si="25"/>
        <v>218.66</v>
      </c>
      <c r="CV50" s="32">
        <f t="shared" ca="1" si="25"/>
        <v>190.19</v>
      </c>
      <c r="CW50" s="31">
        <f t="shared" ca="1" si="29"/>
        <v>4756.0000000000009</v>
      </c>
      <c r="CX50" s="31">
        <f t="shared" ca="1" si="29"/>
        <v>4173.4299999999994</v>
      </c>
      <c r="CY50" s="31">
        <f t="shared" ca="1" si="29"/>
        <v>2145.9900000000007</v>
      </c>
      <c r="CZ50" s="31">
        <f t="shared" ca="1" si="26"/>
        <v>273.83</v>
      </c>
      <c r="DA50" s="31">
        <f t="shared" ca="1" si="26"/>
        <v>17045.529999999995</v>
      </c>
      <c r="DB50" s="31">
        <f t="shared" ca="1" si="26"/>
        <v>12855.000000000002</v>
      </c>
      <c r="DC50" s="31">
        <f t="shared" ca="1" si="26"/>
        <v>369.46</v>
      </c>
      <c r="DD50" s="31">
        <f t="shared" ca="1" si="26"/>
        <v>865.45999999999992</v>
      </c>
      <c r="DE50" s="31">
        <f t="shared" ca="1" si="26"/>
        <v>298.85999999999996</v>
      </c>
      <c r="DF50" s="31">
        <f t="shared" ca="1" si="26"/>
        <v>491.20999999999992</v>
      </c>
      <c r="DG50" s="31">
        <f t="shared" ca="1" si="26"/>
        <v>1495.62</v>
      </c>
      <c r="DH50" s="31">
        <f t="shared" ca="1" si="26"/>
        <v>1300.8799999999999</v>
      </c>
      <c r="DI50" s="32">
        <f t="shared" ca="1" si="20"/>
        <v>237.8</v>
      </c>
      <c r="DJ50" s="32">
        <f t="shared" ca="1" si="20"/>
        <v>208.67</v>
      </c>
      <c r="DK50" s="32">
        <f t="shared" ca="1" si="20"/>
        <v>107.3</v>
      </c>
      <c r="DL50" s="32">
        <f t="shared" ca="1" si="20"/>
        <v>13.69</v>
      </c>
      <c r="DM50" s="32">
        <f t="shared" ca="1" si="20"/>
        <v>852.28</v>
      </c>
      <c r="DN50" s="32">
        <f t="shared" ca="1" si="20"/>
        <v>642.75</v>
      </c>
      <c r="DO50" s="32">
        <f t="shared" ca="1" si="20"/>
        <v>18.47</v>
      </c>
      <c r="DP50" s="32">
        <f t="shared" ca="1" si="20"/>
        <v>43.27</v>
      </c>
      <c r="DQ50" s="32">
        <f t="shared" ca="1" si="20"/>
        <v>14.94</v>
      </c>
      <c r="DR50" s="32">
        <f t="shared" ca="1" si="20"/>
        <v>24.56</v>
      </c>
      <c r="DS50" s="32">
        <f t="shared" ca="1" si="20"/>
        <v>74.78</v>
      </c>
      <c r="DT50" s="32">
        <f t="shared" ca="1" si="20"/>
        <v>65.040000000000006</v>
      </c>
      <c r="DU50" s="31">
        <f t="shared" ca="1" si="21"/>
        <v>755.8</v>
      </c>
      <c r="DV50" s="31">
        <f t="shared" ca="1" si="21"/>
        <v>654.36</v>
      </c>
      <c r="DW50" s="31">
        <f t="shared" ca="1" si="21"/>
        <v>332.36</v>
      </c>
      <c r="DX50" s="31">
        <f t="shared" ca="1" si="21"/>
        <v>41.83</v>
      </c>
      <c r="DY50" s="31">
        <f t="shared" ca="1" si="21"/>
        <v>2568.6799999999998</v>
      </c>
      <c r="DZ50" s="31">
        <f t="shared" ca="1" si="21"/>
        <v>1909.89</v>
      </c>
      <c r="EA50" s="31">
        <f t="shared" ca="1" si="21"/>
        <v>54.13</v>
      </c>
      <c r="EB50" s="31">
        <f t="shared" ca="1" si="21"/>
        <v>125.15</v>
      </c>
      <c r="EC50" s="31">
        <f t="shared" ca="1" si="21"/>
        <v>42.65</v>
      </c>
      <c r="ED50" s="31">
        <f t="shared" ca="1" si="21"/>
        <v>69.180000000000007</v>
      </c>
      <c r="EE50" s="31">
        <f t="shared" ca="1" si="21"/>
        <v>207.79</v>
      </c>
      <c r="EF50" s="31">
        <f t="shared" ca="1" si="21"/>
        <v>178.33</v>
      </c>
      <c r="EG50" s="32">
        <f t="shared" ca="1" si="22"/>
        <v>5749.6000000000013</v>
      </c>
      <c r="EH50" s="32">
        <f t="shared" ca="1" si="22"/>
        <v>5036.4599999999991</v>
      </c>
      <c r="EI50" s="32">
        <f t="shared" ca="1" si="22"/>
        <v>2585.650000000001</v>
      </c>
      <c r="EJ50" s="32">
        <f t="shared" ca="1" si="22"/>
        <v>329.34999999999997</v>
      </c>
      <c r="EK50" s="32">
        <f t="shared" ca="1" si="22"/>
        <v>20466.489999999994</v>
      </c>
      <c r="EL50" s="32">
        <f t="shared" ca="1" si="22"/>
        <v>15407.640000000001</v>
      </c>
      <c r="EM50" s="32">
        <f t="shared" ca="1" si="22"/>
        <v>442.05999999999995</v>
      </c>
      <c r="EN50" s="32">
        <f t="shared" ca="1" si="22"/>
        <v>1033.8799999999999</v>
      </c>
      <c r="EO50" s="32">
        <f t="shared" ca="1" si="22"/>
        <v>356.44999999999993</v>
      </c>
      <c r="EP50" s="32">
        <f t="shared" ca="1" si="22"/>
        <v>584.94999999999982</v>
      </c>
      <c r="EQ50" s="32">
        <f t="shared" ca="1" si="22"/>
        <v>1778.1899999999998</v>
      </c>
      <c r="ER50" s="32">
        <f t="shared" ca="1" si="22"/>
        <v>1544.2499999999998</v>
      </c>
    </row>
    <row r="51" spans="1:148" x14ac:dyDescent="0.25">
      <c r="A51" t="s">
        <v>478</v>
      </c>
      <c r="B51" s="1" t="s">
        <v>55</v>
      </c>
      <c r="C51" t="str">
        <f t="shared" ca="1" si="1"/>
        <v>CRWD</v>
      </c>
      <c r="D51" t="str">
        <f t="shared" ca="1" si="2"/>
        <v>Cowley Ridge Phase 2 Wind Facility</v>
      </c>
      <c r="E51" s="52">
        <v>1444.00611</v>
      </c>
      <c r="F51" s="52">
        <v>1187.607413</v>
      </c>
      <c r="G51" s="52">
        <v>2157.9370749999998</v>
      </c>
      <c r="H51" s="52">
        <v>1525.8198609999999</v>
      </c>
      <c r="I51" s="52">
        <v>328.69201299999997</v>
      </c>
      <c r="J51" s="52">
        <v>397.30660799999998</v>
      </c>
      <c r="K51" s="52">
        <v>765.08919500000002</v>
      </c>
      <c r="L51" s="52">
        <v>676.644091</v>
      </c>
      <c r="M51" s="52">
        <v>1044.504044</v>
      </c>
      <c r="N51" s="52">
        <v>1637.1522</v>
      </c>
      <c r="O51" s="52">
        <v>1583.0082</v>
      </c>
      <c r="P51" s="52">
        <v>1724.7456999999999</v>
      </c>
      <c r="Q51" s="32">
        <v>41133.620000000003</v>
      </c>
      <c r="R51" s="32">
        <v>27304.560000000001</v>
      </c>
      <c r="S51" s="32">
        <v>41104.18</v>
      </c>
      <c r="T51" s="32">
        <v>30071.59</v>
      </c>
      <c r="U51" s="32">
        <v>6147.28</v>
      </c>
      <c r="V51" s="32">
        <v>28163.34</v>
      </c>
      <c r="W51" s="32">
        <v>17711.04</v>
      </c>
      <c r="X51" s="32">
        <v>19119.849999999999</v>
      </c>
      <c r="Y51" s="32">
        <v>20181.560000000001</v>
      </c>
      <c r="Z51" s="32">
        <v>29673.38</v>
      </c>
      <c r="AA51" s="32">
        <v>26808.1</v>
      </c>
      <c r="AB51" s="32">
        <v>30716.99</v>
      </c>
      <c r="AC51" s="2">
        <v>4.1900000000000004</v>
      </c>
      <c r="AD51" s="2">
        <v>4.1900000000000004</v>
      </c>
      <c r="AE51" s="2">
        <v>4.1900000000000004</v>
      </c>
      <c r="AF51" s="2">
        <v>4.1900000000000004</v>
      </c>
      <c r="AG51" s="2">
        <v>4.1900000000000004</v>
      </c>
      <c r="AH51" s="2">
        <v>4.1900000000000004</v>
      </c>
      <c r="AI51" s="2">
        <v>4.1900000000000004</v>
      </c>
      <c r="AJ51" s="2">
        <v>4.1900000000000004</v>
      </c>
      <c r="AK51" s="2">
        <v>4.1900000000000004</v>
      </c>
      <c r="AL51" s="2">
        <v>4.1900000000000004</v>
      </c>
      <c r="AM51" s="2">
        <v>4.1900000000000004</v>
      </c>
      <c r="AN51" s="2">
        <v>4.1900000000000004</v>
      </c>
      <c r="AO51" s="33">
        <v>1723.5</v>
      </c>
      <c r="AP51" s="33">
        <v>1144.06</v>
      </c>
      <c r="AQ51" s="33">
        <v>1722.26</v>
      </c>
      <c r="AR51" s="33">
        <v>1260</v>
      </c>
      <c r="AS51" s="33">
        <v>257.57</v>
      </c>
      <c r="AT51" s="33">
        <v>1180.04</v>
      </c>
      <c r="AU51" s="33">
        <v>742.09</v>
      </c>
      <c r="AV51" s="33">
        <v>801.12</v>
      </c>
      <c r="AW51" s="33">
        <v>845.61</v>
      </c>
      <c r="AX51" s="33">
        <v>1243.31</v>
      </c>
      <c r="AY51" s="33">
        <v>1123.26</v>
      </c>
      <c r="AZ51" s="33">
        <v>1287.04</v>
      </c>
      <c r="BA51" s="31">
        <f t="shared" si="27"/>
        <v>-4.1100000000000003</v>
      </c>
      <c r="BB51" s="31">
        <f t="shared" si="27"/>
        <v>-2.73</v>
      </c>
      <c r="BC51" s="31">
        <f t="shared" si="27"/>
        <v>-4.1100000000000003</v>
      </c>
      <c r="BD51" s="31">
        <f t="shared" si="23"/>
        <v>-6.01</v>
      </c>
      <c r="BE51" s="31">
        <f t="shared" si="23"/>
        <v>-1.23</v>
      </c>
      <c r="BF51" s="31">
        <f t="shared" si="23"/>
        <v>-5.63</v>
      </c>
      <c r="BG51" s="31">
        <f t="shared" si="23"/>
        <v>28.34</v>
      </c>
      <c r="BH51" s="31">
        <f t="shared" si="23"/>
        <v>30.59</v>
      </c>
      <c r="BI51" s="31">
        <f t="shared" si="23"/>
        <v>32.29</v>
      </c>
      <c r="BJ51" s="31">
        <f t="shared" si="23"/>
        <v>-32.64</v>
      </c>
      <c r="BK51" s="31">
        <f t="shared" si="23"/>
        <v>-29.49</v>
      </c>
      <c r="BL51" s="31">
        <f t="shared" si="23"/>
        <v>-33.79</v>
      </c>
      <c r="BM51" s="6">
        <f t="shared" ca="1" si="24"/>
        <v>8.7400000000000005E-2</v>
      </c>
      <c r="BN51" s="6">
        <f t="shared" ca="1" si="24"/>
        <v>8.7400000000000005E-2</v>
      </c>
      <c r="BO51" s="6">
        <f t="shared" ca="1" si="24"/>
        <v>8.7400000000000005E-2</v>
      </c>
      <c r="BP51" s="6">
        <f t="shared" ca="1" si="24"/>
        <v>8.7400000000000005E-2</v>
      </c>
      <c r="BQ51" s="6">
        <f t="shared" ca="1" si="24"/>
        <v>8.7400000000000005E-2</v>
      </c>
      <c r="BR51" s="6">
        <f t="shared" ca="1" si="24"/>
        <v>8.7400000000000005E-2</v>
      </c>
      <c r="BS51" s="6">
        <f t="shared" ca="1" si="24"/>
        <v>8.7400000000000005E-2</v>
      </c>
      <c r="BT51" s="6">
        <f t="shared" ca="1" si="24"/>
        <v>8.7400000000000005E-2</v>
      </c>
      <c r="BU51" s="6">
        <f t="shared" ca="1" si="24"/>
        <v>8.7400000000000005E-2</v>
      </c>
      <c r="BV51" s="6">
        <f t="shared" ca="1" si="24"/>
        <v>8.7400000000000005E-2</v>
      </c>
      <c r="BW51" s="6">
        <f t="shared" ca="1" si="24"/>
        <v>8.7400000000000005E-2</v>
      </c>
      <c r="BX51" s="6">
        <f t="shared" ca="1" si="24"/>
        <v>8.7400000000000005E-2</v>
      </c>
      <c r="BY51" s="31">
        <f t="shared" ca="1" si="19"/>
        <v>3595.08</v>
      </c>
      <c r="BZ51" s="31">
        <f t="shared" ca="1" si="19"/>
        <v>2386.42</v>
      </c>
      <c r="CA51" s="31">
        <f t="shared" ca="1" si="19"/>
        <v>3592.51</v>
      </c>
      <c r="CB51" s="31">
        <f t="shared" ca="1" si="18"/>
        <v>2628.26</v>
      </c>
      <c r="CC51" s="31">
        <f t="shared" ca="1" si="18"/>
        <v>537.27</v>
      </c>
      <c r="CD51" s="31">
        <f t="shared" ca="1" si="18"/>
        <v>2461.48</v>
      </c>
      <c r="CE51" s="31">
        <f t="shared" ca="1" si="18"/>
        <v>1547.94</v>
      </c>
      <c r="CF51" s="31">
        <f t="shared" ca="1" si="18"/>
        <v>1671.07</v>
      </c>
      <c r="CG51" s="31">
        <f t="shared" ca="1" si="18"/>
        <v>1763.87</v>
      </c>
      <c r="CH51" s="31">
        <f t="shared" ca="1" si="18"/>
        <v>2593.4499999999998</v>
      </c>
      <c r="CI51" s="31">
        <f t="shared" ca="1" si="18"/>
        <v>2343.0300000000002</v>
      </c>
      <c r="CJ51" s="31">
        <f t="shared" ca="1" si="18"/>
        <v>2684.66</v>
      </c>
      <c r="CK51" s="32">
        <f t="shared" ca="1" si="28"/>
        <v>102.83</v>
      </c>
      <c r="CL51" s="32">
        <f t="shared" ca="1" si="28"/>
        <v>68.260000000000005</v>
      </c>
      <c r="CM51" s="32">
        <f t="shared" ca="1" si="28"/>
        <v>102.76</v>
      </c>
      <c r="CN51" s="32">
        <f t="shared" ca="1" si="25"/>
        <v>75.180000000000007</v>
      </c>
      <c r="CO51" s="32">
        <f t="shared" ca="1" si="25"/>
        <v>15.37</v>
      </c>
      <c r="CP51" s="32">
        <f t="shared" ca="1" si="25"/>
        <v>70.41</v>
      </c>
      <c r="CQ51" s="32">
        <f t="shared" ca="1" si="25"/>
        <v>44.28</v>
      </c>
      <c r="CR51" s="32">
        <f t="shared" ca="1" si="25"/>
        <v>47.8</v>
      </c>
      <c r="CS51" s="32">
        <f t="shared" ca="1" si="25"/>
        <v>50.45</v>
      </c>
      <c r="CT51" s="32">
        <f t="shared" ca="1" si="25"/>
        <v>74.180000000000007</v>
      </c>
      <c r="CU51" s="32">
        <f t="shared" ca="1" si="25"/>
        <v>67.02</v>
      </c>
      <c r="CV51" s="32">
        <f t="shared" ca="1" si="25"/>
        <v>76.790000000000006</v>
      </c>
      <c r="CW51" s="31">
        <f t="shared" ca="1" si="29"/>
        <v>1978.5199999999998</v>
      </c>
      <c r="CX51" s="31">
        <f t="shared" ca="1" si="29"/>
        <v>1313.3500000000004</v>
      </c>
      <c r="CY51" s="31">
        <f t="shared" ca="1" si="29"/>
        <v>1977.1200000000003</v>
      </c>
      <c r="CZ51" s="31">
        <f t="shared" ca="1" si="26"/>
        <v>1449.45</v>
      </c>
      <c r="DA51" s="31">
        <f t="shared" ca="1" si="26"/>
        <v>296.3</v>
      </c>
      <c r="DB51" s="31">
        <f t="shared" ca="1" si="26"/>
        <v>1357.48</v>
      </c>
      <c r="DC51" s="31">
        <f t="shared" ca="1" si="26"/>
        <v>821.79</v>
      </c>
      <c r="DD51" s="31">
        <f t="shared" ca="1" si="26"/>
        <v>887.15999999999985</v>
      </c>
      <c r="DE51" s="31">
        <f t="shared" ca="1" si="26"/>
        <v>936.42</v>
      </c>
      <c r="DF51" s="31">
        <f t="shared" ca="1" si="26"/>
        <v>1456.9599999999998</v>
      </c>
      <c r="DG51" s="31">
        <f t="shared" ca="1" si="26"/>
        <v>1316.2800000000002</v>
      </c>
      <c r="DH51" s="31">
        <f t="shared" ca="1" si="26"/>
        <v>1508.1999999999998</v>
      </c>
      <c r="DI51" s="32">
        <f t="shared" ca="1" si="20"/>
        <v>98.93</v>
      </c>
      <c r="DJ51" s="32">
        <f t="shared" ca="1" si="20"/>
        <v>65.67</v>
      </c>
      <c r="DK51" s="32">
        <f t="shared" ca="1" si="20"/>
        <v>98.86</v>
      </c>
      <c r="DL51" s="32">
        <f t="shared" ca="1" si="20"/>
        <v>72.47</v>
      </c>
      <c r="DM51" s="32">
        <f t="shared" ca="1" si="20"/>
        <v>14.82</v>
      </c>
      <c r="DN51" s="32">
        <f t="shared" ca="1" si="20"/>
        <v>67.87</v>
      </c>
      <c r="DO51" s="32">
        <f t="shared" ca="1" si="20"/>
        <v>41.09</v>
      </c>
      <c r="DP51" s="32">
        <f t="shared" ca="1" si="20"/>
        <v>44.36</v>
      </c>
      <c r="DQ51" s="32">
        <f t="shared" ca="1" si="20"/>
        <v>46.82</v>
      </c>
      <c r="DR51" s="32">
        <f t="shared" ca="1" si="20"/>
        <v>72.849999999999994</v>
      </c>
      <c r="DS51" s="32">
        <f t="shared" ca="1" si="20"/>
        <v>65.81</v>
      </c>
      <c r="DT51" s="32">
        <f t="shared" ca="1" si="20"/>
        <v>75.41</v>
      </c>
      <c r="DU51" s="31">
        <f t="shared" ca="1" si="21"/>
        <v>314.42</v>
      </c>
      <c r="DV51" s="31">
        <f t="shared" ca="1" si="21"/>
        <v>205.92</v>
      </c>
      <c r="DW51" s="31">
        <f t="shared" ca="1" si="21"/>
        <v>306.2</v>
      </c>
      <c r="DX51" s="31">
        <f t="shared" ca="1" si="21"/>
        <v>221.4</v>
      </c>
      <c r="DY51" s="31">
        <f t="shared" ca="1" si="21"/>
        <v>44.65</v>
      </c>
      <c r="DZ51" s="31">
        <f t="shared" ca="1" si="21"/>
        <v>201.68</v>
      </c>
      <c r="EA51" s="31">
        <f t="shared" ca="1" si="21"/>
        <v>120.41</v>
      </c>
      <c r="EB51" s="31">
        <f t="shared" ca="1" si="21"/>
        <v>128.29</v>
      </c>
      <c r="EC51" s="31">
        <f t="shared" ca="1" si="21"/>
        <v>133.62</v>
      </c>
      <c r="ED51" s="31">
        <f t="shared" ca="1" si="21"/>
        <v>205.21</v>
      </c>
      <c r="EE51" s="31">
        <f t="shared" ca="1" si="21"/>
        <v>182.88</v>
      </c>
      <c r="EF51" s="31">
        <f t="shared" ca="1" si="21"/>
        <v>206.75</v>
      </c>
      <c r="EG51" s="32">
        <f t="shared" ca="1" si="22"/>
        <v>2391.87</v>
      </c>
      <c r="EH51" s="32">
        <f t="shared" ca="1" si="22"/>
        <v>1584.9400000000005</v>
      </c>
      <c r="EI51" s="32">
        <f t="shared" ca="1" si="22"/>
        <v>2382.1800000000003</v>
      </c>
      <c r="EJ51" s="32">
        <f t="shared" ca="1" si="22"/>
        <v>1743.3200000000002</v>
      </c>
      <c r="EK51" s="32">
        <f t="shared" ca="1" si="22"/>
        <v>355.77</v>
      </c>
      <c r="EL51" s="32">
        <f t="shared" ca="1" si="22"/>
        <v>1627.03</v>
      </c>
      <c r="EM51" s="32">
        <f t="shared" ca="1" si="22"/>
        <v>983.29</v>
      </c>
      <c r="EN51" s="32">
        <f t="shared" ca="1" si="22"/>
        <v>1059.81</v>
      </c>
      <c r="EO51" s="32">
        <f t="shared" ca="1" si="22"/>
        <v>1116.8600000000001</v>
      </c>
      <c r="EP51" s="32">
        <f t="shared" ca="1" si="22"/>
        <v>1735.0199999999998</v>
      </c>
      <c r="EQ51" s="32">
        <f t="shared" ca="1" si="22"/>
        <v>1564.9700000000003</v>
      </c>
      <c r="ER51" s="32">
        <f t="shared" ca="1" si="22"/>
        <v>1790.36</v>
      </c>
    </row>
    <row r="52" spans="1:148" x14ac:dyDescent="0.25">
      <c r="A52" t="s">
        <v>479</v>
      </c>
      <c r="B52" s="1" t="s">
        <v>36</v>
      </c>
      <c r="C52" t="str">
        <f t="shared" ca="1" si="1"/>
        <v>BCHIMP</v>
      </c>
      <c r="D52" t="str">
        <f t="shared" ca="1" si="2"/>
        <v>Alberta-BC Intertie - Import</v>
      </c>
      <c r="K52" s="52">
        <v>100</v>
      </c>
      <c r="L52" s="52">
        <v>345</v>
      </c>
      <c r="M52" s="52">
        <v>185</v>
      </c>
      <c r="N52" s="52">
        <v>25</v>
      </c>
      <c r="O52" s="52">
        <v>350</v>
      </c>
      <c r="Q52" s="32"/>
      <c r="R52" s="32"/>
      <c r="S52" s="32"/>
      <c r="T52" s="32"/>
      <c r="U52" s="32"/>
      <c r="V52" s="32"/>
      <c r="W52" s="32">
        <v>2553</v>
      </c>
      <c r="X52" s="32">
        <v>9611.1</v>
      </c>
      <c r="Y52" s="32">
        <v>4349.8500000000004</v>
      </c>
      <c r="Z52" s="32">
        <v>499.75</v>
      </c>
      <c r="AA52" s="32">
        <v>14147.5</v>
      </c>
      <c r="AB52" s="32"/>
      <c r="AI52" s="2">
        <v>2.56</v>
      </c>
      <c r="AJ52" s="2">
        <v>2.56</v>
      </c>
      <c r="AK52" s="2">
        <v>2.56</v>
      </c>
      <c r="AL52" s="2">
        <v>2.56</v>
      </c>
      <c r="AM52" s="2">
        <v>2.56</v>
      </c>
      <c r="AO52" s="33"/>
      <c r="AP52" s="33"/>
      <c r="AQ52" s="33"/>
      <c r="AR52" s="33"/>
      <c r="AS52" s="33"/>
      <c r="AT52" s="33"/>
      <c r="AU52" s="33">
        <v>65.36</v>
      </c>
      <c r="AV52" s="33">
        <v>246.04</v>
      </c>
      <c r="AW52" s="33">
        <v>111.36</v>
      </c>
      <c r="AX52" s="33">
        <v>12.79</v>
      </c>
      <c r="AY52" s="33">
        <v>362.18</v>
      </c>
      <c r="AZ52" s="33"/>
      <c r="BA52" s="31">
        <f t="shared" si="27"/>
        <v>0</v>
      </c>
      <c r="BB52" s="31">
        <f t="shared" si="27"/>
        <v>0</v>
      </c>
      <c r="BC52" s="31">
        <f t="shared" si="27"/>
        <v>0</v>
      </c>
      <c r="BD52" s="31">
        <f t="shared" si="23"/>
        <v>0</v>
      </c>
      <c r="BE52" s="31">
        <f t="shared" si="23"/>
        <v>0</v>
      </c>
      <c r="BF52" s="31">
        <f t="shared" si="23"/>
        <v>0</v>
      </c>
      <c r="BG52" s="31">
        <f t="shared" si="23"/>
        <v>4.08</v>
      </c>
      <c r="BH52" s="31">
        <f t="shared" si="23"/>
        <v>15.38</v>
      </c>
      <c r="BI52" s="31">
        <f t="shared" si="23"/>
        <v>6.96</v>
      </c>
      <c r="BJ52" s="31">
        <f t="shared" si="23"/>
        <v>-0.55000000000000004</v>
      </c>
      <c r="BK52" s="31">
        <f t="shared" si="23"/>
        <v>-15.56</v>
      </c>
      <c r="BL52" s="31">
        <f t="shared" si="23"/>
        <v>0</v>
      </c>
      <c r="BM52" s="6">
        <f t="shared" ca="1" si="24"/>
        <v>1.6999999999999999E-3</v>
      </c>
      <c r="BN52" s="6">
        <f t="shared" ca="1" si="24"/>
        <v>1.6999999999999999E-3</v>
      </c>
      <c r="BO52" s="6">
        <f t="shared" ca="1" si="24"/>
        <v>1.6999999999999999E-3</v>
      </c>
      <c r="BP52" s="6">
        <f t="shared" ca="1" si="24"/>
        <v>1.6999999999999999E-3</v>
      </c>
      <c r="BQ52" s="6">
        <f t="shared" ca="1" si="24"/>
        <v>1.6999999999999999E-3</v>
      </c>
      <c r="BR52" s="6">
        <f t="shared" ca="1" si="24"/>
        <v>1.6999999999999999E-3</v>
      </c>
      <c r="BS52" s="6">
        <f t="shared" ca="1" si="24"/>
        <v>1.6999999999999999E-3</v>
      </c>
      <c r="BT52" s="6">
        <f t="shared" ca="1" si="24"/>
        <v>1.6999999999999999E-3</v>
      </c>
      <c r="BU52" s="6">
        <f t="shared" ca="1" si="24"/>
        <v>1.6999999999999999E-3</v>
      </c>
      <c r="BV52" s="6">
        <f t="shared" ca="1" si="24"/>
        <v>1.6999999999999999E-3</v>
      </c>
      <c r="BW52" s="6">
        <f t="shared" ca="1" si="24"/>
        <v>1.6999999999999999E-3</v>
      </c>
      <c r="BX52" s="6">
        <f t="shared" ca="1" si="24"/>
        <v>1.6999999999999999E-3</v>
      </c>
      <c r="BY52" s="31">
        <f t="shared" ca="1" si="19"/>
        <v>0</v>
      </c>
      <c r="BZ52" s="31">
        <f t="shared" ca="1" si="19"/>
        <v>0</v>
      </c>
      <c r="CA52" s="31">
        <f t="shared" ca="1" si="19"/>
        <v>0</v>
      </c>
      <c r="CB52" s="31">
        <f t="shared" ca="1" si="18"/>
        <v>0</v>
      </c>
      <c r="CC52" s="31">
        <f t="shared" ca="1" si="18"/>
        <v>0</v>
      </c>
      <c r="CD52" s="31">
        <f t="shared" ca="1" si="18"/>
        <v>0</v>
      </c>
      <c r="CE52" s="31">
        <f t="shared" ca="1" si="18"/>
        <v>4.34</v>
      </c>
      <c r="CF52" s="31">
        <f t="shared" ca="1" si="18"/>
        <v>16.34</v>
      </c>
      <c r="CG52" s="31">
        <f t="shared" ca="1" si="18"/>
        <v>7.39</v>
      </c>
      <c r="CH52" s="31">
        <f t="shared" ca="1" si="18"/>
        <v>0.85</v>
      </c>
      <c r="CI52" s="31">
        <f t="shared" ca="1" si="18"/>
        <v>24.05</v>
      </c>
      <c r="CJ52" s="31">
        <f t="shared" ca="1" si="18"/>
        <v>0</v>
      </c>
      <c r="CK52" s="32">
        <f t="shared" ca="1" si="28"/>
        <v>0</v>
      </c>
      <c r="CL52" s="32">
        <f t="shared" ca="1" si="28"/>
        <v>0</v>
      </c>
      <c r="CM52" s="32">
        <f t="shared" ca="1" si="28"/>
        <v>0</v>
      </c>
      <c r="CN52" s="32">
        <f t="shared" ca="1" si="25"/>
        <v>0</v>
      </c>
      <c r="CO52" s="32">
        <f t="shared" ca="1" si="25"/>
        <v>0</v>
      </c>
      <c r="CP52" s="32">
        <f t="shared" ca="1" si="25"/>
        <v>0</v>
      </c>
      <c r="CQ52" s="32">
        <f t="shared" ca="1" si="25"/>
        <v>6.38</v>
      </c>
      <c r="CR52" s="32">
        <f t="shared" ca="1" si="25"/>
        <v>24.03</v>
      </c>
      <c r="CS52" s="32">
        <f t="shared" ca="1" si="25"/>
        <v>10.87</v>
      </c>
      <c r="CT52" s="32">
        <f t="shared" ca="1" si="25"/>
        <v>1.25</v>
      </c>
      <c r="CU52" s="32">
        <f t="shared" ca="1" si="25"/>
        <v>35.369999999999997</v>
      </c>
      <c r="CV52" s="32">
        <f t="shared" ca="1" si="25"/>
        <v>0</v>
      </c>
      <c r="CW52" s="31">
        <f t="shared" ca="1" si="29"/>
        <v>0</v>
      </c>
      <c r="CX52" s="31">
        <f t="shared" ca="1" si="29"/>
        <v>0</v>
      </c>
      <c r="CY52" s="31">
        <f t="shared" ca="1" si="29"/>
        <v>0</v>
      </c>
      <c r="CZ52" s="31">
        <f t="shared" ca="1" si="26"/>
        <v>0</v>
      </c>
      <c r="DA52" s="31">
        <f t="shared" ca="1" si="26"/>
        <v>0</v>
      </c>
      <c r="DB52" s="31">
        <f t="shared" ca="1" si="26"/>
        <v>0</v>
      </c>
      <c r="DC52" s="31">
        <f t="shared" ca="1" si="26"/>
        <v>-58.72</v>
      </c>
      <c r="DD52" s="31">
        <f t="shared" ca="1" si="26"/>
        <v>-221.04999999999998</v>
      </c>
      <c r="DE52" s="31">
        <f t="shared" ca="1" si="26"/>
        <v>-100.05999999999999</v>
      </c>
      <c r="DF52" s="31">
        <f t="shared" ca="1" si="26"/>
        <v>-10.139999999999999</v>
      </c>
      <c r="DG52" s="31">
        <f t="shared" ca="1" si="26"/>
        <v>-287.2</v>
      </c>
      <c r="DH52" s="31">
        <f t="shared" ca="1" si="26"/>
        <v>0</v>
      </c>
      <c r="DI52" s="32">
        <f t="shared" ca="1" si="20"/>
        <v>0</v>
      </c>
      <c r="DJ52" s="32">
        <f t="shared" ca="1" si="20"/>
        <v>0</v>
      </c>
      <c r="DK52" s="32">
        <f t="shared" ca="1" si="20"/>
        <v>0</v>
      </c>
      <c r="DL52" s="32">
        <f t="shared" ca="1" si="20"/>
        <v>0</v>
      </c>
      <c r="DM52" s="32">
        <f t="shared" ca="1" si="20"/>
        <v>0</v>
      </c>
      <c r="DN52" s="32">
        <f t="shared" ca="1" si="20"/>
        <v>0</v>
      </c>
      <c r="DO52" s="32">
        <f t="shared" ca="1" si="20"/>
        <v>-2.94</v>
      </c>
      <c r="DP52" s="32">
        <f t="shared" ca="1" si="20"/>
        <v>-11.05</v>
      </c>
      <c r="DQ52" s="32">
        <f t="shared" ca="1" si="20"/>
        <v>-5</v>
      </c>
      <c r="DR52" s="32">
        <f t="shared" ca="1" si="20"/>
        <v>-0.51</v>
      </c>
      <c r="DS52" s="32">
        <f t="shared" ca="1" si="20"/>
        <v>-14.36</v>
      </c>
      <c r="DT52" s="32">
        <f t="shared" ca="1" si="20"/>
        <v>0</v>
      </c>
      <c r="DU52" s="31">
        <f t="shared" ca="1" si="21"/>
        <v>0</v>
      </c>
      <c r="DV52" s="31">
        <f t="shared" ca="1" si="21"/>
        <v>0</v>
      </c>
      <c r="DW52" s="31">
        <f t="shared" ca="1" si="21"/>
        <v>0</v>
      </c>
      <c r="DX52" s="31">
        <f t="shared" ca="1" si="21"/>
        <v>0</v>
      </c>
      <c r="DY52" s="31">
        <f t="shared" ca="1" si="21"/>
        <v>0</v>
      </c>
      <c r="DZ52" s="31">
        <f t="shared" ca="1" si="21"/>
        <v>0</v>
      </c>
      <c r="EA52" s="31">
        <f t="shared" ca="1" si="21"/>
        <v>-8.6</v>
      </c>
      <c r="EB52" s="31">
        <f t="shared" ca="1" si="21"/>
        <v>-31.97</v>
      </c>
      <c r="EC52" s="31">
        <f t="shared" ca="1" si="21"/>
        <v>-14.28</v>
      </c>
      <c r="ED52" s="31">
        <f t="shared" ca="1" si="21"/>
        <v>-1.43</v>
      </c>
      <c r="EE52" s="31">
        <f t="shared" ca="1" si="21"/>
        <v>-39.9</v>
      </c>
      <c r="EF52" s="31">
        <f t="shared" ca="1" si="21"/>
        <v>0</v>
      </c>
      <c r="EG52" s="32">
        <f t="shared" ca="1" si="22"/>
        <v>0</v>
      </c>
      <c r="EH52" s="32">
        <f t="shared" ca="1" si="22"/>
        <v>0</v>
      </c>
      <c r="EI52" s="32">
        <f t="shared" ca="1" si="22"/>
        <v>0</v>
      </c>
      <c r="EJ52" s="32">
        <f t="shared" ca="1" si="22"/>
        <v>0</v>
      </c>
      <c r="EK52" s="32">
        <f t="shared" ca="1" si="22"/>
        <v>0</v>
      </c>
      <c r="EL52" s="32">
        <f t="shared" ca="1" si="22"/>
        <v>0</v>
      </c>
      <c r="EM52" s="32">
        <f t="shared" ca="1" si="22"/>
        <v>-70.259999999999991</v>
      </c>
      <c r="EN52" s="32">
        <f t="shared" ca="1" si="22"/>
        <v>-264.07</v>
      </c>
      <c r="EO52" s="32">
        <f t="shared" ca="1" si="22"/>
        <v>-119.33999999999999</v>
      </c>
      <c r="EP52" s="32">
        <f t="shared" ca="1" si="22"/>
        <v>-12.079999999999998</v>
      </c>
      <c r="EQ52" s="32">
        <f t="shared" ca="1" si="22"/>
        <v>-341.46</v>
      </c>
      <c r="ER52" s="32">
        <f t="shared" ca="1" si="22"/>
        <v>0</v>
      </c>
    </row>
    <row r="53" spans="1:148" x14ac:dyDescent="0.25">
      <c r="A53" t="s">
        <v>479</v>
      </c>
      <c r="B53" s="1" t="s">
        <v>37</v>
      </c>
      <c r="C53" t="str">
        <f t="shared" ca="1" si="1"/>
        <v>120SIMP</v>
      </c>
      <c r="D53" t="str">
        <f t="shared" ca="1" si="2"/>
        <v>Alberta-Montana Intertie - Import</v>
      </c>
      <c r="J53" s="52">
        <v>12.9399801</v>
      </c>
      <c r="K53" s="52">
        <v>320.20517460000002</v>
      </c>
      <c r="L53" s="52">
        <v>560.1566411</v>
      </c>
      <c r="M53" s="52">
        <v>128.9433822</v>
      </c>
      <c r="P53" s="52">
        <v>44.880827600000003</v>
      </c>
      <c r="Q53" s="32"/>
      <c r="R53" s="32"/>
      <c r="S53" s="32"/>
      <c r="T53" s="32"/>
      <c r="U53" s="32"/>
      <c r="V53" s="32">
        <v>284.42</v>
      </c>
      <c r="W53" s="32">
        <v>13147.74</v>
      </c>
      <c r="X53" s="32">
        <v>22846.63</v>
      </c>
      <c r="Y53" s="32">
        <v>2974.03</v>
      </c>
      <c r="Z53" s="32"/>
      <c r="AA53" s="32"/>
      <c r="AB53" s="32">
        <v>1361.24</v>
      </c>
      <c r="AH53" s="2">
        <v>2.5299999999999998</v>
      </c>
      <c r="AI53" s="2">
        <v>2.5299999999999998</v>
      </c>
      <c r="AJ53" s="2">
        <v>2.5299999999999998</v>
      </c>
      <c r="AK53" s="2">
        <v>2.5299999999999998</v>
      </c>
      <c r="AN53" s="2">
        <v>2.5299999999999998</v>
      </c>
      <c r="AO53" s="33"/>
      <c r="AP53" s="33"/>
      <c r="AQ53" s="33"/>
      <c r="AR53" s="33"/>
      <c r="AS53" s="33"/>
      <c r="AT53" s="33">
        <v>7.2</v>
      </c>
      <c r="AU53" s="33">
        <v>332.64</v>
      </c>
      <c r="AV53" s="33">
        <v>578.02</v>
      </c>
      <c r="AW53" s="33">
        <v>75.239999999999995</v>
      </c>
      <c r="AX53" s="33"/>
      <c r="AY53" s="33"/>
      <c r="AZ53" s="33">
        <v>34.44</v>
      </c>
      <c r="BA53" s="31">
        <f t="shared" si="27"/>
        <v>0</v>
      </c>
      <c r="BB53" s="31">
        <f t="shared" si="27"/>
        <v>0</v>
      </c>
      <c r="BC53" s="31">
        <f t="shared" si="27"/>
        <v>0</v>
      </c>
      <c r="BD53" s="31">
        <f t="shared" si="23"/>
        <v>0</v>
      </c>
      <c r="BE53" s="31">
        <f t="shared" si="23"/>
        <v>0</v>
      </c>
      <c r="BF53" s="31">
        <f t="shared" si="23"/>
        <v>-0.06</v>
      </c>
      <c r="BG53" s="31">
        <f t="shared" si="23"/>
        <v>21.04</v>
      </c>
      <c r="BH53" s="31">
        <f t="shared" si="23"/>
        <v>36.549999999999997</v>
      </c>
      <c r="BI53" s="31">
        <f t="shared" si="23"/>
        <v>4.76</v>
      </c>
      <c r="BJ53" s="31">
        <f t="shared" si="23"/>
        <v>0</v>
      </c>
      <c r="BK53" s="31">
        <f t="shared" si="23"/>
        <v>0</v>
      </c>
      <c r="BL53" s="31">
        <f t="shared" si="23"/>
        <v>-1.5</v>
      </c>
      <c r="BM53" s="6">
        <f t="shared" ca="1" si="24"/>
        <v>1.84E-2</v>
      </c>
      <c r="BN53" s="6">
        <f t="shared" ca="1" si="24"/>
        <v>1.84E-2</v>
      </c>
      <c r="BO53" s="6">
        <f t="shared" ca="1" si="24"/>
        <v>1.84E-2</v>
      </c>
      <c r="BP53" s="6">
        <f t="shared" ca="1" si="24"/>
        <v>1.84E-2</v>
      </c>
      <c r="BQ53" s="6">
        <f t="shared" ca="1" si="24"/>
        <v>1.84E-2</v>
      </c>
      <c r="BR53" s="6">
        <f t="shared" ca="1" si="24"/>
        <v>1.84E-2</v>
      </c>
      <c r="BS53" s="6">
        <f t="shared" ca="1" si="24"/>
        <v>1.84E-2</v>
      </c>
      <c r="BT53" s="6">
        <f t="shared" ca="1" si="24"/>
        <v>1.84E-2</v>
      </c>
      <c r="BU53" s="6">
        <f t="shared" ca="1" si="24"/>
        <v>1.84E-2</v>
      </c>
      <c r="BV53" s="6">
        <f t="shared" ca="1" si="24"/>
        <v>1.84E-2</v>
      </c>
      <c r="BW53" s="6">
        <f t="shared" ca="1" si="24"/>
        <v>1.84E-2</v>
      </c>
      <c r="BX53" s="6">
        <f t="shared" ca="1" si="24"/>
        <v>1.84E-2</v>
      </c>
      <c r="BY53" s="31">
        <f t="shared" ca="1" si="19"/>
        <v>0</v>
      </c>
      <c r="BZ53" s="31">
        <f t="shared" ca="1" si="19"/>
        <v>0</v>
      </c>
      <c r="CA53" s="31">
        <f t="shared" ca="1" si="19"/>
        <v>0</v>
      </c>
      <c r="CB53" s="31">
        <f t="shared" ca="1" si="18"/>
        <v>0</v>
      </c>
      <c r="CC53" s="31">
        <f t="shared" ca="1" si="18"/>
        <v>0</v>
      </c>
      <c r="CD53" s="31">
        <f t="shared" ca="1" si="18"/>
        <v>5.23</v>
      </c>
      <c r="CE53" s="31">
        <f t="shared" ca="1" si="18"/>
        <v>241.92</v>
      </c>
      <c r="CF53" s="31">
        <f t="shared" ca="1" si="18"/>
        <v>420.38</v>
      </c>
      <c r="CG53" s="31">
        <f t="shared" ca="1" si="18"/>
        <v>54.72</v>
      </c>
      <c r="CH53" s="31">
        <f t="shared" ca="1" si="18"/>
        <v>0</v>
      </c>
      <c r="CI53" s="31">
        <f t="shared" ca="1" si="18"/>
        <v>0</v>
      </c>
      <c r="CJ53" s="31">
        <f t="shared" ca="1" si="18"/>
        <v>25.05</v>
      </c>
      <c r="CK53" s="32">
        <f t="shared" ca="1" si="28"/>
        <v>0</v>
      </c>
      <c r="CL53" s="32">
        <f t="shared" ca="1" si="28"/>
        <v>0</v>
      </c>
      <c r="CM53" s="32">
        <f t="shared" ca="1" si="28"/>
        <v>0</v>
      </c>
      <c r="CN53" s="32">
        <f t="shared" ca="1" si="25"/>
        <v>0</v>
      </c>
      <c r="CO53" s="32">
        <f t="shared" ca="1" si="25"/>
        <v>0</v>
      </c>
      <c r="CP53" s="32">
        <f t="shared" ca="1" si="25"/>
        <v>0.71</v>
      </c>
      <c r="CQ53" s="32">
        <f t="shared" ca="1" si="25"/>
        <v>32.869999999999997</v>
      </c>
      <c r="CR53" s="32">
        <f t="shared" ca="1" si="25"/>
        <v>57.12</v>
      </c>
      <c r="CS53" s="32">
        <f t="shared" ca="1" si="25"/>
        <v>7.44</v>
      </c>
      <c r="CT53" s="32">
        <f t="shared" ca="1" si="25"/>
        <v>0</v>
      </c>
      <c r="CU53" s="32">
        <f t="shared" ca="1" si="25"/>
        <v>0</v>
      </c>
      <c r="CV53" s="32">
        <f t="shared" ca="1" si="25"/>
        <v>3.4</v>
      </c>
      <c r="CW53" s="31">
        <f t="shared" ca="1" si="29"/>
        <v>0</v>
      </c>
      <c r="CX53" s="31">
        <f t="shared" ca="1" si="29"/>
        <v>0</v>
      </c>
      <c r="CY53" s="31">
        <f t="shared" ca="1" si="29"/>
        <v>0</v>
      </c>
      <c r="CZ53" s="31">
        <f t="shared" ca="1" si="26"/>
        <v>0</v>
      </c>
      <c r="DA53" s="31">
        <f t="shared" ca="1" si="26"/>
        <v>0</v>
      </c>
      <c r="DB53" s="31">
        <f t="shared" ca="1" si="26"/>
        <v>-1.1999999999999997</v>
      </c>
      <c r="DC53" s="31">
        <f t="shared" ca="1" si="26"/>
        <v>-78.890000000000015</v>
      </c>
      <c r="DD53" s="31">
        <f t="shared" ca="1" si="26"/>
        <v>-137.07</v>
      </c>
      <c r="DE53" s="31">
        <f t="shared" ca="1" si="26"/>
        <v>-17.839999999999996</v>
      </c>
      <c r="DF53" s="31">
        <f t="shared" ca="1" si="26"/>
        <v>0</v>
      </c>
      <c r="DG53" s="31">
        <f t="shared" ca="1" si="26"/>
        <v>0</v>
      </c>
      <c r="DH53" s="31">
        <f t="shared" ca="1" si="26"/>
        <v>-4.4899999999999984</v>
      </c>
      <c r="DI53" s="32">
        <f t="shared" ca="1" si="20"/>
        <v>0</v>
      </c>
      <c r="DJ53" s="32">
        <f t="shared" ca="1" si="20"/>
        <v>0</v>
      </c>
      <c r="DK53" s="32">
        <f t="shared" ca="1" si="20"/>
        <v>0</v>
      </c>
      <c r="DL53" s="32">
        <f t="shared" ca="1" si="20"/>
        <v>0</v>
      </c>
      <c r="DM53" s="32">
        <f t="shared" ca="1" si="20"/>
        <v>0</v>
      </c>
      <c r="DN53" s="32">
        <f t="shared" ca="1" si="20"/>
        <v>-0.06</v>
      </c>
      <c r="DO53" s="32">
        <f t="shared" ca="1" si="20"/>
        <v>-3.94</v>
      </c>
      <c r="DP53" s="32">
        <f t="shared" ca="1" si="20"/>
        <v>-6.85</v>
      </c>
      <c r="DQ53" s="32">
        <f t="shared" ca="1" si="20"/>
        <v>-0.89</v>
      </c>
      <c r="DR53" s="32">
        <f t="shared" ca="1" si="20"/>
        <v>0</v>
      </c>
      <c r="DS53" s="32">
        <f t="shared" ca="1" si="20"/>
        <v>0</v>
      </c>
      <c r="DT53" s="32">
        <f t="shared" ca="1" si="20"/>
        <v>-0.22</v>
      </c>
      <c r="DU53" s="31">
        <f t="shared" ca="1" si="21"/>
        <v>0</v>
      </c>
      <c r="DV53" s="31">
        <f t="shared" ca="1" si="21"/>
        <v>0</v>
      </c>
      <c r="DW53" s="31">
        <f t="shared" ca="1" si="21"/>
        <v>0</v>
      </c>
      <c r="DX53" s="31">
        <f t="shared" ca="1" si="21"/>
        <v>0</v>
      </c>
      <c r="DY53" s="31">
        <f t="shared" ca="1" si="21"/>
        <v>0</v>
      </c>
      <c r="DZ53" s="31">
        <f t="shared" ca="1" si="21"/>
        <v>-0.18</v>
      </c>
      <c r="EA53" s="31">
        <f t="shared" ca="1" si="21"/>
        <v>-11.56</v>
      </c>
      <c r="EB53" s="31">
        <f t="shared" ca="1" si="21"/>
        <v>-19.82</v>
      </c>
      <c r="EC53" s="31">
        <f t="shared" ca="1" si="21"/>
        <v>-2.5499999999999998</v>
      </c>
      <c r="ED53" s="31">
        <f t="shared" ca="1" si="21"/>
        <v>0</v>
      </c>
      <c r="EE53" s="31">
        <f t="shared" ca="1" si="21"/>
        <v>0</v>
      </c>
      <c r="EF53" s="31">
        <f t="shared" ca="1" si="21"/>
        <v>-0.62</v>
      </c>
      <c r="EG53" s="32">
        <f t="shared" ca="1" si="22"/>
        <v>0</v>
      </c>
      <c r="EH53" s="32">
        <f t="shared" ca="1" si="22"/>
        <v>0</v>
      </c>
      <c r="EI53" s="32">
        <f t="shared" ca="1" si="22"/>
        <v>0</v>
      </c>
      <c r="EJ53" s="32">
        <f t="shared" ca="1" si="22"/>
        <v>0</v>
      </c>
      <c r="EK53" s="32">
        <f t="shared" ca="1" si="22"/>
        <v>0</v>
      </c>
      <c r="EL53" s="32">
        <f t="shared" ca="1" si="22"/>
        <v>-1.4399999999999997</v>
      </c>
      <c r="EM53" s="32">
        <f t="shared" ca="1" si="22"/>
        <v>-94.390000000000015</v>
      </c>
      <c r="EN53" s="32">
        <f t="shared" ca="1" si="22"/>
        <v>-163.73999999999998</v>
      </c>
      <c r="EO53" s="32">
        <f t="shared" ca="1" si="22"/>
        <v>-21.279999999999998</v>
      </c>
      <c r="EP53" s="32">
        <f t="shared" ca="1" si="22"/>
        <v>0</v>
      </c>
      <c r="EQ53" s="32">
        <f t="shared" ca="1" si="22"/>
        <v>0</v>
      </c>
      <c r="ER53" s="32">
        <f t="shared" ca="1" si="22"/>
        <v>-5.3299999999999983</v>
      </c>
    </row>
    <row r="54" spans="1:148" x14ac:dyDescent="0.25">
      <c r="A54" t="s">
        <v>479</v>
      </c>
      <c r="B54" s="1" t="s">
        <v>38</v>
      </c>
      <c r="C54" t="str">
        <f t="shared" ca="1" si="1"/>
        <v>SPCIMP</v>
      </c>
      <c r="D54" t="str">
        <f t="shared" ca="1" si="2"/>
        <v>Alberta-Saskatchewan Intertie - Import</v>
      </c>
      <c r="J54" s="52">
        <v>1147</v>
      </c>
      <c r="K54" s="52">
        <v>661</v>
      </c>
      <c r="L54" s="52">
        <v>1254</v>
      </c>
      <c r="M54" s="52">
        <v>114</v>
      </c>
      <c r="N54" s="52">
        <v>26</v>
      </c>
      <c r="O54" s="52">
        <v>49</v>
      </c>
      <c r="P54" s="52">
        <v>150</v>
      </c>
      <c r="Q54" s="32"/>
      <c r="R54" s="32"/>
      <c r="S54" s="32"/>
      <c r="T54" s="32"/>
      <c r="U54" s="32"/>
      <c r="V54" s="32">
        <v>184042.12</v>
      </c>
      <c r="W54" s="32">
        <v>42657.58</v>
      </c>
      <c r="X54" s="32">
        <v>271503.34000000003</v>
      </c>
      <c r="Y54" s="32">
        <v>2883.48</v>
      </c>
      <c r="Z54" s="32">
        <v>769.86</v>
      </c>
      <c r="AA54" s="32">
        <v>1857.05</v>
      </c>
      <c r="AB54" s="32">
        <v>6041.5</v>
      </c>
      <c r="AH54" s="2">
        <v>6.4</v>
      </c>
      <c r="AI54" s="2">
        <v>6.4</v>
      </c>
      <c r="AJ54" s="2">
        <v>6.4</v>
      </c>
      <c r="AK54" s="2">
        <v>6.4</v>
      </c>
      <c r="AL54" s="2">
        <v>6.4</v>
      </c>
      <c r="AM54" s="2">
        <v>6.4</v>
      </c>
      <c r="AN54" s="2">
        <v>6.4</v>
      </c>
      <c r="AO54" s="33"/>
      <c r="AP54" s="33"/>
      <c r="AQ54" s="33"/>
      <c r="AR54" s="33"/>
      <c r="AS54" s="33"/>
      <c r="AT54" s="33">
        <v>11778.7</v>
      </c>
      <c r="AU54" s="33">
        <v>2730.09</v>
      </c>
      <c r="AV54" s="33">
        <v>17376.21</v>
      </c>
      <c r="AW54" s="33">
        <v>184.54</v>
      </c>
      <c r="AX54" s="33">
        <v>49.27</v>
      </c>
      <c r="AY54" s="33">
        <v>118.85</v>
      </c>
      <c r="AZ54" s="33">
        <v>386.66</v>
      </c>
      <c r="BA54" s="31">
        <f t="shared" si="27"/>
        <v>0</v>
      </c>
      <c r="BB54" s="31">
        <f t="shared" si="27"/>
        <v>0</v>
      </c>
      <c r="BC54" s="31">
        <f t="shared" si="27"/>
        <v>0</v>
      </c>
      <c r="BD54" s="31">
        <f t="shared" si="23"/>
        <v>0</v>
      </c>
      <c r="BE54" s="31">
        <f t="shared" si="23"/>
        <v>0</v>
      </c>
      <c r="BF54" s="31">
        <f t="shared" si="23"/>
        <v>-36.81</v>
      </c>
      <c r="BG54" s="31">
        <f t="shared" si="23"/>
        <v>68.25</v>
      </c>
      <c r="BH54" s="31">
        <f t="shared" si="23"/>
        <v>434.41</v>
      </c>
      <c r="BI54" s="31">
        <f t="shared" si="23"/>
        <v>4.6100000000000003</v>
      </c>
      <c r="BJ54" s="31">
        <f t="shared" si="23"/>
        <v>-0.85</v>
      </c>
      <c r="BK54" s="31">
        <f t="shared" si="23"/>
        <v>-2.04</v>
      </c>
      <c r="BL54" s="31">
        <f t="shared" si="23"/>
        <v>-6.65</v>
      </c>
      <c r="BM54" s="6">
        <f t="shared" ca="1" si="24"/>
        <v>2.3599999999999999E-2</v>
      </c>
      <c r="BN54" s="6">
        <f t="shared" ca="1" si="24"/>
        <v>2.3599999999999999E-2</v>
      </c>
      <c r="BO54" s="6">
        <f t="shared" ca="1" si="24"/>
        <v>2.3599999999999999E-2</v>
      </c>
      <c r="BP54" s="6">
        <f t="shared" ca="1" si="24"/>
        <v>2.3599999999999999E-2</v>
      </c>
      <c r="BQ54" s="6">
        <f t="shared" ca="1" si="24"/>
        <v>2.3599999999999999E-2</v>
      </c>
      <c r="BR54" s="6">
        <f t="shared" ca="1" si="24"/>
        <v>2.3599999999999999E-2</v>
      </c>
      <c r="BS54" s="6">
        <f t="shared" ca="1" si="24"/>
        <v>2.3599999999999999E-2</v>
      </c>
      <c r="BT54" s="6">
        <f t="shared" ca="1" si="24"/>
        <v>2.3599999999999999E-2</v>
      </c>
      <c r="BU54" s="6">
        <f t="shared" ca="1" si="24"/>
        <v>2.3599999999999999E-2</v>
      </c>
      <c r="BV54" s="6">
        <f t="shared" ca="1" si="24"/>
        <v>2.3599999999999999E-2</v>
      </c>
      <c r="BW54" s="6">
        <f t="shared" ca="1" si="24"/>
        <v>2.3599999999999999E-2</v>
      </c>
      <c r="BX54" s="6">
        <f t="shared" ca="1" si="24"/>
        <v>2.3599999999999999E-2</v>
      </c>
      <c r="BY54" s="31">
        <f t="shared" ca="1" si="19"/>
        <v>0</v>
      </c>
      <c r="BZ54" s="31">
        <f t="shared" ca="1" si="19"/>
        <v>0</v>
      </c>
      <c r="CA54" s="31">
        <f t="shared" ca="1" si="19"/>
        <v>0</v>
      </c>
      <c r="CB54" s="31">
        <f t="shared" ca="1" si="18"/>
        <v>0</v>
      </c>
      <c r="CC54" s="31">
        <f t="shared" ca="1" si="18"/>
        <v>0</v>
      </c>
      <c r="CD54" s="31">
        <f t="shared" ca="1" si="18"/>
        <v>4343.3900000000003</v>
      </c>
      <c r="CE54" s="31">
        <f t="shared" ref="CE54:CJ85" ca="1" si="30">IFERROR(VLOOKUP($C54,DOSDetail,CELL("col",CE$4)+58,FALSE),ROUND(W54*BS54,2))</f>
        <v>1006.72</v>
      </c>
      <c r="CF54" s="31">
        <f t="shared" ca="1" si="30"/>
        <v>6407.48</v>
      </c>
      <c r="CG54" s="31">
        <f t="shared" ca="1" si="30"/>
        <v>68.05</v>
      </c>
      <c r="CH54" s="31">
        <f t="shared" ca="1" si="30"/>
        <v>18.170000000000002</v>
      </c>
      <c r="CI54" s="31">
        <f t="shared" ca="1" si="30"/>
        <v>43.83</v>
      </c>
      <c r="CJ54" s="31">
        <f t="shared" ca="1" si="30"/>
        <v>142.58000000000001</v>
      </c>
      <c r="CK54" s="32">
        <f t="shared" ca="1" si="28"/>
        <v>0</v>
      </c>
      <c r="CL54" s="32">
        <f t="shared" ca="1" si="28"/>
        <v>0</v>
      </c>
      <c r="CM54" s="32">
        <f t="shared" ca="1" si="28"/>
        <v>0</v>
      </c>
      <c r="CN54" s="32">
        <f t="shared" ca="1" si="25"/>
        <v>0</v>
      </c>
      <c r="CO54" s="32">
        <f t="shared" ca="1" si="25"/>
        <v>0</v>
      </c>
      <c r="CP54" s="32">
        <f t="shared" ca="1" si="25"/>
        <v>460.11</v>
      </c>
      <c r="CQ54" s="32">
        <f t="shared" ca="1" si="25"/>
        <v>106.64</v>
      </c>
      <c r="CR54" s="32">
        <f t="shared" ca="1" si="25"/>
        <v>678.76</v>
      </c>
      <c r="CS54" s="32">
        <f t="shared" ca="1" si="25"/>
        <v>7.21</v>
      </c>
      <c r="CT54" s="32">
        <f t="shared" ca="1" si="25"/>
        <v>1.92</v>
      </c>
      <c r="CU54" s="32">
        <f t="shared" ca="1" si="25"/>
        <v>4.6399999999999997</v>
      </c>
      <c r="CV54" s="32">
        <f t="shared" ca="1" si="25"/>
        <v>15.1</v>
      </c>
      <c r="CW54" s="31">
        <f t="shared" ca="1" si="29"/>
        <v>0</v>
      </c>
      <c r="CX54" s="31">
        <f t="shared" ca="1" si="29"/>
        <v>0</v>
      </c>
      <c r="CY54" s="31">
        <f t="shared" ca="1" si="29"/>
        <v>0</v>
      </c>
      <c r="CZ54" s="31">
        <f t="shared" ca="1" si="26"/>
        <v>0</v>
      </c>
      <c r="DA54" s="31">
        <f t="shared" ca="1" si="26"/>
        <v>0</v>
      </c>
      <c r="DB54" s="31">
        <f t="shared" ca="1" si="26"/>
        <v>-6938.39</v>
      </c>
      <c r="DC54" s="31">
        <f t="shared" ca="1" si="26"/>
        <v>-1684.98</v>
      </c>
      <c r="DD54" s="31">
        <f t="shared" ca="1" si="26"/>
        <v>-10724.38</v>
      </c>
      <c r="DE54" s="31">
        <f t="shared" ca="1" si="26"/>
        <v>-113.89</v>
      </c>
      <c r="DF54" s="31">
        <f t="shared" ca="1" si="26"/>
        <v>-28.33</v>
      </c>
      <c r="DG54" s="31">
        <f t="shared" ca="1" si="26"/>
        <v>-68.339999999999989</v>
      </c>
      <c r="DH54" s="31">
        <f t="shared" ca="1" si="26"/>
        <v>-222.33</v>
      </c>
      <c r="DI54" s="32">
        <f t="shared" ca="1" si="20"/>
        <v>0</v>
      </c>
      <c r="DJ54" s="32">
        <f t="shared" ca="1" si="20"/>
        <v>0</v>
      </c>
      <c r="DK54" s="32">
        <f t="shared" ca="1" si="20"/>
        <v>0</v>
      </c>
      <c r="DL54" s="32">
        <f t="shared" ca="1" si="20"/>
        <v>0</v>
      </c>
      <c r="DM54" s="32">
        <f t="shared" ca="1" si="20"/>
        <v>0</v>
      </c>
      <c r="DN54" s="32">
        <f t="shared" ca="1" si="20"/>
        <v>-346.92</v>
      </c>
      <c r="DO54" s="32">
        <f t="shared" ca="1" si="20"/>
        <v>-84.25</v>
      </c>
      <c r="DP54" s="32">
        <f t="shared" ca="1" si="20"/>
        <v>-536.22</v>
      </c>
      <c r="DQ54" s="32">
        <f t="shared" ca="1" si="20"/>
        <v>-5.69</v>
      </c>
      <c r="DR54" s="32">
        <f t="shared" ca="1" si="20"/>
        <v>-1.42</v>
      </c>
      <c r="DS54" s="32">
        <f t="shared" ca="1" si="20"/>
        <v>-3.42</v>
      </c>
      <c r="DT54" s="32">
        <f t="shared" ca="1" si="20"/>
        <v>-11.12</v>
      </c>
      <c r="DU54" s="31">
        <f t="shared" ca="1" si="21"/>
        <v>0</v>
      </c>
      <c r="DV54" s="31">
        <f t="shared" ca="1" si="21"/>
        <v>0</v>
      </c>
      <c r="DW54" s="31">
        <f t="shared" ca="1" si="21"/>
        <v>0</v>
      </c>
      <c r="DX54" s="31">
        <f t="shared" ca="1" si="21"/>
        <v>0</v>
      </c>
      <c r="DY54" s="31">
        <f t="shared" ca="1" si="21"/>
        <v>0</v>
      </c>
      <c r="DZ54" s="31">
        <f t="shared" ca="1" si="21"/>
        <v>-1030.8499999999999</v>
      </c>
      <c r="EA54" s="31">
        <f t="shared" ca="1" si="21"/>
        <v>-246.88</v>
      </c>
      <c r="EB54" s="31">
        <f t="shared" ca="1" si="21"/>
        <v>-1550.81</v>
      </c>
      <c r="EC54" s="31">
        <f t="shared" ca="1" si="21"/>
        <v>-16.25</v>
      </c>
      <c r="ED54" s="31">
        <f t="shared" ca="1" si="21"/>
        <v>-3.99</v>
      </c>
      <c r="EE54" s="31">
        <f t="shared" ca="1" si="21"/>
        <v>-9.49</v>
      </c>
      <c r="EF54" s="31">
        <f t="shared" ca="1" si="21"/>
        <v>-30.48</v>
      </c>
      <c r="EG54" s="32">
        <f t="shared" ca="1" si="22"/>
        <v>0</v>
      </c>
      <c r="EH54" s="32">
        <f t="shared" ca="1" si="22"/>
        <v>0</v>
      </c>
      <c r="EI54" s="32">
        <f t="shared" ca="1" si="22"/>
        <v>0</v>
      </c>
      <c r="EJ54" s="32">
        <f t="shared" ca="1" si="22"/>
        <v>0</v>
      </c>
      <c r="EK54" s="32">
        <f t="shared" ca="1" si="22"/>
        <v>0</v>
      </c>
      <c r="EL54" s="32">
        <f t="shared" ca="1" si="22"/>
        <v>-8316.16</v>
      </c>
      <c r="EM54" s="32">
        <f t="shared" ca="1" si="22"/>
        <v>-2016.1100000000001</v>
      </c>
      <c r="EN54" s="32">
        <f t="shared" ca="1" si="22"/>
        <v>-12811.409999999998</v>
      </c>
      <c r="EO54" s="32">
        <f t="shared" ca="1" si="22"/>
        <v>-135.82999999999998</v>
      </c>
      <c r="EP54" s="32">
        <f t="shared" ca="1" si="22"/>
        <v>-33.74</v>
      </c>
      <c r="EQ54" s="32">
        <f t="shared" ca="1" si="22"/>
        <v>-81.249999999999986</v>
      </c>
      <c r="ER54" s="32">
        <f t="shared" ca="1" si="22"/>
        <v>-263.93</v>
      </c>
    </row>
    <row r="55" spans="1:148" x14ac:dyDescent="0.25">
      <c r="A55" t="s">
        <v>479</v>
      </c>
      <c r="B55" s="1" t="s">
        <v>40</v>
      </c>
      <c r="C55" t="str">
        <f t="shared" ca="1" si="1"/>
        <v>SPCEXP</v>
      </c>
      <c r="D55" t="str">
        <f t="shared" ca="1" si="2"/>
        <v>Alberta-Saskatchewan Intertie - Export</v>
      </c>
      <c r="P55" s="52">
        <v>56</v>
      </c>
      <c r="Q55" s="32"/>
      <c r="R55" s="32"/>
      <c r="S55" s="32"/>
      <c r="T55" s="32"/>
      <c r="U55" s="32"/>
      <c r="V55" s="32"/>
      <c r="W55" s="32"/>
      <c r="X55" s="32"/>
      <c r="Y55" s="32"/>
      <c r="Z55" s="32"/>
      <c r="AA55" s="32"/>
      <c r="AB55" s="32">
        <v>973.84</v>
      </c>
      <c r="AN55" s="2">
        <v>2.2999999999999998</v>
      </c>
      <c r="AO55" s="33"/>
      <c r="AP55" s="33"/>
      <c r="AQ55" s="33"/>
      <c r="AR55" s="33"/>
      <c r="AS55" s="33"/>
      <c r="AT55" s="33"/>
      <c r="AU55" s="33"/>
      <c r="AV55" s="33"/>
      <c r="AW55" s="33"/>
      <c r="AX55" s="33"/>
      <c r="AY55" s="33"/>
      <c r="AZ55" s="33">
        <v>22.4</v>
      </c>
      <c r="BA55" s="31">
        <f t="shared" si="27"/>
        <v>0</v>
      </c>
      <c r="BB55" s="31">
        <f t="shared" si="27"/>
        <v>0</v>
      </c>
      <c r="BC55" s="31">
        <f t="shared" si="27"/>
        <v>0</v>
      </c>
      <c r="BD55" s="31">
        <f t="shared" si="23"/>
        <v>0</v>
      </c>
      <c r="BE55" s="31">
        <f t="shared" si="23"/>
        <v>0</v>
      </c>
      <c r="BF55" s="31">
        <f t="shared" si="23"/>
        <v>0</v>
      </c>
      <c r="BG55" s="31">
        <f t="shared" si="23"/>
        <v>0</v>
      </c>
      <c r="BH55" s="31">
        <f t="shared" si="23"/>
        <v>0</v>
      </c>
      <c r="BI55" s="31">
        <f t="shared" si="23"/>
        <v>0</v>
      </c>
      <c r="BJ55" s="31">
        <f t="shared" si="23"/>
        <v>0</v>
      </c>
      <c r="BK55" s="31">
        <f t="shared" si="23"/>
        <v>0</v>
      </c>
      <c r="BL55" s="31">
        <f t="shared" si="23"/>
        <v>-1.07</v>
      </c>
      <c r="BM55" s="6">
        <f t="shared" ca="1" si="24"/>
        <v>2.24E-2</v>
      </c>
      <c r="BN55" s="6">
        <f t="shared" ca="1" si="24"/>
        <v>2.24E-2</v>
      </c>
      <c r="BO55" s="6">
        <f t="shared" ca="1" si="24"/>
        <v>2.24E-2</v>
      </c>
      <c r="BP55" s="6">
        <f t="shared" ca="1" si="24"/>
        <v>2.24E-2</v>
      </c>
      <c r="BQ55" s="6">
        <f t="shared" ca="1" si="24"/>
        <v>2.24E-2</v>
      </c>
      <c r="BR55" s="6">
        <f t="shared" ca="1" si="24"/>
        <v>2.24E-2</v>
      </c>
      <c r="BS55" s="6">
        <f t="shared" ca="1" si="24"/>
        <v>2.24E-2</v>
      </c>
      <c r="BT55" s="6">
        <f t="shared" ca="1" si="24"/>
        <v>2.24E-2</v>
      </c>
      <c r="BU55" s="6">
        <f t="shared" ca="1" si="24"/>
        <v>2.24E-2</v>
      </c>
      <c r="BV55" s="6">
        <f t="shared" ca="1" si="24"/>
        <v>2.24E-2</v>
      </c>
      <c r="BW55" s="6">
        <f t="shared" ca="1" si="24"/>
        <v>2.24E-2</v>
      </c>
      <c r="BX55" s="6">
        <f t="shared" ca="1" si="24"/>
        <v>2.24E-2</v>
      </c>
      <c r="BY55" s="31">
        <f t="shared" ca="1" si="19"/>
        <v>0</v>
      </c>
      <c r="BZ55" s="31">
        <f t="shared" ca="1" si="19"/>
        <v>0</v>
      </c>
      <c r="CA55" s="31">
        <f t="shared" ca="1" si="19"/>
        <v>0</v>
      </c>
      <c r="CB55" s="31">
        <f t="shared" ca="1" si="19"/>
        <v>0</v>
      </c>
      <c r="CC55" s="31">
        <f t="shared" ca="1" si="19"/>
        <v>0</v>
      </c>
      <c r="CD55" s="31">
        <f t="shared" ca="1" si="19"/>
        <v>0</v>
      </c>
      <c r="CE55" s="31">
        <f t="shared" ca="1" si="30"/>
        <v>0</v>
      </c>
      <c r="CF55" s="31">
        <f t="shared" ca="1" si="30"/>
        <v>0</v>
      </c>
      <c r="CG55" s="31">
        <f t="shared" ca="1" si="30"/>
        <v>0</v>
      </c>
      <c r="CH55" s="31">
        <f t="shared" ca="1" si="30"/>
        <v>0</v>
      </c>
      <c r="CI55" s="31">
        <f t="shared" ca="1" si="30"/>
        <v>0</v>
      </c>
      <c r="CJ55" s="31">
        <f t="shared" ca="1" si="30"/>
        <v>21.81</v>
      </c>
      <c r="CK55" s="32">
        <f t="shared" ca="1" si="28"/>
        <v>0</v>
      </c>
      <c r="CL55" s="32">
        <f t="shared" ca="1" si="28"/>
        <v>0</v>
      </c>
      <c r="CM55" s="32">
        <f t="shared" ca="1" si="28"/>
        <v>0</v>
      </c>
      <c r="CN55" s="32">
        <f t="shared" ca="1" si="25"/>
        <v>0</v>
      </c>
      <c r="CO55" s="32">
        <f t="shared" ca="1" si="25"/>
        <v>0</v>
      </c>
      <c r="CP55" s="32">
        <f t="shared" ca="1" si="25"/>
        <v>0</v>
      </c>
      <c r="CQ55" s="32">
        <f t="shared" ca="1" si="25"/>
        <v>0</v>
      </c>
      <c r="CR55" s="32">
        <f t="shared" ca="1" si="25"/>
        <v>0</v>
      </c>
      <c r="CS55" s="32">
        <f t="shared" ca="1" si="25"/>
        <v>0</v>
      </c>
      <c r="CT55" s="32">
        <f t="shared" ca="1" si="25"/>
        <v>0</v>
      </c>
      <c r="CU55" s="32">
        <f t="shared" ca="1" si="25"/>
        <v>0</v>
      </c>
      <c r="CV55" s="32">
        <f t="shared" ca="1" si="25"/>
        <v>2.4300000000000002</v>
      </c>
      <c r="CW55" s="31">
        <f t="shared" ca="1" si="29"/>
        <v>0</v>
      </c>
      <c r="CX55" s="31">
        <f t="shared" ca="1" si="29"/>
        <v>0</v>
      </c>
      <c r="CY55" s="31">
        <f t="shared" ca="1" si="29"/>
        <v>0</v>
      </c>
      <c r="CZ55" s="31">
        <f t="shared" ca="1" si="26"/>
        <v>0</v>
      </c>
      <c r="DA55" s="31">
        <f t="shared" ca="1" si="26"/>
        <v>0</v>
      </c>
      <c r="DB55" s="31">
        <f t="shared" ca="1" si="26"/>
        <v>0</v>
      </c>
      <c r="DC55" s="31">
        <f t="shared" ca="1" si="26"/>
        <v>0</v>
      </c>
      <c r="DD55" s="31">
        <f t="shared" ca="1" si="26"/>
        <v>0</v>
      </c>
      <c r="DE55" s="31">
        <f t="shared" ca="1" si="26"/>
        <v>0</v>
      </c>
      <c r="DF55" s="31">
        <f t="shared" ca="1" si="26"/>
        <v>0</v>
      </c>
      <c r="DG55" s="31">
        <f t="shared" ca="1" si="26"/>
        <v>0</v>
      </c>
      <c r="DH55" s="31">
        <f t="shared" ca="1" si="26"/>
        <v>2.91</v>
      </c>
      <c r="DI55" s="32">
        <f t="shared" ca="1" si="20"/>
        <v>0</v>
      </c>
      <c r="DJ55" s="32">
        <f t="shared" ca="1" si="20"/>
        <v>0</v>
      </c>
      <c r="DK55" s="32">
        <f t="shared" ca="1" si="20"/>
        <v>0</v>
      </c>
      <c r="DL55" s="32">
        <f t="shared" ca="1" si="20"/>
        <v>0</v>
      </c>
      <c r="DM55" s="32">
        <f t="shared" ca="1" si="20"/>
        <v>0</v>
      </c>
      <c r="DN55" s="32">
        <f t="shared" ca="1" si="20"/>
        <v>0</v>
      </c>
      <c r="DO55" s="32">
        <f t="shared" ca="1" si="20"/>
        <v>0</v>
      </c>
      <c r="DP55" s="32">
        <f t="shared" ca="1" si="20"/>
        <v>0</v>
      </c>
      <c r="DQ55" s="32">
        <f t="shared" ca="1" si="20"/>
        <v>0</v>
      </c>
      <c r="DR55" s="32">
        <f t="shared" ca="1" si="20"/>
        <v>0</v>
      </c>
      <c r="DS55" s="32">
        <f t="shared" ca="1" si="20"/>
        <v>0</v>
      </c>
      <c r="DT55" s="32">
        <f t="shared" ca="1" si="20"/>
        <v>0.15</v>
      </c>
      <c r="DU55" s="31">
        <f t="shared" ca="1" si="21"/>
        <v>0</v>
      </c>
      <c r="DV55" s="31">
        <f t="shared" ca="1" si="21"/>
        <v>0</v>
      </c>
      <c r="DW55" s="31">
        <f t="shared" ca="1" si="21"/>
        <v>0</v>
      </c>
      <c r="DX55" s="31">
        <f t="shared" ca="1" si="21"/>
        <v>0</v>
      </c>
      <c r="DY55" s="31">
        <f t="shared" ca="1" si="21"/>
        <v>0</v>
      </c>
      <c r="DZ55" s="31">
        <f t="shared" ca="1" si="21"/>
        <v>0</v>
      </c>
      <c r="EA55" s="31">
        <f t="shared" ca="1" si="21"/>
        <v>0</v>
      </c>
      <c r="EB55" s="31">
        <f t="shared" ca="1" si="21"/>
        <v>0</v>
      </c>
      <c r="EC55" s="31">
        <f t="shared" ca="1" si="21"/>
        <v>0</v>
      </c>
      <c r="ED55" s="31">
        <f t="shared" ca="1" si="21"/>
        <v>0</v>
      </c>
      <c r="EE55" s="31">
        <f t="shared" ca="1" si="21"/>
        <v>0</v>
      </c>
      <c r="EF55" s="31">
        <f t="shared" ca="1" si="21"/>
        <v>0.4</v>
      </c>
      <c r="EG55" s="32">
        <f t="shared" ca="1" si="22"/>
        <v>0</v>
      </c>
      <c r="EH55" s="32">
        <f t="shared" ca="1" si="22"/>
        <v>0</v>
      </c>
      <c r="EI55" s="32">
        <f t="shared" ca="1" si="22"/>
        <v>0</v>
      </c>
      <c r="EJ55" s="32">
        <f t="shared" ca="1" si="22"/>
        <v>0</v>
      </c>
      <c r="EK55" s="32">
        <f t="shared" ca="1" si="22"/>
        <v>0</v>
      </c>
      <c r="EL55" s="32">
        <f t="shared" ca="1" si="22"/>
        <v>0</v>
      </c>
      <c r="EM55" s="32">
        <f t="shared" ca="1" si="22"/>
        <v>0</v>
      </c>
      <c r="EN55" s="32">
        <f t="shared" ca="1" si="22"/>
        <v>0</v>
      </c>
      <c r="EO55" s="32">
        <f t="shared" ca="1" si="22"/>
        <v>0</v>
      </c>
      <c r="EP55" s="32">
        <f t="shared" ca="1" si="22"/>
        <v>0</v>
      </c>
      <c r="EQ55" s="32">
        <f t="shared" ca="1" si="22"/>
        <v>0</v>
      </c>
      <c r="ER55" s="32">
        <f t="shared" ca="1" si="22"/>
        <v>3.46</v>
      </c>
    </row>
    <row r="56" spans="1:148" x14ac:dyDescent="0.25">
      <c r="A56" t="s">
        <v>480</v>
      </c>
      <c r="B56" s="1" t="s">
        <v>57</v>
      </c>
      <c r="C56" t="str">
        <f t="shared" ca="1" si="1"/>
        <v>DAI1</v>
      </c>
      <c r="D56" t="str">
        <f t="shared" ca="1" si="2"/>
        <v>Daishowa-Marubeni</v>
      </c>
      <c r="E56" s="52">
        <v>8173.5360000000001</v>
      </c>
      <c r="F56" s="52">
        <v>6393.1</v>
      </c>
      <c r="G56" s="52">
        <v>6439.902</v>
      </c>
      <c r="H56" s="52">
        <v>6453.8739999999998</v>
      </c>
      <c r="I56" s="52">
        <v>6693.134</v>
      </c>
      <c r="J56" s="52">
        <v>7834.8059999999996</v>
      </c>
      <c r="K56" s="52">
        <v>8442.07</v>
      </c>
      <c r="L56" s="52">
        <v>8028.7479999999996</v>
      </c>
      <c r="M56" s="52">
        <v>7264.7539999999999</v>
      </c>
      <c r="N56" s="52">
        <v>3969.4340000000002</v>
      </c>
      <c r="O56" s="52">
        <v>3532.6060000000002</v>
      </c>
      <c r="P56" s="52">
        <v>5829.0162</v>
      </c>
      <c r="Q56" s="32">
        <v>329449.59999999998</v>
      </c>
      <c r="R56" s="32">
        <v>265776.11</v>
      </c>
      <c r="S56" s="32">
        <v>133087.53</v>
      </c>
      <c r="T56" s="32">
        <v>135419.97</v>
      </c>
      <c r="U56" s="32">
        <v>442580.21</v>
      </c>
      <c r="V56" s="32">
        <v>1311386.1100000001</v>
      </c>
      <c r="W56" s="32">
        <v>212696.81</v>
      </c>
      <c r="X56" s="32">
        <v>366549.74</v>
      </c>
      <c r="Y56" s="32">
        <v>153181.32</v>
      </c>
      <c r="Z56" s="32">
        <v>101245.81</v>
      </c>
      <c r="AA56" s="32">
        <v>102950.72</v>
      </c>
      <c r="AB56" s="32">
        <v>127128.88</v>
      </c>
      <c r="AC56" s="2">
        <v>-1.84</v>
      </c>
      <c r="AD56" s="2">
        <v>-1.84</v>
      </c>
      <c r="AE56" s="2">
        <v>-1.84</v>
      </c>
      <c r="AF56" s="2">
        <v>-1.84</v>
      </c>
      <c r="AG56" s="2">
        <v>-1.84</v>
      </c>
      <c r="AH56" s="2">
        <v>-1.84</v>
      </c>
      <c r="AI56" s="2">
        <v>-1.84</v>
      </c>
      <c r="AJ56" s="2">
        <v>-1.84</v>
      </c>
      <c r="AK56" s="2">
        <v>-1.84</v>
      </c>
      <c r="AL56" s="2">
        <v>-1.84</v>
      </c>
      <c r="AM56" s="2">
        <v>-1.84</v>
      </c>
      <c r="AN56" s="2">
        <v>-1.84</v>
      </c>
      <c r="AO56" s="33">
        <v>-6061.87</v>
      </c>
      <c r="AP56" s="33">
        <v>-4890.28</v>
      </c>
      <c r="AQ56" s="33">
        <v>-2448.81</v>
      </c>
      <c r="AR56" s="33">
        <v>-2491.73</v>
      </c>
      <c r="AS56" s="33">
        <v>-8143.48</v>
      </c>
      <c r="AT56" s="33">
        <v>-24129.5</v>
      </c>
      <c r="AU56" s="33">
        <v>-3913.62</v>
      </c>
      <c r="AV56" s="33">
        <v>-6744.52</v>
      </c>
      <c r="AW56" s="33">
        <v>-2818.54</v>
      </c>
      <c r="AX56" s="33">
        <v>-1862.92</v>
      </c>
      <c r="AY56" s="33">
        <v>-1894.29</v>
      </c>
      <c r="AZ56" s="33">
        <v>-2339.17</v>
      </c>
      <c r="BA56" s="31">
        <f t="shared" si="27"/>
        <v>-32.94</v>
      </c>
      <c r="BB56" s="31">
        <f t="shared" si="27"/>
        <v>-26.58</v>
      </c>
      <c r="BC56" s="31">
        <f t="shared" si="27"/>
        <v>-13.31</v>
      </c>
      <c r="BD56" s="31">
        <f t="shared" si="23"/>
        <v>-27.08</v>
      </c>
      <c r="BE56" s="31">
        <f t="shared" si="23"/>
        <v>-88.52</v>
      </c>
      <c r="BF56" s="31">
        <f t="shared" si="23"/>
        <v>-262.27999999999997</v>
      </c>
      <c r="BG56" s="31">
        <f t="shared" si="23"/>
        <v>340.31</v>
      </c>
      <c r="BH56" s="31">
        <f t="shared" si="23"/>
        <v>586.48</v>
      </c>
      <c r="BI56" s="31">
        <f t="shared" si="23"/>
        <v>245.09</v>
      </c>
      <c r="BJ56" s="31">
        <f t="shared" si="23"/>
        <v>-111.37</v>
      </c>
      <c r="BK56" s="31">
        <f t="shared" si="23"/>
        <v>-113.25</v>
      </c>
      <c r="BL56" s="31">
        <f t="shared" si="23"/>
        <v>-139.84</v>
      </c>
      <c r="BM56" s="6">
        <f t="shared" ca="1" si="24"/>
        <v>-8.2900000000000001E-2</v>
      </c>
      <c r="BN56" s="6">
        <f t="shared" ca="1" si="24"/>
        <v>-8.2900000000000001E-2</v>
      </c>
      <c r="BO56" s="6">
        <f t="shared" ca="1" si="24"/>
        <v>-8.2900000000000001E-2</v>
      </c>
      <c r="BP56" s="6">
        <f t="shared" ca="1" si="24"/>
        <v>-8.2900000000000001E-2</v>
      </c>
      <c r="BQ56" s="6">
        <f t="shared" ca="1" si="24"/>
        <v>-8.2900000000000001E-2</v>
      </c>
      <c r="BR56" s="6">
        <f t="shared" ca="1" si="24"/>
        <v>-8.2900000000000001E-2</v>
      </c>
      <c r="BS56" s="6">
        <f t="shared" ca="1" si="24"/>
        <v>-8.2900000000000001E-2</v>
      </c>
      <c r="BT56" s="6">
        <f t="shared" ca="1" si="24"/>
        <v>-8.2900000000000001E-2</v>
      </c>
      <c r="BU56" s="6">
        <f t="shared" ca="1" si="24"/>
        <v>-8.2900000000000001E-2</v>
      </c>
      <c r="BV56" s="6">
        <f t="shared" ca="1" si="24"/>
        <v>-8.2900000000000001E-2</v>
      </c>
      <c r="BW56" s="6">
        <f t="shared" ca="1" si="24"/>
        <v>-8.2900000000000001E-2</v>
      </c>
      <c r="BX56" s="6">
        <f t="shared" ca="1" si="24"/>
        <v>-8.2900000000000001E-2</v>
      </c>
      <c r="BY56" s="31">
        <f t="shared" ca="1" si="19"/>
        <v>-27311.37</v>
      </c>
      <c r="BZ56" s="31">
        <f t="shared" ca="1" si="19"/>
        <v>-22032.84</v>
      </c>
      <c r="CA56" s="31">
        <f t="shared" ca="1" si="19"/>
        <v>-11032.96</v>
      </c>
      <c r="CB56" s="31">
        <f t="shared" ca="1" si="19"/>
        <v>-11226.32</v>
      </c>
      <c r="CC56" s="31">
        <f t="shared" ca="1" si="19"/>
        <v>-36689.9</v>
      </c>
      <c r="CD56" s="31">
        <f t="shared" ca="1" si="19"/>
        <v>-108713.91</v>
      </c>
      <c r="CE56" s="31">
        <f t="shared" ca="1" si="30"/>
        <v>-17632.57</v>
      </c>
      <c r="CF56" s="31">
        <f t="shared" ca="1" si="30"/>
        <v>-30386.97</v>
      </c>
      <c r="CG56" s="31">
        <f t="shared" ca="1" si="30"/>
        <v>-12698.73</v>
      </c>
      <c r="CH56" s="31">
        <f t="shared" ca="1" si="30"/>
        <v>-8393.2800000000007</v>
      </c>
      <c r="CI56" s="31">
        <f t="shared" ca="1" si="30"/>
        <v>-8534.61</v>
      </c>
      <c r="CJ56" s="31">
        <f t="shared" ca="1" si="30"/>
        <v>-10538.98</v>
      </c>
      <c r="CK56" s="32">
        <f t="shared" ca="1" si="28"/>
        <v>823.62</v>
      </c>
      <c r="CL56" s="32">
        <f t="shared" ca="1" si="28"/>
        <v>664.44</v>
      </c>
      <c r="CM56" s="32">
        <f t="shared" ca="1" si="28"/>
        <v>332.72</v>
      </c>
      <c r="CN56" s="32">
        <f t="shared" ca="1" si="25"/>
        <v>338.55</v>
      </c>
      <c r="CO56" s="32">
        <f t="shared" ca="1" si="25"/>
        <v>1106.45</v>
      </c>
      <c r="CP56" s="32">
        <f t="shared" ca="1" si="25"/>
        <v>3278.47</v>
      </c>
      <c r="CQ56" s="32">
        <f t="shared" ca="1" si="25"/>
        <v>531.74</v>
      </c>
      <c r="CR56" s="32">
        <f t="shared" ca="1" si="25"/>
        <v>916.37</v>
      </c>
      <c r="CS56" s="32">
        <f t="shared" ca="1" si="25"/>
        <v>382.95</v>
      </c>
      <c r="CT56" s="32">
        <f t="shared" ca="1" si="25"/>
        <v>253.11</v>
      </c>
      <c r="CU56" s="32">
        <f t="shared" ca="1" si="25"/>
        <v>257.38</v>
      </c>
      <c r="CV56" s="32">
        <f t="shared" ca="1" si="25"/>
        <v>317.82</v>
      </c>
      <c r="CW56" s="31">
        <f t="shared" ca="1" si="29"/>
        <v>-20392.940000000002</v>
      </c>
      <c r="CX56" s="31">
        <f t="shared" ca="1" si="29"/>
        <v>-16451.54</v>
      </c>
      <c r="CY56" s="31">
        <f t="shared" ca="1" si="29"/>
        <v>-8238.1200000000008</v>
      </c>
      <c r="CZ56" s="31">
        <f t="shared" ca="1" si="26"/>
        <v>-8368.9600000000009</v>
      </c>
      <c r="DA56" s="31">
        <f t="shared" ca="1" si="26"/>
        <v>-27351.450000000004</v>
      </c>
      <c r="DB56" s="31">
        <f t="shared" ca="1" si="26"/>
        <v>-81043.66</v>
      </c>
      <c r="DC56" s="31">
        <f t="shared" ca="1" si="26"/>
        <v>-13527.519999999999</v>
      </c>
      <c r="DD56" s="31">
        <f t="shared" ca="1" si="26"/>
        <v>-23312.560000000001</v>
      </c>
      <c r="DE56" s="31">
        <f t="shared" ca="1" si="26"/>
        <v>-9742.3299999999981</v>
      </c>
      <c r="DF56" s="31">
        <f t="shared" ca="1" si="26"/>
        <v>-6165.880000000001</v>
      </c>
      <c r="DG56" s="31">
        <f t="shared" ca="1" si="26"/>
        <v>-6269.6900000000014</v>
      </c>
      <c r="DH56" s="31">
        <f t="shared" ca="1" si="26"/>
        <v>-7742.15</v>
      </c>
      <c r="DI56" s="32">
        <f t="shared" ca="1" si="20"/>
        <v>-1019.65</v>
      </c>
      <c r="DJ56" s="32">
        <f t="shared" ca="1" si="20"/>
        <v>-822.58</v>
      </c>
      <c r="DK56" s="32">
        <f t="shared" ca="1" si="20"/>
        <v>-411.91</v>
      </c>
      <c r="DL56" s="32">
        <f t="shared" ca="1" si="20"/>
        <v>-418.45</v>
      </c>
      <c r="DM56" s="32">
        <f t="shared" ca="1" si="20"/>
        <v>-1367.57</v>
      </c>
      <c r="DN56" s="32">
        <f t="shared" ca="1" si="20"/>
        <v>-4052.18</v>
      </c>
      <c r="DO56" s="32">
        <f t="shared" ca="1" si="20"/>
        <v>-676.38</v>
      </c>
      <c r="DP56" s="32">
        <f t="shared" ca="1" si="20"/>
        <v>-1165.6300000000001</v>
      </c>
      <c r="DQ56" s="32">
        <f t="shared" ca="1" si="20"/>
        <v>-487.12</v>
      </c>
      <c r="DR56" s="32">
        <f t="shared" ca="1" si="20"/>
        <v>-308.29000000000002</v>
      </c>
      <c r="DS56" s="32">
        <f t="shared" ca="1" si="20"/>
        <v>-313.48</v>
      </c>
      <c r="DT56" s="32">
        <f t="shared" ca="1" si="20"/>
        <v>-387.11</v>
      </c>
      <c r="DU56" s="31">
        <f t="shared" ca="1" si="21"/>
        <v>-3240.73</v>
      </c>
      <c r="DV56" s="31">
        <f t="shared" ca="1" si="21"/>
        <v>-2579.46</v>
      </c>
      <c r="DW56" s="31">
        <f t="shared" ca="1" si="21"/>
        <v>-1275.8699999999999</v>
      </c>
      <c r="DX56" s="31">
        <f t="shared" ca="1" si="21"/>
        <v>-1278.3599999999999</v>
      </c>
      <c r="DY56" s="31">
        <f t="shared" ca="1" si="21"/>
        <v>-4121.74</v>
      </c>
      <c r="DZ56" s="31">
        <f t="shared" ca="1" si="21"/>
        <v>-12040.83</v>
      </c>
      <c r="EA56" s="31">
        <f t="shared" ca="1" si="21"/>
        <v>-1982.02</v>
      </c>
      <c r="EB56" s="31">
        <f t="shared" ca="1" si="21"/>
        <v>-3371.14</v>
      </c>
      <c r="EC56" s="31">
        <f t="shared" ca="1" si="21"/>
        <v>-1390.19</v>
      </c>
      <c r="ED56" s="31">
        <f t="shared" ca="1" si="21"/>
        <v>-868.44</v>
      </c>
      <c r="EE56" s="31">
        <f t="shared" ca="1" si="21"/>
        <v>-871.08</v>
      </c>
      <c r="EF56" s="31">
        <f t="shared" ca="1" si="21"/>
        <v>-1061.3399999999999</v>
      </c>
      <c r="EG56" s="32">
        <f t="shared" ca="1" si="22"/>
        <v>-24653.320000000003</v>
      </c>
      <c r="EH56" s="32">
        <f t="shared" ca="1" si="22"/>
        <v>-19853.580000000002</v>
      </c>
      <c r="EI56" s="32">
        <f t="shared" ca="1" si="22"/>
        <v>-9925.9000000000015</v>
      </c>
      <c r="EJ56" s="32">
        <f t="shared" ca="1" si="22"/>
        <v>-10065.770000000002</v>
      </c>
      <c r="EK56" s="32">
        <f t="shared" ca="1" si="22"/>
        <v>-32840.76</v>
      </c>
      <c r="EL56" s="32">
        <f t="shared" ca="1" si="22"/>
        <v>-97136.67</v>
      </c>
      <c r="EM56" s="32">
        <f t="shared" ca="1" si="22"/>
        <v>-16185.919999999998</v>
      </c>
      <c r="EN56" s="32">
        <f t="shared" ca="1" si="22"/>
        <v>-27849.33</v>
      </c>
      <c r="EO56" s="32">
        <f t="shared" ca="1" si="22"/>
        <v>-11619.64</v>
      </c>
      <c r="EP56" s="32">
        <f t="shared" ca="1" si="22"/>
        <v>-7342.6100000000006</v>
      </c>
      <c r="EQ56" s="32">
        <f t="shared" ca="1" si="22"/>
        <v>-7454.2500000000018</v>
      </c>
      <c r="ER56" s="32">
        <f t="shared" ca="1" si="22"/>
        <v>-9190.5999999999985</v>
      </c>
    </row>
    <row r="57" spans="1:148" x14ac:dyDescent="0.25">
      <c r="A57" t="s">
        <v>481</v>
      </c>
      <c r="B57" s="1" t="s">
        <v>58</v>
      </c>
      <c r="C57" t="str">
        <f t="shared" ca="1" si="1"/>
        <v>DOWGEN15M</v>
      </c>
      <c r="D57" t="str">
        <f t="shared" ca="1" si="2"/>
        <v>Dow Hydrocarbon Industrial Complex</v>
      </c>
      <c r="E57" s="52">
        <v>34302.774874399998</v>
      </c>
      <c r="F57" s="52">
        <v>30096.048482999999</v>
      </c>
      <c r="G57" s="52">
        <v>13332.9370731</v>
      </c>
      <c r="H57" s="52">
        <v>11895.5045778</v>
      </c>
      <c r="I57" s="52">
        <v>19366.717370599999</v>
      </c>
      <c r="J57" s="52">
        <v>14008.321670400001</v>
      </c>
      <c r="K57" s="52">
        <v>36239.253857600001</v>
      </c>
      <c r="L57" s="52">
        <v>20823.463281100001</v>
      </c>
      <c r="M57" s="52">
        <v>26419.650731900001</v>
      </c>
      <c r="N57" s="52">
        <v>7148.5783344000001</v>
      </c>
      <c r="O57" s="52">
        <v>8119.4581795000004</v>
      </c>
      <c r="P57" s="52">
        <v>35785.230403100002</v>
      </c>
      <c r="Q57" s="32">
        <v>1651515.21</v>
      </c>
      <c r="R57" s="32">
        <v>1487035.45</v>
      </c>
      <c r="S57" s="32">
        <v>376118.28</v>
      </c>
      <c r="T57" s="32">
        <v>306961.96000000002</v>
      </c>
      <c r="U57" s="32">
        <v>1947210.26</v>
      </c>
      <c r="V57" s="32">
        <v>2225669.0699999998</v>
      </c>
      <c r="W57" s="32">
        <v>997374.1</v>
      </c>
      <c r="X57" s="32">
        <v>1001531.29</v>
      </c>
      <c r="Y57" s="32">
        <v>587217.56000000006</v>
      </c>
      <c r="Z57" s="32">
        <v>237906.53</v>
      </c>
      <c r="AA57" s="32">
        <v>346800.17</v>
      </c>
      <c r="AB57" s="32">
        <v>899927.12</v>
      </c>
      <c r="AC57" s="2">
        <v>2.37</v>
      </c>
      <c r="AD57" s="2">
        <v>2.37</v>
      </c>
      <c r="AE57" s="2">
        <v>2.37</v>
      </c>
      <c r="AF57" s="2">
        <v>2.37</v>
      </c>
      <c r="AG57" s="2">
        <v>2.37</v>
      </c>
      <c r="AH57" s="2">
        <v>2.37</v>
      </c>
      <c r="AI57" s="2">
        <v>2.37</v>
      </c>
      <c r="AJ57" s="2">
        <v>2.37</v>
      </c>
      <c r="AK57" s="2">
        <v>2.37</v>
      </c>
      <c r="AL57" s="2">
        <v>2.37</v>
      </c>
      <c r="AM57" s="2">
        <v>2.37</v>
      </c>
      <c r="AN57" s="2">
        <v>2.37</v>
      </c>
      <c r="AO57" s="33">
        <v>39140.910000000003</v>
      </c>
      <c r="AP57" s="33">
        <v>35242.74</v>
      </c>
      <c r="AQ57" s="33">
        <v>8914</v>
      </c>
      <c r="AR57" s="33">
        <v>7275</v>
      </c>
      <c r="AS57" s="33">
        <v>46148.88</v>
      </c>
      <c r="AT57" s="33">
        <v>52748.36</v>
      </c>
      <c r="AU57" s="33">
        <v>23637.77</v>
      </c>
      <c r="AV57" s="33">
        <v>23736.29</v>
      </c>
      <c r="AW57" s="33">
        <v>13917.06</v>
      </c>
      <c r="AX57" s="33">
        <v>5638.38</v>
      </c>
      <c r="AY57" s="33">
        <v>8219.16</v>
      </c>
      <c r="AZ57" s="33">
        <v>21328.27</v>
      </c>
      <c r="BA57" s="31">
        <f t="shared" si="27"/>
        <v>-165.15</v>
      </c>
      <c r="BB57" s="31">
        <f t="shared" si="27"/>
        <v>-148.69999999999999</v>
      </c>
      <c r="BC57" s="31">
        <f t="shared" si="27"/>
        <v>-37.61</v>
      </c>
      <c r="BD57" s="31">
        <f t="shared" si="23"/>
        <v>-61.39</v>
      </c>
      <c r="BE57" s="31">
        <f t="shared" si="23"/>
        <v>-389.44</v>
      </c>
      <c r="BF57" s="31">
        <f t="shared" si="23"/>
        <v>-445.13</v>
      </c>
      <c r="BG57" s="31">
        <f t="shared" si="23"/>
        <v>1595.8</v>
      </c>
      <c r="BH57" s="31">
        <f t="shared" si="23"/>
        <v>1602.45</v>
      </c>
      <c r="BI57" s="31">
        <f t="shared" si="23"/>
        <v>939.55</v>
      </c>
      <c r="BJ57" s="31">
        <f t="shared" si="23"/>
        <v>-261.7</v>
      </c>
      <c r="BK57" s="31">
        <f t="shared" si="23"/>
        <v>-381.48</v>
      </c>
      <c r="BL57" s="31">
        <f t="shared" si="23"/>
        <v>-989.92</v>
      </c>
      <c r="BM57" s="6">
        <f t="shared" ca="1" si="24"/>
        <v>5.7799999999999997E-2</v>
      </c>
      <c r="BN57" s="6">
        <f t="shared" ca="1" si="24"/>
        <v>5.7799999999999997E-2</v>
      </c>
      <c r="BO57" s="6">
        <f t="shared" ca="1" si="24"/>
        <v>5.7799999999999997E-2</v>
      </c>
      <c r="BP57" s="6">
        <f t="shared" ca="1" si="24"/>
        <v>5.7799999999999997E-2</v>
      </c>
      <c r="BQ57" s="6">
        <f t="shared" ca="1" si="24"/>
        <v>5.7799999999999997E-2</v>
      </c>
      <c r="BR57" s="6">
        <f t="shared" ca="1" si="24"/>
        <v>5.7799999999999997E-2</v>
      </c>
      <c r="BS57" s="6">
        <f t="shared" ca="1" si="24"/>
        <v>5.7799999999999997E-2</v>
      </c>
      <c r="BT57" s="6">
        <f t="shared" ca="1" si="24"/>
        <v>5.7799999999999997E-2</v>
      </c>
      <c r="BU57" s="6">
        <f t="shared" ca="1" si="24"/>
        <v>5.7799999999999997E-2</v>
      </c>
      <c r="BV57" s="6">
        <f t="shared" ca="1" si="24"/>
        <v>5.7799999999999997E-2</v>
      </c>
      <c r="BW57" s="6">
        <f t="shared" ca="1" si="24"/>
        <v>5.7799999999999997E-2</v>
      </c>
      <c r="BX57" s="6">
        <f t="shared" ca="1" si="24"/>
        <v>5.7799999999999997E-2</v>
      </c>
      <c r="BY57" s="31">
        <f t="shared" ca="1" si="19"/>
        <v>95457.58</v>
      </c>
      <c r="BZ57" s="31">
        <f t="shared" ca="1" si="19"/>
        <v>85950.65</v>
      </c>
      <c r="CA57" s="31">
        <f t="shared" ca="1" si="19"/>
        <v>21739.64</v>
      </c>
      <c r="CB57" s="31">
        <f t="shared" ca="1" si="19"/>
        <v>17742.400000000001</v>
      </c>
      <c r="CC57" s="31">
        <f t="shared" ca="1" si="19"/>
        <v>112548.75</v>
      </c>
      <c r="CD57" s="31">
        <f t="shared" ca="1" si="19"/>
        <v>128643.67</v>
      </c>
      <c r="CE57" s="31">
        <f t="shared" ca="1" si="30"/>
        <v>57648.22</v>
      </c>
      <c r="CF57" s="31">
        <f t="shared" ca="1" si="30"/>
        <v>57888.51</v>
      </c>
      <c r="CG57" s="31">
        <f t="shared" ca="1" si="30"/>
        <v>33941.17</v>
      </c>
      <c r="CH57" s="31">
        <f t="shared" ca="1" si="30"/>
        <v>13751</v>
      </c>
      <c r="CI57" s="31">
        <f t="shared" ca="1" si="30"/>
        <v>20045.05</v>
      </c>
      <c r="CJ57" s="31">
        <f t="shared" ca="1" si="30"/>
        <v>52015.79</v>
      </c>
      <c r="CK57" s="32">
        <f t="shared" ca="1" si="28"/>
        <v>4128.79</v>
      </c>
      <c r="CL57" s="32">
        <f t="shared" ca="1" si="28"/>
        <v>3717.59</v>
      </c>
      <c r="CM57" s="32">
        <f t="shared" ca="1" si="28"/>
        <v>940.3</v>
      </c>
      <c r="CN57" s="32">
        <f t="shared" ca="1" si="25"/>
        <v>767.4</v>
      </c>
      <c r="CO57" s="32">
        <f t="shared" ca="1" si="25"/>
        <v>4868.03</v>
      </c>
      <c r="CP57" s="32">
        <f t="shared" ca="1" si="25"/>
        <v>5564.17</v>
      </c>
      <c r="CQ57" s="32">
        <f t="shared" ca="1" si="25"/>
        <v>2493.44</v>
      </c>
      <c r="CR57" s="32">
        <f t="shared" ca="1" si="25"/>
        <v>2503.83</v>
      </c>
      <c r="CS57" s="32">
        <f t="shared" ca="1" si="25"/>
        <v>1468.04</v>
      </c>
      <c r="CT57" s="32">
        <f t="shared" ca="1" si="25"/>
        <v>594.77</v>
      </c>
      <c r="CU57" s="32">
        <f t="shared" ca="1" si="25"/>
        <v>867</v>
      </c>
      <c r="CV57" s="32">
        <f t="shared" ca="1" si="25"/>
        <v>2249.8200000000002</v>
      </c>
      <c r="CW57" s="31">
        <f t="shared" ca="1" si="29"/>
        <v>60610.609999999993</v>
      </c>
      <c r="CX57" s="31">
        <f t="shared" ca="1" si="29"/>
        <v>54574.19999999999</v>
      </c>
      <c r="CY57" s="31">
        <f t="shared" ca="1" si="29"/>
        <v>13803.55</v>
      </c>
      <c r="CZ57" s="31">
        <f t="shared" ca="1" si="26"/>
        <v>11296.190000000002</v>
      </c>
      <c r="DA57" s="31">
        <f t="shared" ca="1" si="26"/>
        <v>71657.34</v>
      </c>
      <c r="DB57" s="31">
        <f t="shared" ca="1" si="26"/>
        <v>81904.61</v>
      </c>
      <c r="DC57" s="31">
        <f t="shared" ca="1" si="26"/>
        <v>34908.089999999997</v>
      </c>
      <c r="DD57" s="31">
        <f t="shared" ca="1" si="26"/>
        <v>35053.600000000006</v>
      </c>
      <c r="DE57" s="31">
        <f t="shared" ca="1" si="26"/>
        <v>20552.600000000002</v>
      </c>
      <c r="DF57" s="31">
        <f t="shared" ca="1" si="26"/>
        <v>8969.09</v>
      </c>
      <c r="DG57" s="31">
        <f t="shared" ca="1" si="26"/>
        <v>13074.369999999999</v>
      </c>
      <c r="DH57" s="31">
        <f t="shared" ca="1" si="26"/>
        <v>33927.259999999995</v>
      </c>
      <c r="DI57" s="32">
        <f t="shared" ca="1" si="20"/>
        <v>3030.53</v>
      </c>
      <c r="DJ57" s="32">
        <f t="shared" ca="1" si="20"/>
        <v>2728.71</v>
      </c>
      <c r="DK57" s="32">
        <f t="shared" ca="1" si="20"/>
        <v>690.18</v>
      </c>
      <c r="DL57" s="32">
        <f t="shared" ca="1" si="20"/>
        <v>564.80999999999995</v>
      </c>
      <c r="DM57" s="32">
        <f t="shared" ca="1" si="20"/>
        <v>3582.87</v>
      </c>
      <c r="DN57" s="32">
        <f t="shared" ca="1" si="20"/>
        <v>4095.23</v>
      </c>
      <c r="DO57" s="32">
        <f t="shared" ca="1" si="20"/>
        <v>1745.4</v>
      </c>
      <c r="DP57" s="32">
        <f t="shared" ca="1" si="20"/>
        <v>1752.68</v>
      </c>
      <c r="DQ57" s="32">
        <f t="shared" ca="1" si="20"/>
        <v>1027.6300000000001</v>
      </c>
      <c r="DR57" s="32">
        <f t="shared" ca="1" si="20"/>
        <v>448.45</v>
      </c>
      <c r="DS57" s="32">
        <f t="shared" ca="1" si="20"/>
        <v>653.72</v>
      </c>
      <c r="DT57" s="32">
        <f t="shared" ca="1" si="20"/>
        <v>1696.36</v>
      </c>
      <c r="DU57" s="31">
        <f t="shared" ca="1" si="21"/>
        <v>9631.91</v>
      </c>
      <c r="DV57" s="31">
        <f t="shared" ca="1" si="21"/>
        <v>8556.76</v>
      </c>
      <c r="DW57" s="31">
        <f t="shared" ca="1" si="21"/>
        <v>2137.8000000000002</v>
      </c>
      <c r="DX57" s="31">
        <f t="shared" ca="1" si="21"/>
        <v>1725.49</v>
      </c>
      <c r="DY57" s="31">
        <f t="shared" ca="1" si="21"/>
        <v>10798.43</v>
      </c>
      <c r="DZ57" s="31">
        <f t="shared" ca="1" si="21"/>
        <v>12168.74</v>
      </c>
      <c r="EA57" s="31">
        <f t="shared" ca="1" si="21"/>
        <v>5114.6400000000003</v>
      </c>
      <c r="EB57" s="31">
        <f t="shared" ca="1" si="21"/>
        <v>5068.97</v>
      </c>
      <c r="EC57" s="31">
        <f t="shared" ca="1" si="21"/>
        <v>2932.76</v>
      </c>
      <c r="ED57" s="31">
        <f t="shared" ca="1" si="21"/>
        <v>1263.26</v>
      </c>
      <c r="EE57" s="31">
        <f t="shared" ca="1" si="21"/>
        <v>1816.49</v>
      </c>
      <c r="EF57" s="31">
        <f t="shared" ca="1" si="21"/>
        <v>4650.95</v>
      </c>
      <c r="EG57" s="32">
        <f t="shared" ca="1" si="22"/>
        <v>73273.049999999988</v>
      </c>
      <c r="EH57" s="32">
        <f t="shared" ca="1" si="22"/>
        <v>65859.669999999984</v>
      </c>
      <c r="EI57" s="32">
        <f t="shared" ca="1" si="22"/>
        <v>16631.53</v>
      </c>
      <c r="EJ57" s="32">
        <f t="shared" ca="1" si="22"/>
        <v>13586.490000000002</v>
      </c>
      <c r="EK57" s="32">
        <f t="shared" ca="1" si="22"/>
        <v>86038.639999999985</v>
      </c>
      <c r="EL57" s="32">
        <f t="shared" ca="1" si="22"/>
        <v>98168.58</v>
      </c>
      <c r="EM57" s="32">
        <f t="shared" ca="1" si="22"/>
        <v>41768.129999999997</v>
      </c>
      <c r="EN57" s="32">
        <f t="shared" ca="1" si="22"/>
        <v>41875.250000000007</v>
      </c>
      <c r="EO57" s="32">
        <f t="shared" ca="1" si="22"/>
        <v>24512.990000000005</v>
      </c>
      <c r="EP57" s="32">
        <f t="shared" ca="1" si="22"/>
        <v>10680.800000000001</v>
      </c>
      <c r="EQ57" s="32">
        <f t="shared" ca="1" si="22"/>
        <v>15544.579999999998</v>
      </c>
      <c r="ER57" s="32">
        <f t="shared" ca="1" si="22"/>
        <v>40274.569999999992</v>
      </c>
    </row>
    <row r="58" spans="1:148" x14ac:dyDescent="0.25">
      <c r="A58" t="s">
        <v>482</v>
      </c>
      <c r="B58" s="1" t="s">
        <v>32</v>
      </c>
      <c r="C58" t="str">
        <f t="shared" ca="1" si="1"/>
        <v>DRW1</v>
      </c>
      <c r="D58" t="str">
        <f t="shared" ca="1" si="2"/>
        <v>Drywood #1</v>
      </c>
      <c r="E58" s="52">
        <v>2.84</v>
      </c>
      <c r="F58" s="52">
        <v>1.5573999999999999</v>
      </c>
      <c r="G58" s="52">
        <v>2.1524999999999999</v>
      </c>
      <c r="H58" s="52">
        <v>5.4276</v>
      </c>
      <c r="I58" s="52">
        <v>38.726100000000002</v>
      </c>
      <c r="J58" s="52">
        <v>1.1702999999999999</v>
      </c>
      <c r="K58" s="52">
        <v>5.7736999999999998</v>
      </c>
      <c r="L58" s="52">
        <v>1.1153</v>
      </c>
      <c r="M58" s="52">
        <v>0.7026</v>
      </c>
      <c r="N58" s="52">
        <v>7.8577000000000004</v>
      </c>
      <c r="O58" s="52">
        <v>0.81599999999999995</v>
      </c>
      <c r="P58" s="52">
        <v>14.5748</v>
      </c>
      <c r="Q58" s="32">
        <v>88.91</v>
      </c>
      <c r="R58" s="32">
        <v>39.67</v>
      </c>
      <c r="S58" s="32">
        <v>36.83</v>
      </c>
      <c r="T58" s="32">
        <v>146.44999999999999</v>
      </c>
      <c r="U58" s="32">
        <v>6702.34</v>
      </c>
      <c r="V58" s="32">
        <v>39.9</v>
      </c>
      <c r="W58" s="32">
        <v>341.68</v>
      </c>
      <c r="X58" s="32">
        <v>20.97</v>
      </c>
      <c r="Y58" s="32">
        <v>13.45</v>
      </c>
      <c r="Z58" s="32">
        <v>157.06</v>
      </c>
      <c r="AA58" s="32">
        <v>370.63</v>
      </c>
      <c r="AB58" s="32">
        <v>295.99</v>
      </c>
      <c r="AC58" s="2">
        <v>1.63</v>
      </c>
      <c r="AD58" s="2">
        <v>1.63</v>
      </c>
      <c r="AE58" s="2">
        <v>1.63</v>
      </c>
      <c r="AF58" s="2">
        <v>1.63</v>
      </c>
      <c r="AG58" s="2">
        <v>1.63</v>
      </c>
      <c r="AH58" s="2">
        <v>1.63</v>
      </c>
      <c r="AI58" s="2">
        <v>1.63</v>
      </c>
      <c r="AJ58" s="2">
        <v>1.63</v>
      </c>
      <c r="AK58" s="2">
        <v>1.63</v>
      </c>
      <c r="AL58" s="2">
        <v>1.63</v>
      </c>
      <c r="AM58" s="2">
        <v>1.63</v>
      </c>
      <c r="AN58" s="2">
        <v>1.63</v>
      </c>
      <c r="AO58" s="33">
        <v>1.45</v>
      </c>
      <c r="AP58" s="33">
        <v>0.65</v>
      </c>
      <c r="AQ58" s="33">
        <v>0.6</v>
      </c>
      <c r="AR58" s="33">
        <v>2.39</v>
      </c>
      <c r="AS58" s="33">
        <v>109.25</v>
      </c>
      <c r="AT58" s="33">
        <v>0.65</v>
      </c>
      <c r="AU58" s="33">
        <v>5.57</v>
      </c>
      <c r="AV58" s="33">
        <v>0.34</v>
      </c>
      <c r="AW58" s="33">
        <v>0.22</v>
      </c>
      <c r="AX58" s="33">
        <v>2.56</v>
      </c>
      <c r="AY58" s="33">
        <v>6.04</v>
      </c>
      <c r="AZ58" s="33">
        <v>4.82</v>
      </c>
      <c r="BA58" s="31">
        <f t="shared" si="27"/>
        <v>-0.01</v>
      </c>
      <c r="BB58" s="31">
        <f t="shared" si="27"/>
        <v>0</v>
      </c>
      <c r="BC58" s="31">
        <f t="shared" si="27"/>
        <v>0</v>
      </c>
      <c r="BD58" s="31">
        <f t="shared" si="23"/>
        <v>-0.03</v>
      </c>
      <c r="BE58" s="31">
        <f t="shared" si="23"/>
        <v>-1.34</v>
      </c>
      <c r="BF58" s="31">
        <f t="shared" si="23"/>
        <v>-0.01</v>
      </c>
      <c r="BG58" s="31">
        <f t="shared" si="23"/>
        <v>0.55000000000000004</v>
      </c>
      <c r="BH58" s="31">
        <f t="shared" si="23"/>
        <v>0.03</v>
      </c>
      <c r="BI58" s="31">
        <f t="shared" si="23"/>
        <v>0.02</v>
      </c>
      <c r="BJ58" s="31">
        <f t="shared" si="23"/>
        <v>-0.17</v>
      </c>
      <c r="BK58" s="31">
        <f t="shared" si="23"/>
        <v>-0.41</v>
      </c>
      <c r="BL58" s="31">
        <f t="shared" si="23"/>
        <v>-0.33</v>
      </c>
      <c r="BM58" s="6">
        <f t="shared" ca="1" si="24"/>
        <v>-9.7999999999999997E-3</v>
      </c>
      <c r="BN58" s="6">
        <f t="shared" ca="1" si="24"/>
        <v>-9.7999999999999997E-3</v>
      </c>
      <c r="BO58" s="6">
        <f t="shared" ca="1" si="24"/>
        <v>-9.7999999999999997E-3</v>
      </c>
      <c r="BP58" s="6">
        <f t="shared" ca="1" si="24"/>
        <v>-9.7999999999999997E-3</v>
      </c>
      <c r="BQ58" s="6">
        <f t="shared" ca="1" si="24"/>
        <v>-9.7999999999999997E-3</v>
      </c>
      <c r="BR58" s="6">
        <f t="shared" ca="1" si="24"/>
        <v>-9.7999999999999997E-3</v>
      </c>
      <c r="BS58" s="6">
        <f t="shared" ca="1" si="24"/>
        <v>-9.7999999999999997E-3</v>
      </c>
      <c r="BT58" s="6">
        <f t="shared" ca="1" si="24"/>
        <v>-9.7999999999999997E-3</v>
      </c>
      <c r="BU58" s="6">
        <f t="shared" ca="1" si="24"/>
        <v>-9.7999999999999997E-3</v>
      </c>
      <c r="BV58" s="6">
        <f t="shared" ca="1" si="24"/>
        <v>-9.7999999999999997E-3</v>
      </c>
      <c r="BW58" s="6">
        <f t="shared" ca="1" si="24"/>
        <v>-9.7999999999999997E-3</v>
      </c>
      <c r="BX58" s="6">
        <f t="shared" ca="1" si="24"/>
        <v>-9.7999999999999997E-3</v>
      </c>
      <c r="BY58" s="31">
        <f t="shared" ca="1" si="19"/>
        <v>-0.87</v>
      </c>
      <c r="BZ58" s="31">
        <f t="shared" ca="1" si="19"/>
        <v>-0.39</v>
      </c>
      <c r="CA58" s="31">
        <f t="shared" ca="1" si="19"/>
        <v>-0.36</v>
      </c>
      <c r="CB58" s="31">
        <f t="shared" ca="1" si="19"/>
        <v>-1.44</v>
      </c>
      <c r="CC58" s="31">
        <f t="shared" ca="1" si="19"/>
        <v>-65.680000000000007</v>
      </c>
      <c r="CD58" s="31">
        <f t="shared" ca="1" si="19"/>
        <v>-0.39</v>
      </c>
      <c r="CE58" s="31">
        <f t="shared" ca="1" si="30"/>
        <v>-3.35</v>
      </c>
      <c r="CF58" s="31">
        <f t="shared" ca="1" si="30"/>
        <v>-0.21</v>
      </c>
      <c r="CG58" s="31">
        <f t="shared" ca="1" si="30"/>
        <v>-0.13</v>
      </c>
      <c r="CH58" s="31">
        <f t="shared" ca="1" si="30"/>
        <v>-1.54</v>
      </c>
      <c r="CI58" s="31">
        <f t="shared" ca="1" si="30"/>
        <v>-3.63</v>
      </c>
      <c r="CJ58" s="31">
        <f t="shared" ca="1" si="30"/>
        <v>-2.9</v>
      </c>
      <c r="CK58" s="32">
        <f t="shared" ca="1" si="28"/>
        <v>0.22</v>
      </c>
      <c r="CL58" s="32">
        <f t="shared" ca="1" si="28"/>
        <v>0.1</v>
      </c>
      <c r="CM58" s="32">
        <f t="shared" ca="1" si="28"/>
        <v>0.09</v>
      </c>
      <c r="CN58" s="32">
        <f t="shared" ca="1" si="25"/>
        <v>0.37</v>
      </c>
      <c r="CO58" s="32">
        <f t="shared" ca="1" si="25"/>
        <v>16.760000000000002</v>
      </c>
      <c r="CP58" s="32">
        <f t="shared" ca="1" si="25"/>
        <v>0.1</v>
      </c>
      <c r="CQ58" s="32">
        <f t="shared" ca="1" si="25"/>
        <v>0.85</v>
      </c>
      <c r="CR58" s="32">
        <f t="shared" ca="1" si="25"/>
        <v>0.05</v>
      </c>
      <c r="CS58" s="32">
        <f t="shared" ca="1" si="25"/>
        <v>0.03</v>
      </c>
      <c r="CT58" s="32">
        <f t="shared" ca="1" si="25"/>
        <v>0.39</v>
      </c>
      <c r="CU58" s="32">
        <f t="shared" ca="1" si="25"/>
        <v>0.93</v>
      </c>
      <c r="CV58" s="32">
        <f t="shared" ca="1" si="25"/>
        <v>0.74</v>
      </c>
      <c r="CW58" s="31">
        <f t="shared" ca="1" si="29"/>
        <v>-2.0900000000000003</v>
      </c>
      <c r="CX58" s="31">
        <f t="shared" ca="1" si="29"/>
        <v>-0.94000000000000006</v>
      </c>
      <c r="CY58" s="31">
        <f t="shared" ca="1" si="29"/>
        <v>-0.87</v>
      </c>
      <c r="CZ58" s="31">
        <f t="shared" ca="1" si="26"/>
        <v>-3.43</v>
      </c>
      <c r="DA58" s="31">
        <f t="shared" ca="1" si="26"/>
        <v>-156.83000000000001</v>
      </c>
      <c r="DB58" s="31">
        <f t="shared" ca="1" si="26"/>
        <v>-0.93</v>
      </c>
      <c r="DC58" s="31">
        <f t="shared" ca="1" si="26"/>
        <v>-8.620000000000001</v>
      </c>
      <c r="DD58" s="31">
        <f t="shared" ca="1" si="26"/>
        <v>-0.53</v>
      </c>
      <c r="DE58" s="31">
        <f t="shared" ca="1" si="26"/>
        <v>-0.34</v>
      </c>
      <c r="DF58" s="31">
        <f t="shared" ca="1" si="26"/>
        <v>-3.54</v>
      </c>
      <c r="DG58" s="31">
        <f t="shared" ca="1" si="26"/>
        <v>-8.33</v>
      </c>
      <c r="DH58" s="31">
        <f t="shared" ca="1" si="26"/>
        <v>-6.65</v>
      </c>
      <c r="DI58" s="32">
        <f t="shared" ca="1" si="20"/>
        <v>-0.1</v>
      </c>
      <c r="DJ58" s="32">
        <f t="shared" ca="1" si="20"/>
        <v>-0.05</v>
      </c>
      <c r="DK58" s="32">
        <f t="shared" ca="1" si="20"/>
        <v>-0.04</v>
      </c>
      <c r="DL58" s="32">
        <f t="shared" ca="1" si="20"/>
        <v>-0.17</v>
      </c>
      <c r="DM58" s="32">
        <f t="shared" ca="1" si="20"/>
        <v>-7.84</v>
      </c>
      <c r="DN58" s="32">
        <f t="shared" ca="1" si="20"/>
        <v>-0.05</v>
      </c>
      <c r="DO58" s="32">
        <f t="shared" ca="1" si="20"/>
        <v>-0.43</v>
      </c>
      <c r="DP58" s="32">
        <f t="shared" ca="1" si="20"/>
        <v>-0.03</v>
      </c>
      <c r="DQ58" s="32">
        <f t="shared" ca="1" si="20"/>
        <v>-0.02</v>
      </c>
      <c r="DR58" s="32">
        <f t="shared" ca="1" si="20"/>
        <v>-0.18</v>
      </c>
      <c r="DS58" s="32">
        <f t="shared" ca="1" si="20"/>
        <v>-0.42</v>
      </c>
      <c r="DT58" s="32">
        <f t="shared" ca="1" si="20"/>
        <v>-0.33</v>
      </c>
      <c r="DU58" s="31">
        <f t="shared" ca="1" si="21"/>
        <v>-0.33</v>
      </c>
      <c r="DV58" s="31">
        <f t="shared" ca="1" si="21"/>
        <v>-0.15</v>
      </c>
      <c r="DW58" s="31">
        <f t="shared" ca="1" si="21"/>
        <v>-0.13</v>
      </c>
      <c r="DX58" s="31">
        <f t="shared" ca="1" si="21"/>
        <v>-0.52</v>
      </c>
      <c r="DY58" s="31">
        <f t="shared" ca="1" si="21"/>
        <v>-23.63</v>
      </c>
      <c r="DZ58" s="31">
        <f t="shared" ca="1" si="21"/>
        <v>-0.14000000000000001</v>
      </c>
      <c r="EA58" s="31">
        <f t="shared" ca="1" si="21"/>
        <v>-1.26</v>
      </c>
      <c r="EB58" s="31">
        <f t="shared" ca="1" si="21"/>
        <v>-0.08</v>
      </c>
      <c r="EC58" s="31">
        <f t="shared" ca="1" si="21"/>
        <v>-0.05</v>
      </c>
      <c r="ED58" s="31">
        <f t="shared" ca="1" si="21"/>
        <v>-0.5</v>
      </c>
      <c r="EE58" s="31">
        <f t="shared" ca="1" si="21"/>
        <v>-1.1599999999999999</v>
      </c>
      <c r="EF58" s="31">
        <f t="shared" ca="1" si="21"/>
        <v>-0.91</v>
      </c>
      <c r="EG58" s="32">
        <f t="shared" ca="1" si="22"/>
        <v>-2.5200000000000005</v>
      </c>
      <c r="EH58" s="32">
        <f t="shared" ca="1" si="22"/>
        <v>-1.1400000000000001</v>
      </c>
      <c r="EI58" s="32">
        <f t="shared" ca="1" si="22"/>
        <v>-1.04</v>
      </c>
      <c r="EJ58" s="32">
        <f t="shared" ca="1" si="22"/>
        <v>-4.12</v>
      </c>
      <c r="EK58" s="32">
        <f t="shared" ca="1" si="22"/>
        <v>-188.3</v>
      </c>
      <c r="EL58" s="32">
        <f t="shared" ca="1" si="22"/>
        <v>-1.1200000000000001</v>
      </c>
      <c r="EM58" s="32">
        <f t="shared" ca="1" si="22"/>
        <v>-10.31</v>
      </c>
      <c r="EN58" s="32">
        <f t="shared" ca="1" si="22"/>
        <v>-0.64</v>
      </c>
      <c r="EO58" s="32">
        <f t="shared" ca="1" si="22"/>
        <v>-0.41000000000000003</v>
      </c>
      <c r="EP58" s="32">
        <f t="shared" ca="1" si="22"/>
        <v>-4.2200000000000006</v>
      </c>
      <c r="EQ58" s="32">
        <f t="shared" ca="1" si="22"/>
        <v>-9.91</v>
      </c>
      <c r="ER58" s="32">
        <f t="shared" ca="1" si="22"/>
        <v>-7.8900000000000006</v>
      </c>
    </row>
    <row r="59" spans="1:148" x14ac:dyDescent="0.25">
      <c r="A59" t="s">
        <v>483</v>
      </c>
      <c r="B59" s="1" t="s">
        <v>80</v>
      </c>
      <c r="C59" t="str">
        <f t="shared" ca="1" si="1"/>
        <v>EAGL</v>
      </c>
      <c r="D59" t="str">
        <f t="shared" ca="1" si="2"/>
        <v>Whitecourt Power</v>
      </c>
      <c r="E59" s="52">
        <v>17617.719799999999</v>
      </c>
      <c r="F59" s="52">
        <v>13930.7001</v>
      </c>
      <c r="G59" s="52">
        <v>15002.8087</v>
      </c>
      <c r="H59" s="52">
        <v>12454.409600000001</v>
      </c>
      <c r="I59" s="52">
        <v>16264.6237</v>
      </c>
      <c r="J59" s="52">
        <v>15552.669099999999</v>
      </c>
      <c r="K59" s="52">
        <v>15581.6965</v>
      </c>
      <c r="L59" s="52">
        <v>15777.773300000001</v>
      </c>
      <c r="M59" s="52">
        <v>15301.9843</v>
      </c>
      <c r="N59" s="52">
        <v>12635.635</v>
      </c>
      <c r="O59" s="52">
        <v>16066.8902</v>
      </c>
      <c r="P59" s="52">
        <v>16912.214400000001</v>
      </c>
      <c r="Q59" s="32">
        <v>607987.6</v>
      </c>
      <c r="R59" s="32">
        <v>488718.74</v>
      </c>
      <c r="S59" s="32">
        <v>316034.77</v>
      </c>
      <c r="T59" s="32">
        <v>260504.12</v>
      </c>
      <c r="U59" s="32">
        <v>933065.79</v>
      </c>
      <c r="V59" s="32">
        <v>1650109.67</v>
      </c>
      <c r="W59" s="32">
        <v>361084.33</v>
      </c>
      <c r="X59" s="32">
        <v>559224.68000000005</v>
      </c>
      <c r="Y59" s="32">
        <v>319182.76</v>
      </c>
      <c r="Z59" s="32">
        <v>273023.2</v>
      </c>
      <c r="AA59" s="32">
        <v>340766.07</v>
      </c>
      <c r="AB59" s="32">
        <v>354882.58</v>
      </c>
      <c r="AC59" s="2">
        <v>3.15</v>
      </c>
      <c r="AD59" s="2">
        <v>3.15</v>
      </c>
      <c r="AE59" s="2">
        <v>3.15</v>
      </c>
      <c r="AF59" s="2">
        <v>3.15</v>
      </c>
      <c r="AG59" s="2">
        <v>3.15</v>
      </c>
      <c r="AH59" s="2">
        <v>3.15</v>
      </c>
      <c r="AI59" s="2">
        <v>3.15</v>
      </c>
      <c r="AJ59" s="2">
        <v>3.15</v>
      </c>
      <c r="AK59" s="2">
        <v>3.15</v>
      </c>
      <c r="AL59" s="2">
        <v>3.15</v>
      </c>
      <c r="AM59" s="2">
        <v>3.15</v>
      </c>
      <c r="AN59" s="2">
        <v>3.15</v>
      </c>
      <c r="AO59" s="33">
        <v>19151.61</v>
      </c>
      <c r="AP59" s="33">
        <v>15394.64</v>
      </c>
      <c r="AQ59" s="33">
        <v>9955.1</v>
      </c>
      <c r="AR59" s="33">
        <v>8205.8799999999992</v>
      </c>
      <c r="AS59" s="33">
        <v>29391.57</v>
      </c>
      <c r="AT59" s="33">
        <v>51978.45</v>
      </c>
      <c r="AU59" s="33">
        <v>11374.16</v>
      </c>
      <c r="AV59" s="33">
        <v>17615.580000000002</v>
      </c>
      <c r="AW59" s="33">
        <v>10054.26</v>
      </c>
      <c r="AX59" s="33">
        <v>8600.23</v>
      </c>
      <c r="AY59" s="33">
        <v>10734.13</v>
      </c>
      <c r="AZ59" s="33">
        <v>11178.8</v>
      </c>
      <c r="BA59" s="31">
        <f t="shared" si="27"/>
        <v>-60.8</v>
      </c>
      <c r="BB59" s="31">
        <f t="shared" si="27"/>
        <v>-48.87</v>
      </c>
      <c r="BC59" s="31">
        <f t="shared" si="27"/>
        <v>-31.6</v>
      </c>
      <c r="BD59" s="31">
        <f t="shared" si="23"/>
        <v>-52.1</v>
      </c>
      <c r="BE59" s="31">
        <f t="shared" si="23"/>
        <v>-186.61</v>
      </c>
      <c r="BF59" s="31">
        <f t="shared" si="23"/>
        <v>-330.02</v>
      </c>
      <c r="BG59" s="31">
        <f t="shared" si="23"/>
        <v>577.73</v>
      </c>
      <c r="BH59" s="31">
        <f t="shared" si="23"/>
        <v>894.76</v>
      </c>
      <c r="BI59" s="31">
        <f t="shared" si="23"/>
        <v>510.69</v>
      </c>
      <c r="BJ59" s="31">
        <f t="shared" si="23"/>
        <v>-300.33</v>
      </c>
      <c r="BK59" s="31">
        <f t="shared" si="23"/>
        <v>-374.84</v>
      </c>
      <c r="BL59" s="31">
        <f t="shared" si="23"/>
        <v>-390.37</v>
      </c>
      <c r="BM59" s="6">
        <f t="shared" ca="1" si="24"/>
        <v>8.5000000000000006E-3</v>
      </c>
      <c r="BN59" s="6">
        <f t="shared" ca="1" si="24"/>
        <v>8.5000000000000006E-3</v>
      </c>
      <c r="BO59" s="6">
        <f t="shared" ca="1" si="24"/>
        <v>8.5000000000000006E-3</v>
      </c>
      <c r="BP59" s="6">
        <f t="shared" ca="1" si="24"/>
        <v>8.5000000000000006E-3</v>
      </c>
      <c r="BQ59" s="6">
        <f t="shared" ca="1" si="24"/>
        <v>8.5000000000000006E-3</v>
      </c>
      <c r="BR59" s="6">
        <f t="shared" ca="1" si="24"/>
        <v>8.5000000000000006E-3</v>
      </c>
      <c r="BS59" s="6">
        <f t="shared" ca="1" si="24"/>
        <v>8.5000000000000006E-3</v>
      </c>
      <c r="BT59" s="6">
        <f t="shared" ca="1" si="24"/>
        <v>8.5000000000000006E-3</v>
      </c>
      <c r="BU59" s="6">
        <f t="shared" ca="1" si="24"/>
        <v>8.5000000000000006E-3</v>
      </c>
      <c r="BV59" s="6">
        <f t="shared" ca="1" si="24"/>
        <v>8.5000000000000006E-3</v>
      </c>
      <c r="BW59" s="6">
        <f t="shared" ca="1" si="24"/>
        <v>8.5000000000000006E-3</v>
      </c>
      <c r="BX59" s="6">
        <f t="shared" ca="1" si="24"/>
        <v>8.5000000000000006E-3</v>
      </c>
      <c r="BY59" s="31">
        <f t="shared" ref="BY59:CJ90" ca="1" si="31">IFERROR(VLOOKUP($C59,DOSDetail,CELL("col",BY$4)+58,FALSE),ROUND(Q59*BM59,2))</f>
        <v>5167.8900000000003</v>
      </c>
      <c r="BZ59" s="31">
        <f t="shared" ca="1" si="31"/>
        <v>4154.1099999999997</v>
      </c>
      <c r="CA59" s="31">
        <f t="shared" ca="1" si="31"/>
        <v>2686.3</v>
      </c>
      <c r="CB59" s="31">
        <f t="shared" ca="1" si="31"/>
        <v>2214.29</v>
      </c>
      <c r="CC59" s="31">
        <f t="shared" ca="1" si="31"/>
        <v>7931.06</v>
      </c>
      <c r="CD59" s="31">
        <f t="shared" ca="1" si="31"/>
        <v>14025.93</v>
      </c>
      <c r="CE59" s="31">
        <f t="shared" ca="1" si="30"/>
        <v>3069.22</v>
      </c>
      <c r="CF59" s="31">
        <f t="shared" ca="1" si="30"/>
        <v>4753.41</v>
      </c>
      <c r="CG59" s="31">
        <f t="shared" ca="1" si="30"/>
        <v>2713.05</v>
      </c>
      <c r="CH59" s="31">
        <f t="shared" ca="1" si="30"/>
        <v>2320.6999999999998</v>
      </c>
      <c r="CI59" s="31">
        <f t="shared" ca="1" si="30"/>
        <v>2896.51</v>
      </c>
      <c r="CJ59" s="31">
        <f t="shared" ca="1" si="30"/>
        <v>3016.5</v>
      </c>
      <c r="CK59" s="32">
        <f t="shared" ca="1" si="28"/>
        <v>1519.97</v>
      </c>
      <c r="CL59" s="32">
        <f t="shared" ca="1" si="28"/>
        <v>1221.8</v>
      </c>
      <c r="CM59" s="32">
        <f t="shared" ca="1" si="28"/>
        <v>790.09</v>
      </c>
      <c r="CN59" s="32">
        <f t="shared" ca="1" si="25"/>
        <v>651.26</v>
      </c>
      <c r="CO59" s="32">
        <f t="shared" ca="1" si="25"/>
        <v>2332.66</v>
      </c>
      <c r="CP59" s="32">
        <f t="shared" ca="1" si="25"/>
        <v>4125.2700000000004</v>
      </c>
      <c r="CQ59" s="32">
        <f t="shared" ca="1" si="25"/>
        <v>902.71</v>
      </c>
      <c r="CR59" s="32">
        <f t="shared" ca="1" si="25"/>
        <v>1398.06</v>
      </c>
      <c r="CS59" s="32">
        <f t="shared" ca="1" si="25"/>
        <v>797.96</v>
      </c>
      <c r="CT59" s="32">
        <f t="shared" ca="1" si="25"/>
        <v>682.56</v>
      </c>
      <c r="CU59" s="32">
        <f t="shared" ca="1" si="25"/>
        <v>851.92</v>
      </c>
      <c r="CV59" s="32">
        <f t="shared" ca="1" si="25"/>
        <v>887.21</v>
      </c>
      <c r="CW59" s="31">
        <f t="shared" ca="1" si="29"/>
        <v>-12402.95</v>
      </c>
      <c r="CX59" s="31">
        <f t="shared" ca="1" si="29"/>
        <v>-9969.8599999999988</v>
      </c>
      <c r="CY59" s="31">
        <f t="shared" ca="1" si="29"/>
        <v>-6447.11</v>
      </c>
      <c r="CZ59" s="31">
        <f t="shared" ca="1" si="26"/>
        <v>-5288.2299999999987</v>
      </c>
      <c r="DA59" s="31">
        <f t="shared" ca="1" si="26"/>
        <v>-18941.239999999998</v>
      </c>
      <c r="DB59" s="31">
        <f t="shared" ca="1" si="26"/>
        <v>-33497.230000000003</v>
      </c>
      <c r="DC59" s="31">
        <f t="shared" ca="1" si="26"/>
        <v>-7979.9599999999991</v>
      </c>
      <c r="DD59" s="31">
        <f t="shared" ca="1" si="26"/>
        <v>-12358.870000000003</v>
      </c>
      <c r="DE59" s="31">
        <f t="shared" ca="1" si="26"/>
        <v>-7053.94</v>
      </c>
      <c r="DF59" s="31">
        <f t="shared" ca="1" si="26"/>
        <v>-5296.6399999999994</v>
      </c>
      <c r="DG59" s="31">
        <f t="shared" ca="1" si="26"/>
        <v>-6610.8599999999988</v>
      </c>
      <c r="DH59" s="31">
        <f t="shared" ca="1" si="26"/>
        <v>-6884.7199999999993</v>
      </c>
      <c r="DI59" s="32">
        <f t="shared" ca="1" si="20"/>
        <v>-620.15</v>
      </c>
      <c r="DJ59" s="32">
        <f t="shared" ca="1" si="20"/>
        <v>-498.49</v>
      </c>
      <c r="DK59" s="32">
        <f t="shared" ca="1" si="20"/>
        <v>-322.36</v>
      </c>
      <c r="DL59" s="32">
        <f t="shared" ca="1" si="20"/>
        <v>-264.41000000000003</v>
      </c>
      <c r="DM59" s="32">
        <f t="shared" ca="1" si="20"/>
        <v>-947.06</v>
      </c>
      <c r="DN59" s="32">
        <f t="shared" ca="1" si="20"/>
        <v>-1674.86</v>
      </c>
      <c r="DO59" s="32">
        <f t="shared" ca="1" si="20"/>
        <v>-399</v>
      </c>
      <c r="DP59" s="32">
        <f t="shared" ca="1" si="20"/>
        <v>-617.94000000000005</v>
      </c>
      <c r="DQ59" s="32">
        <f t="shared" ca="1" si="20"/>
        <v>-352.7</v>
      </c>
      <c r="DR59" s="32">
        <f t="shared" ca="1" si="20"/>
        <v>-264.83</v>
      </c>
      <c r="DS59" s="32">
        <f t="shared" ca="1" si="20"/>
        <v>-330.54</v>
      </c>
      <c r="DT59" s="32">
        <f t="shared" ca="1" si="20"/>
        <v>-344.24</v>
      </c>
      <c r="DU59" s="31">
        <f t="shared" ca="1" si="21"/>
        <v>-1971.01</v>
      </c>
      <c r="DV59" s="31">
        <f t="shared" ca="1" si="21"/>
        <v>-1563.19</v>
      </c>
      <c r="DW59" s="31">
        <f t="shared" ca="1" si="21"/>
        <v>-998.49</v>
      </c>
      <c r="DX59" s="31">
        <f t="shared" ca="1" si="21"/>
        <v>-807.78</v>
      </c>
      <c r="DY59" s="31">
        <f t="shared" ca="1" si="21"/>
        <v>-2854.36</v>
      </c>
      <c r="DZ59" s="31">
        <f t="shared" ca="1" si="21"/>
        <v>-4976.75</v>
      </c>
      <c r="EA59" s="31">
        <f t="shared" ca="1" si="21"/>
        <v>-1169.2</v>
      </c>
      <c r="EB59" s="31">
        <f t="shared" ca="1" si="21"/>
        <v>-1787.17</v>
      </c>
      <c r="EC59" s="31">
        <f t="shared" ca="1" si="21"/>
        <v>-1006.56</v>
      </c>
      <c r="ED59" s="31">
        <f t="shared" ca="1" si="21"/>
        <v>-746.01</v>
      </c>
      <c r="EE59" s="31">
        <f t="shared" ca="1" si="21"/>
        <v>-918.48</v>
      </c>
      <c r="EF59" s="31">
        <f t="shared" ca="1" si="21"/>
        <v>-943.8</v>
      </c>
      <c r="EG59" s="32">
        <f t="shared" ca="1" si="22"/>
        <v>-14994.11</v>
      </c>
      <c r="EH59" s="32">
        <f t="shared" ca="1" si="22"/>
        <v>-12031.539999999999</v>
      </c>
      <c r="EI59" s="32">
        <f t="shared" ca="1" si="22"/>
        <v>-7767.9599999999991</v>
      </c>
      <c r="EJ59" s="32">
        <f t="shared" ca="1" si="22"/>
        <v>-6360.4199999999983</v>
      </c>
      <c r="EK59" s="32">
        <f t="shared" ca="1" si="22"/>
        <v>-22742.66</v>
      </c>
      <c r="EL59" s="32">
        <f t="shared" ca="1" si="22"/>
        <v>-40148.840000000004</v>
      </c>
      <c r="EM59" s="32">
        <f t="shared" ca="1" si="22"/>
        <v>-9548.16</v>
      </c>
      <c r="EN59" s="32">
        <f t="shared" ca="1" si="22"/>
        <v>-14763.980000000003</v>
      </c>
      <c r="EO59" s="32">
        <f t="shared" ca="1" si="22"/>
        <v>-8413.1999999999989</v>
      </c>
      <c r="EP59" s="32">
        <f t="shared" ca="1" si="22"/>
        <v>-6307.48</v>
      </c>
      <c r="EQ59" s="32">
        <f t="shared" ca="1" si="22"/>
        <v>-7859.8799999999992</v>
      </c>
      <c r="ER59" s="32">
        <f t="shared" ca="1" si="22"/>
        <v>-8172.7599999999993</v>
      </c>
    </row>
    <row r="60" spans="1:148" x14ac:dyDescent="0.25">
      <c r="A60" t="s">
        <v>484</v>
      </c>
      <c r="B60" s="1" t="s">
        <v>78</v>
      </c>
      <c r="C60" t="str">
        <f t="shared" ca="1" si="1"/>
        <v>EC01</v>
      </c>
      <c r="D60" t="str">
        <f t="shared" ca="1" si="2"/>
        <v>Cavalier</v>
      </c>
      <c r="E60" s="52">
        <v>34263.323299999996</v>
      </c>
      <c r="F60" s="52">
        <v>27962.890500000001</v>
      </c>
      <c r="G60" s="52">
        <v>34235.65</v>
      </c>
      <c r="H60" s="52">
        <v>20509.207200000001</v>
      </c>
      <c r="I60" s="52">
        <v>40715.349900000001</v>
      </c>
      <c r="J60" s="52">
        <v>47942.228000000003</v>
      </c>
      <c r="K60" s="52">
        <v>18756.533599999999</v>
      </c>
      <c r="L60" s="52">
        <v>24192.573700000001</v>
      </c>
      <c r="M60" s="52">
        <v>7975.2389999999996</v>
      </c>
      <c r="N60" s="52">
        <v>12703.3102</v>
      </c>
      <c r="O60" s="52">
        <v>3417.3191999999999</v>
      </c>
      <c r="P60" s="52">
        <v>33105.2255</v>
      </c>
      <c r="Q60" s="32">
        <v>1632743.67</v>
      </c>
      <c r="R60" s="32">
        <v>1344271.82</v>
      </c>
      <c r="S60" s="32">
        <v>837181.03</v>
      </c>
      <c r="T60" s="32">
        <v>508977.93</v>
      </c>
      <c r="U60" s="32">
        <v>3037202.84</v>
      </c>
      <c r="V60" s="32">
        <v>5374675.71</v>
      </c>
      <c r="W60" s="32">
        <v>572892.92000000004</v>
      </c>
      <c r="X60" s="32">
        <v>1238500.19</v>
      </c>
      <c r="Y60" s="32">
        <v>194141.64</v>
      </c>
      <c r="Z60" s="32">
        <v>422361.46</v>
      </c>
      <c r="AA60" s="32">
        <v>193606.32</v>
      </c>
      <c r="AB60" s="32">
        <v>747107.23</v>
      </c>
      <c r="AC60" s="2">
        <v>2.44</v>
      </c>
      <c r="AD60" s="2">
        <v>2.44</v>
      </c>
      <c r="AE60" s="2">
        <v>2.44</v>
      </c>
      <c r="AF60" s="2">
        <v>2.44</v>
      </c>
      <c r="AG60" s="2">
        <v>2.44</v>
      </c>
      <c r="AH60" s="2">
        <v>2.44</v>
      </c>
      <c r="AI60" s="2">
        <v>2.44</v>
      </c>
      <c r="AJ60" s="2">
        <v>2.44</v>
      </c>
      <c r="AK60" s="2">
        <v>2.44</v>
      </c>
      <c r="AL60" s="2">
        <v>2.44</v>
      </c>
      <c r="AM60" s="2">
        <v>2.44</v>
      </c>
      <c r="AN60" s="2">
        <v>2.44</v>
      </c>
      <c r="AO60" s="33">
        <v>39838.949999999997</v>
      </c>
      <c r="AP60" s="33">
        <v>32800.230000000003</v>
      </c>
      <c r="AQ60" s="33">
        <v>20427.22</v>
      </c>
      <c r="AR60" s="33">
        <v>12419.06</v>
      </c>
      <c r="AS60" s="33">
        <v>74107.75</v>
      </c>
      <c r="AT60" s="33">
        <v>131142.09</v>
      </c>
      <c r="AU60" s="33">
        <v>13978.59</v>
      </c>
      <c r="AV60" s="33">
        <v>30219.4</v>
      </c>
      <c r="AW60" s="33">
        <v>4737.0600000000004</v>
      </c>
      <c r="AX60" s="33">
        <v>10305.620000000001</v>
      </c>
      <c r="AY60" s="33">
        <v>4723.99</v>
      </c>
      <c r="AZ60" s="33">
        <v>18229.419999999998</v>
      </c>
      <c r="BA60" s="31">
        <f t="shared" si="27"/>
        <v>-163.27000000000001</v>
      </c>
      <c r="BB60" s="31">
        <f t="shared" si="27"/>
        <v>-134.43</v>
      </c>
      <c r="BC60" s="31">
        <f t="shared" si="27"/>
        <v>-83.72</v>
      </c>
      <c r="BD60" s="31">
        <f t="shared" si="23"/>
        <v>-101.8</v>
      </c>
      <c r="BE60" s="31">
        <f t="shared" si="23"/>
        <v>-607.44000000000005</v>
      </c>
      <c r="BF60" s="31">
        <f t="shared" si="23"/>
        <v>-1074.94</v>
      </c>
      <c r="BG60" s="31">
        <f t="shared" si="23"/>
        <v>916.63</v>
      </c>
      <c r="BH60" s="31">
        <f t="shared" si="23"/>
        <v>1981.6</v>
      </c>
      <c r="BI60" s="31">
        <f t="shared" si="23"/>
        <v>310.63</v>
      </c>
      <c r="BJ60" s="31">
        <f t="shared" si="23"/>
        <v>-464.6</v>
      </c>
      <c r="BK60" s="31">
        <f t="shared" si="23"/>
        <v>-212.97</v>
      </c>
      <c r="BL60" s="31">
        <f t="shared" si="23"/>
        <v>-821.82</v>
      </c>
      <c r="BM60" s="6">
        <f t="shared" ca="1" si="24"/>
        <v>-1.8800000000000001E-2</v>
      </c>
      <c r="BN60" s="6">
        <f t="shared" ca="1" si="24"/>
        <v>-1.8800000000000001E-2</v>
      </c>
      <c r="BO60" s="6">
        <f t="shared" ca="1" si="24"/>
        <v>-1.8800000000000001E-2</v>
      </c>
      <c r="BP60" s="6">
        <f t="shared" ca="1" si="24"/>
        <v>-1.8800000000000001E-2</v>
      </c>
      <c r="BQ60" s="6">
        <f t="shared" ca="1" si="24"/>
        <v>-1.8800000000000001E-2</v>
      </c>
      <c r="BR60" s="6">
        <f t="shared" ca="1" si="24"/>
        <v>-1.8800000000000001E-2</v>
      </c>
      <c r="BS60" s="6">
        <f t="shared" ca="1" si="24"/>
        <v>-1.8800000000000001E-2</v>
      </c>
      <c r="BT60" s="6">
        <f t="shared" ca="1" si="24"/>
        <v>-1.8800000000000001E-2</v>
      </c>
      <c r="BU60" s="6">
        <f t="shared" ca="1" si="24"/>
        <v>-1.8800000000000001E-2</v>
      </c>
      <c r="BV60" s="6">
        <f t="shared" ca="1" si="24"/>
        <v>-1.8800000000000001E-2</v>
      </c>
      <c r="BW60" s="6">
        <f t="shared" ca="1" si="24"/>
        <v>-1.8800000000000001E-2</v>
      </c>
      <c r="BX60" s="6">
        <f t="shared" ca="1" si="24"/>
        <v>-1.8800000000000001E-2</v>
      </c>
      <c r="BY60" s="31">
        <f t="shared" ca="1" si="31"/>
        <v>-30695.58</v>
      </c>
      <c r="BZ60" s="31">
        <f t="shared" ca="1" si="31"/>
        <v>-25272.31</v>
      </c>
      <c r="CA60" s="31">
        <f t="shared" ca="1" si="31"/>
        <v>-15739</v>
      </c>
      <c r="CB60" s="31">
        <f t="shared" ca="1" si="31"/>
        <v>-9568.7900000000009</v>
      </c>
      <c r="CC60" s="31">
        <f t="shared" ca="1" si="31"/>
        <v>-57099.41</v>
      </c>
      <c r="CD60" s="31">
        <f t="shared" ca="1" si="31"/>
        <v>-101043.9</v>
      </c>
      <c r="CE60" s="31">
        <f t="shared" ca="1" si="30"/>
        <v>-10770.39</v>
      </c>
      <c r="CF60" s="31">
        <f t="shared" ca="1" si="30"/>
        <v>-23283.8</v>
      </c>
      <c r="CG60" s="31">
        <f t="shared" ca="1" si="30"/>
        <v>-3649.86</v>
      </c>
      <c r="CH60" s="31">
        <f t="shared" ca="1" si="30"/>
        <v>-7940.4</v>
      </c>
      <c r="CI60" s="31">
        <f t="shared" ca="1" si="30"/>
        <v>-3639.8</v>
      </c>
      <c r="CJ60" s="31">
        <f t="shared" ca="1" si="30"/>
        <v>-14045.62</v>
      </c>
      <c r="CK60" s="32">
        <f t="shared" ca="1" si="28"/>
        <v>4081.86</v>
      </c>
      <c r="CL60" s="32">
        <f t="shared" ca="1" si="28"/>
        <v>3360.68</v>
      </c>
      <c r="CM60" s="32">
        <f t="shared" ca="1" si="28"/>
        <v>2092.9499999999998</v>
      </c>
      <c r="CN60" s="32">
        <f t="shared" ca="1" si="25"/>
        <v>1272.44</v>
      </c>
      <c r="CO60" s="32">
        <f t="shared" ca="1" si="25"/>
        <v>7593.01</v>
      </c>
      <c r="CP60" s="32">
        <f t="shared" ca="1" si="25"/>
        <v>13436.69</v>
      </c>
      <c r="CQ60" s="32">
        <f t="shared" ca="1" si="25"/>
        <v>1432.23</v>
      </c>
      <c r="CR60" s="32">
        <f t="shared" ca="1" si="25"/>
        <v>3096.25</v>
      </c>
      <c r="CS60" s="32">
        <f t="shared" ca="1" si="25"/>
        <v>485.35</v>
      </c>
      <c r="CT60" s="32">
        <f t="shared" ca="1" si="25"/>
        <v>1055.9000000000001</v>
      </c>
      <c r="CU60" s="32">
        <f t="shared" ca="1" si="25"/>
        <v>484.02</v>
      </c>
      <c r="CV60" s="32">
        <f t="shared" ca="1" si="25"/>
        <v>1867.77</v>
      </c>
      <c r="CW60" s="31">
        <f t="shared" ca="1" si="29"/>
        <v>-66289.399999999994</v>
      </c>
      <c r="CX60" s="31">
        <f t="shared" ca="1" si="29"/>
        <v>-54577.43</v>
      </c>
      <c r="CY60" s="31">
        <f t="shared" ca="1" si="29"/>
        <v>-33989.550000000003</v>
      </c>
      <c r="CZ60" s="31">
        <f t="shared" ca="1" si="26"/>
        <v>-20613.61</v>
      </c>
      <c r="DA60" s="31">
        <f t="shared" ca="1" si="26"/>
        <v>-123006.70999999999</v>
      </c>
      <c r="DB60" s="31">
        <f t="shared" ca="1" si="26"/>
        <v>-217674.36</v>
      </c>
      <c r="DC60" s="31">
        <f t="shared" ca="1" si="26"/>
        <v>-24233.38</v>
      </c>
      <c r="DD60" s="31">
        <f t="shared" ca="1" si="26"/>
        <v>-52388.549999999996</v>
      </c>
      <c r="DE60" s="31">
        <f t="shared" ca="1" si="26"/>
        <v>-8212.2000000000007</v>
      </c>
      <c r="DF60" s="31">
        <f t="shared" ca="1" si="26"/>
        <v>-16725.520000000004</v>
      </c>
      <c r="DG60" s="31">
        <f t="shared" ca="1" si="26"/>
        <v>-7666.8</v>
      </c>
      <c r="DH60" s="31">
        <f t="shared" ca="1" si="26"/>
        <v>-29585.449999999997</v>
      </c>
      <c r="DI60" s="32">
        <f t="shared" ca="1" si="20"/>
        <v>-3314.47</v>
      </c>
      <c r="DJ60" s="32">
        <f t="shared" ca="1" si="20"/>
        <v>-2728.87</v>
      </c>
      <c r="DK60" s="32">
        <f t="shared" ca="1" si="20"/>
        <v>-1699.48</v>
      </c>
      <c r="DL60" s="32">
        <f t="shared" ca="1" si="20"/>
        <v>-1030.68</v>
      </c>
      <c r="DM60" s="32">
        <f t="shared" ca="1" si="20"/>
        <v>-6150.34</v>
      </c>
      <c r="DN60" s="32">
        <f t="shared" ca="1" si="20"/>
        <v>-10883.72</v>
      </c>
      <c r="DO60" s="32">
        <f t="shared" ca="1" si="20"/>
        <v>-1211.67</v>
      </c>
      <c r="DP60" s="32">
        <f t="shared" ca="1" si="20"/>
        <v>-2619.4299999999998</v>
      </c>
      <c r="DQ60" s="32">
        <f t="shared" ca="1" si="20"/>
        <v>-410.61</v>
      </c>
      <c r="DR60" s="32">
        <f t="shared" ca="1" si="20"/>
        <v>-836.28</v>
      </c>
      <c r="DS60" s="32">
        <f t="shared" ca="1" si="20"/>
        <v>-383.34</v>
      </c>
      <c r="DT60" s="32">
        <f t="shared" ca="1" si="20"/>
        <v>-1479.27</v>
      </c>
      <c r="DU60" s="31">
        <f t="shared" ca="1" si="21"/>
        <v>-10534.35</v>
      </c>
      <c r="DV60" s="31">
        <f t="shared" ca="1" si="21"/>
        <v>-8557.26</v>
      </c>
      <c r="DW60" s="31">
        <f t="shared" ca="1" si="21"/>
        <v>-5264.08</v>
      </c>
      <c r="DX60" s="31">
        <f t="shared" ca="1" si="21"/>
        <v>-3148.73</v>
      </c>
      <c r="DY60" s="31">
        <f t="shared" ca="1" si="21"/>
        <v>-18536.54</v>
      </c>
      <c r="DZ60" s="31">
        <f t="shared" ca="1" si="21"/>
        <v>-32340.33</v>
      </c>
      <c r="EA60" s="31">
        <f t="shared" ca="1" si="21"/>
        <v>-3550.61</v>
      </c>
      <c r="EB60" s="31">
        <f t="shared" ca="1" si="21"/>
        <v>-7575.72</v>
      </c>
      <c r="EC60" s="31">
        <f t="shared" ca="1" si="21"/>
        <v>-1171.8399999999999</v>
      </c>
      <c r="ED60" s="31">
        <f t="shared" ca="1" si="21"/>
        <v>-2355.7199999999998</v>
      </c>
      <c r="EE60" s="31">
        <f t="shared" ca="1" si="21"/>
        <v>-1065.19</v>
      </c>
      <c r="EF60" s="31">
        <f t="shared" ca="1" si="21"/>
        <v>-4055.74</v>
      </c>
      <c r="EG60" s="32">
        <f t="shared" ca="1" si="22"/>
        <v>-80138.22</v>
      </c>
      <c r="EH60" s="32">
        <f t="shared" ca="1" si="22"/>
        <v>-65863.56</v>
      </c>
      <c r="EI60" s="32">
        <f t="shared" ca="1" si="22"/>
        <v>-40953.110000000008</v>
      </c>
      <c r="EJ60" s="32">
        <f t="shared" ca="1" si="22"/>
        <v>-24793.02</v>
      </c>
      <c r="EK60" s="32">
        <f t="shared" ca="1" si="22"/>
        <v>-147693.59</v>
      </c>
      <c r="EL60" s="32">
        <f t="shared" ca="1" si="22"/>
        <v>-260898.40999999997</v>
      </c>
      <c r="EM60" s="32">
        <f t="shared" ca="1" si="22"/>
        <v>-28995.660000000003</v>
      </c>
      <c r="EN60" s="32">
        <f t="shared" ca="1" si="22"/>
        <v>-62583.7</v>
      </c>
      <c r="EO60" s="32">
        <f t="shared" ca="1" si="22"/>
        <v>-9794.6500000000015</v>
      </c>
      <c r="EP60" s="32">
        <f t="shared" ca="1" si="22"/>
        <v>-19917.520000000004</v>
      </c>
      <c r="EQ60" s="32">
        <f t="shared" ca="1" si="22"/>
        <v>-9115.33</v>
      </c>
      <c r="ER60" s="32">
        <f t="shared" ca="1" si="22"/>
        <v>-35120.46</v>
      </c>
    </row>
    <row r="61" spans="1:148" x14ac:dyDescent="0.25">
      <c r="A61" t="s">
        <v>60</v>
      </c>
      <c r="B61" s="1" t="s">
        <v>73</v>
      </c>
      <c r="C61" t="str">
        <f t="shared" ca="1" si="1"/>
        <v>EC04</v>
      </c>
      <c r="D61" t="str">
        <f t="shared" ca="1" si="2"/>
        <v>Foster Creek Industrial System</v>
      </c>
      <c r="E61" s="52">
        <v>12849.3593</v>
      </c>
      <c r="F61" s="52">
        <v>15743.0335</v>
      </c>
      <c r="G61" s="52">
        <v>12246.046200000001</v>
      </c>
      <c r="H61" s="52">
        <v>10628.669599999999</v>
      </c>
      <c r="I61" s="52">
        <v>7758.2943999999998</v>
      </c>
      <c r="J61" s="52">
        <v>3451.2899000000002</v>
      </c>
      <c r="K61" s="52">
        <v>4912.8035</v>
      </c>
      <c r="L61" s="52">
        <v>6962.6646000000001</v>
      </c>
      <c r="M61" s="52">
        <v>3193.2856000000002</v>
      </c>
      <c r="N61" s="52">
        <v>13422.9483</v>
      </c>
      <c r="O61" s="52">
        <v>13358.0209</v>
      </c>
      <c r="P61" s="52">
        <v>8896.8593000000001</v>
      </c>
      <c r="Q61" s="32">
        <v>405606.69</v>
      </c>
      <c r="R61" s="32">
        <v>523549.6</v>
      </c>
      <c r="S61" s="32">
        <v>256620.9</v>
      </c>
      <c r="T61" s="32">
        <v>214366.98</v>
      </c>
      <c r="U61" s="32">
        <v>246860.13</v>
      </c>
      <c r="V61" s="32">
        <v>198620.16</v>
      </c>
      <c r="W61" s="32">
        <v>104498.68</v>
      </c>
      <c r="X61" s="32">
        <v>192492.21</v>
      </c>
      <c r="Y61" s="32">
        <v>66184.240000000005</v>
      </c>
      <c r="Z61" s="32">
        <v>285398.89</v>
      </c>
      <c r="AA61" s="32">
        <v>277690.83</v>
      </c>
      <c r="AB61" s="32">
        <v>181554.03</v>
      </c>
      <c r="AC61" s="2">
        <v>1.57</v>
      </c>
      <c r="AD61" s="2">
        <v>1.57</v>
      </c>
      <c r="AE61" s="2">
        <v>1.57</v>
      </c>
      <c r="AF61" s="2">
        <v>1.57</v>
      </c>
      <c r="AG61" s="2">
        <v>1.57</v>
      </c>
      <c r="AH61" s="2">
        <v>1.57</v>
      </c>
      <c r="AI61" s="2">
        <v>1.57</v>
      </c>
      <c r="AJ61" s="2">
        <v>1.57</v>
      </c>
      <c r="AK61" s="2">
        <v>1.57</v>
      </c>
      <c r="AL61" s="2">
        <v>1.57</v>
      </c>
      <c r="AM61" s="2">
        <v>1.57</v>
      </c>
      <c r="AN61" s="2">
        <v>1.57</v>
      </c>
      <c r="AO61" s="33">
        <v>6368.03</v>
      </c>
      <c r="AP61" s="33">
        <v>8219.73</v>
      </c>
      <c r="AQ61" s="33">
        <v>4028.95</v>
      </c>
      <c r="AR61" s="33">
        <v>3365.56</v>
      </c>
      <c r="AS61" s="33">
        <v>3875.7</v>
      </c>
      <c r="AT61" s="33">
        <v>3118.34</v>
      </c>
      <c r="AU61" s="33">
        <v>1640.63</v>
      </c>
      <c r="AV61" s="33">
        <v>3022.13</v>
      </c>
      <c r="AW61" s="33">
        <v>1039.0899999999999</v>
      </c>
      <c r="AX61" s="33">
        <v>4480.76</v>
      </c>
      <c r="AY61" s="33">
        <v>4359.75</v>
      </c>
      <c r="AZ61" s="33">
        <v>2850.4</v>
      </c>
      <c r="BA61" s="31">
        <f t="shared" si="27"/>
        <v>-40.56</v>
      </c>
      <c r="BB61" s="31">
        <f t="shared" si="27"/>
        <v>-52.35</v>
      </c>
      <c r="BC61" s="31">
        <f t="shared" si="27"/>
        <v>-25.66</v>
      </c>
      <c r="BD61" s="31">
        <f t="shared" si="23"/>
        <v>-42.87</v>
      </c>
      <c r="BE61" s="31">
        <f t="shared" si="23"/>
        <v>-49.37</v>
      </c>
      <c r="BF61" s="31">
        <f t="shared" si="23"/>
        <v>-39.72</v>
      </c>
      <c r="BG61" s="31">
        <f t="shared" si="23"/>
        <v>167.2</v>
      </c>
      <c r="BH61" s="31">
        <f t="shared" si="23"/>
        <v>307.99</v>
      </c>
      <c r="BI61" s="31">
        <f t="shared" si="23"/>
        <v>105.89</v>
      </c>
      <c r="BJ61" s="31">
        <f t="shared" si="23"/>
        <v>-313.94</v>
      </c>
      <c r="BK61" s="31">
        <f t="shared" si="23"/>
        <v>-305.45999999999998</v>
      </c>
      <c r="BL61" s="31">
        <f t="shared" si="23"/>
        <v>-199.71</v>
      </c>
      <c r="BM61" s="6">
        <f t="shared" ca="1" si="24"/>
        <v>4.7399999999999998E-2</v>
      </c>
      <c r="BN61" s="6">
        <f t="shared" ca="1" si="24"/>
        <v>4.7399999999999998E-2</v>
      </c>
      <c r="BO61" s="6">
        <f t="shared" ca="1" si="24"/>
        <v>4.7399999999999998E-2</v>
      </c>
      <c r="BP61" s="6">
        <f t="shared" ca="1" si="24"/>
        <v>4.7399999999999998E-2</v>
      </c>
      <c r="BQ61" s="6">
        <f t="shared" ca="1" si="24"/>
        <v>4.7399999999999998E-2</v>
      </c>
      <c r="BR61" s="6">
        <f t="shared" ca="1" si="24"/>
        <v>4.7399999999999998E-2</v>
      </c>
      <c r="BS61" s="6">
        <f t="shared" ca="1" si="24"/>
        <v>4.7399999999999998E-2</v>
      </c>
      <c r="BT61" s="6">
        <f t="shared" ca="1" si="24"/>
        <v>4.7399999999999998E-2</v>
      </c>
      <c r="BU61" s="6">
        <f t="shared" ca="1" si="24"/>
        <v>4.7399999999999998E-2</v>
      </c>
      <c r="BV61" s="6">
        <f t="shared" ca="1" si="24"/>
        <v>4.7399999999999998E-2</v>
      </c>
      <c r="BW61" s="6">
        <f t="shared" ca="1" si="24"/>
        <v>4.7399999999999998E-2</v>
      </c>
      <c r="BX61" s="6">
        <f t="shared" ca="1" si="24"/>
        <v>4.7399999999999998E-2</v>
      </c>
      <c r="BY61" s="31">
        <f t="shared" ca="1" si="31"/>
        <v>19225.759999999998</v>
      </c>
      <c r="BZ61" s="31">
        <f t="shared" ca="1" si="31"/>
        <v>24816.25</v>
      </c>
      <c r="CA61" s="31">
        <f t="shared" ca="1" si="31"/>
        <v>12163.83</v>
      </c>
      <c r="CB61" s="31">
        <f t="shared" ca="1" si="31"/>
        <v>10160.99</v>
      </c>
      <c r="CC61" s="31">
        <f t="shared" ca="1" si="31"/>
        <v>11701.17</v>
      </c>
      <c r="CD61" s="31">
        <f t="shared" ca="1" si="31"/>
        <v>9414.6</v>
      </c>
      <c r="CE61" s="31">
        <f t="shared" ca="1" si="30"/>
        <v>4953.24</v>
      </c>
      <c r="CF61" s="31">
        <f t="shared" ca="1" si="30"/>
        <v>9124.1299999999992</v>
      </c>
      <c r="CG61" s="31">
        <f t="shared" ca="1" si="30"/>
        <v>3137.13</v>
      </c>
      <c r="CH61" s="31">
        <f t="shared" ca="1" si="30"/>
        <v>13527.91</v>
      </c>
      <c r="CI61" s="31">
        <f t="shared" ca="1" si="30"/>
        <v>13162.55</v>
      </c>
      <c r="CJ61" s="31">
        <f t="shared" ca="1" si="30"/>
        <v>8605.66</v>
      </c>
      <c r="CK61" s="32">
        <f t="shared" ca="1" si="28"/>
        <v>1014.02</v>
      </c>
      <c r="CL61" s="32">
        <f t="shared" ca="1" si="28"/>
        <v>1308.8699999999999</v>
      </c>
      <c r="CM61" s="32">
        <f t="shared" ca="1" si="28"/>
        <v>641.54999999999995</v>
      </c>
      <c r="CN61" s="32">
        <f t="shared" ca="1" si="25"/>
        <v>535.91999999999996</v>
      </c>
      <c r="CO61" s="32">
        <f t="shared" ca="1" si="25"/>
        <v>617.15</v>
      </c>
      <c r="CP61" s="32">
        <f t="shared" ca="1" si="25"/>
        <v>496.55</v>
      </c>
      <c r="CQ61" s="32">
        <f t="shared" ca="1" si="25"/>
        <v>261.25</v>
      </c>
      <c r="CR61" s="32">
        <f t="shared" ca="1" si="25"/>
        <v>481.23</v>
      </c>
      <c r="CS61" s="32">
        <f t="shared" ca="1" si="25"/>
        <v>165.46</v>
      </c>
      <c r="CT61" s="32">
        <f t="shared" ca="1" si="25"/>
        <v>713.5</v>
      </c>
      <c r="CU61" s="32">
        <f t="shared" ca="1" si="25"/>
        <v>694.23</v>
      </c>
      <c r="CV61" s="32">
        <f t="shared" ca="1" si="25"/>
        <v>453.89</v>
      </c>
      <c r="CW61" s="31">
        <f t="shared" ca="1" si="29"/>
        <v>13912.31</v>
      </c>
      <c r="CX61" s="31">
        <f t="shared" ca="1" si="29"/>
        <v>17957.739999999998</v>
      </c>
      <c r="CY61" s="31">
        <f t="shared" ca="1" si="29"/>
        <v>8802.09</v>
      </c>
      <c r="CZ61" s="31">
        <f t="shared" ca="1" si="26"/>
        <v>7374.22</v>
      </c>
      <c r="DA61" s="31">
        <f t="shared" ca="1" si="26"/>
        <v>8491.99</v>
      </c>
      <c r="DB61" s="31">
        <f t="shared" ca="1" si="26"/>
        <v>6832.53</v>
      </c>
      <c r="DC61" s="31">
        <f t="shared" ca="1" si="26"/>
        <v>3406.66</v>
      </c>
      <c r="DD61" s="31">
        <f t="shared" ca="1" si="26"/>
        <v>6275.2399999999989</v>
      </c>
      <c r="DE61" s="31">
        <f t="shared" ca="1" si="26"/>
        <v>2157.61</v>
      </c>
      <c r="DF61" s="31">
        <f t="shared" ca="1" si="26"/>
        <v>10074.59</v>
      </c>
      <c r="DG61" s="31">
        <f t="shared" ca="1" si="26"/>
        <v>9802.489999999998</v>
      </c>
      <c r="DH61" s="31">
        <f t="shared" ca="1" si="26"/>
        <v>6408.86</v>
      </c>
      <c r="DI61" s="32">
        <f t="shared" ca="1" si="20"/>
        <v>695.62</v>
      </c>
      <c r="DJ61" s="32">
        <f t="shared" ca="1" si="20"/>
        <v>897.89</v>
      </c>
      <c r="DK61" s="32">
        <f t="shared" ca="1" si="20"/>
        <v>440.1</v>
      </c>
      <c r="DL61" s="32">
        <f t="shared" ca="1" si="20"/>
        <v>368.71</v>
      </c>
      <c r="DM61" s="32">
        <f t="shared" ca="1" si="20"/>
        <v>424.6</v>
      </c>
      <c r="DN61" s="32">
        <f t="shared" ca="1" si="20"/>
        <v>341.63</v>
      </c>
      <c r="DO61" s="32">
        <f t="shared" ca="1" si="20"/>
        <v>170.33</v>
      </c>
      <c r="DP61" s="32">
        <f t="shared" ca="1" si="20"/>
        <v>313.76</v>
      </c>
      <c r="DQ61" s="32">
        <f t="shared" ca="1" si="20"/>
        <v>107.88</v>
      </c>
      <c r="DR61" s="32">
        <f t="shared" ca="1" si="20"/>
        <v>503.73</v>
      </c>
      <c r="DS61" s="32">
        <f t="shared" ca="1" si="20"/>
        <v>490.12</v>
      </c>
      <c r="DT61" s="32">
        <f t="shared" ca="1" si="20"/>
        <v>320.44</v>
      </c>
      <c r="DU61" s="31">
        <f t="shared" ca="1" si="21"/>
        <v>2210.87</v>
      </c>
      <c r="DV61" s="31">
        <f t="shared" ca="1" si="21"/>
        <v>2815.62</v>
      </c>
      <c r="DW61" s="31">
        <f t="shared" ca="1" si="21"/>
        <v>1363.21</v>
      </c>
      <c r="DX61" s="31">
        <f t="shared" ca="1" si="21"/>
        <v>1126.4100000000001</v>
      </c>
      <c r="DY61" s="31">
        <f t="shared" ca="1" si="21"/>
        <v>1279.7</v>
      </c>
      <c r="DZ61" s="31">
        <f t="shared" ca="1" si="21"/>
        <v>1015.12</v>
      </c>
      <c r="EA61" s="31">
        <f t="shared" ca="1" si="21"/>
        <v>499.13</v>
      </c>
      <c r="EB61" s="31">
        <f t="shared" ca="1" si="21"/>
        <v>907.44</v>
      </c>
      <c r="EC61" s="31">
        <f t="shared" ca="1" si="21"/>
        <v>307.88</v>
      </c>
      <c r="ED61" s="31">
        <f t="shared" ca="1" si="21"/>
        <v>1418.97</v>
      </c>
      <c r="EE61" s="31">
        <f t="shared" ca="1" si="21"/>
        <v>1361.91</v>
      </c>
      <c r="EF61" s="31">
        <f t="shared" ca="1" si="21"/>
        <v>878.56</v>
      </c>
      <c r="EG61" s="32">
        <f t="shared" ca="1" si="22"/>
        <v>16818.8</v>
      </c>
      <c r="EH61" s="32">
        <f t="shared" ca="1" si="22"/>
        <v>21671.249999999996</v>
      </c>
      <c r="EI61" s="32">
        <f t="shared" ca="1" si="22"/>
        <v>10605.400000000001</v>
      </c>
      <c r="EJ61" s="32">
        <f t="shared" ca="1" si="22"/>
        <v>8869.34</v>
      </c>
      <c r="EK61" s="32">
        <f t="shared" ca="1" si="22"/>
        <v>10196.290000000001</v>
      </c>
      <c r="EL61" s="32">
        <f t="shared" ca="1" si="22"/>
        <v>8189.28</v>
      </c>
      <c r="EM61" s="32">
        <f t="shared" ca="1" si="22"/>
        <v>4076.12</v>
      </c>
      <c r="EN61" s="32">
        <f t="shared" ca="1" si="22"/>
        <v>7496.4399999999987</v>
      </c>
      <c r="EO61" s="32">
        <f t="shared" ca="1" si="22"/>
        <v>2573.3700000000003</v>
      </c>
      <c r="EP61" s="32">
        <f t="shared" ca="1" si="22"/>
        <v>11997.289999999999</v>
      </c>
      <c r="EQ61" s="32">
        <f t="shared" ca="1" si="22"/>
        <v>11654.519999999999</v>
      </c>
      <c r="ER61" s="32">
        <f t="shared" ca="1" si="22"/>
        <v>7607.8599999999988</v>
      </c>
    </row>
    <row r="62" spans="1:148" x14ac:dyDescent="0.25">
      <c r="A62" t="s">
        <v>485</v>
      </c>
      <c r="B62" s="1" t="s">
        <v>74</v>
      </c>
      <c r="C62" t="str">
        <f t="shared" ca="1" si="1"/>
        <v>BCHIMP</v>
      </c>
      <c r="D62" t="str">
        <f t="shared" ca="1" si="2"/>
        <v>Alberta-BC Intertie - Import</v>
      </c>
      <c r="E62" s="52">
        <v>1220</v>
      </c>
      <c r="F62" s="52">
        <v>1535</v>
      </c>
      <c r="H62" s="52">
        <v>475</v>
      </c>
      <c r="I62" s="52">
        <v>55</v>
      </c>
      <c r="J62" s="52">
        <v>783</v>
      </c>
      <c r="K62" s="52">
        <v>775</v>
      </c>
      <c r="L62" s="52">
        <v>170</v>
      </c>
      <c r="M62" s="52">
        <v>520</v>
      </c>
      <c r="N62" s="52">
        <v>75</v>
      </c>
      <c r="O62" s="52">
        <v>382</v>
      </c>
      <c r="P62" s="52">
        <v>600</v>
      </c>
      <c r="Q62" s="32">
        <v>34358</v>
      </c>
      <c r="R62" s="32">
        <v>44984.26</v>
      </c>
      <c r="S62" s="32"/>
      <c r="T62" s="32">
        <v>18622.25</v>
      </c>
      <c r="U62" s="32">
        <v>2086.15</v>
      </c>
      <c r="V62" s="32">
        <v>32056.47</v>
      </c>
      <c r="W62" s="32">
        <v>37622.5</v>
      </c>
      <c r="X62" s="32">
        <v>19559.45</v>
      </c>
      <c r="Y62" s="32">
        <v>11210</v>
      </c>
      <c r="Z62" s="32">
        <v>2196.25</v>
      </c>
      <c r="AA62" s="32">
        <v>8963.5</v>
      </c>
      <c r="AB62" s="32">
        <v>13672.8</v>
      </c>
      <c r="AC62" s="2">
        <v>2.56</v>
      </c>
      <c r="AD62" s="2">
        <v>2.56</v>
      </c>
      <c r="AF62" s="2">
        <v>2.56</v>
      </c>
      <c r="AG62" s="2">
        <v>2.56</v>
      </c>
      <c r="AH62" s="2">
        <v>2.56</v>
      </c>
      <c r="AI62" s="2">
        <v>2.56</v>
      </c>
      <c r="AJ62" s="2">
        <v>2.56</v>
      </c>
      <c r="AK62" s="2">
        <v>2.56</v>
      </c>
      <c r="AL62" s="2">
        <v>2.56</v>
      </c>
      <c r="AM62" s="2">
        <v>2.56</v>
      </c>
      <c r="AN62" s="2">
        <v>2.56</v>
      </c>
      <c r="AO62" s="33">
        <v>879.56</v>
      </c>
      <c r="AP62" s="33">
        <v>1151.5999999999999</v>
      </c>
      <c r="AQ62" s="33"/>
      <c r="AR62" s="33">
        <v>476.73</v>
      </c>
      <c r="AS62" s="33">
        <v>53.41</v>
      </c>
      <c r="AT62" s="33">
        <v>820.65</v>
      </c>
      <c r="AU62" s="33">
        <v>963.14</v>
      </c>
      <c r="AV62" s="33">
        <v>500.72</v>
      </c>
      <c r="AW62" s="33">
        <v>286.98</v>
      </c>
      <c r="AX62" s="33">
        <v>56.22</v>
      </c>
      <c r="AY62" s="33">
        <v>229.47</v>
      </c>
      <c r="AZ62" s="33">
        <v>350.02</v>
      </c>
      <c r="BA62" s="31">
        <f t="shared" si="27"/>
        <v>-3.44</v>
      </c>
      <c r="BB62" s="31">
        <f t="shared" si="27"/>
        <v>-4.5</v>
      </c>
      <c r="BC62" s="31">
        <f t="shared" si="27"/>
        <v>0</v>
      </c>
      <c r="BD62" s="31">
        <f t="shared" si="23"/>
        <v>-3.72</v>
      </c>
      <c r="BE62" s="31">
        <f t="shared" si="23"/>
        <v>-0.42</v>
      </c>
      <c r="BF62" s="31">
        <f t="shared" si="23"/>
        <v>-6.41</v>
      </c>
      <c r="BG62" s="31">
        <f t="shared" si="23"/>
        <v>60.2</v>
      </c>
      <c r="BH62" s="31">
        <f t="shared" si="23"/>
        <v>31.3</v>
      </c>
      <c r="BI62" s="31">
        <f t="shared" si="23"/>
        <v>17.940000000000001</v>
      </c>
      <c r="BJ62" s="31">
        <f t="shared" si="23"/>
        <v>-2.42</v>
      </c>
      <c r="BK62" s="31">
        <f t="shared" si="23"/>
        <v>-9.86</v>
      </c>
      <c r="BL62" s="31">
        <f t="shared" si="23"/>
        <v>-15.04</v>
      </c>
      <c r="BM62" s="6">
        <f t="shared" ca="1" si="24"/>
        <v>1.6999999999999999E-3</v>
      </c>
      <c r="BN62" s="6">
        <f t="shared" ca="1" si="24"/>
        <v>1.6999999999999999E-3</v>
      </c>
      <c r="BO62" s="6">
        <f t="shared" ca="1" si="24"/>
        <v>1.6999999999999999E-3</v>
      </c>
      <c r="BP62" s="6">
        <f t="shared" ca="1" si="24"/>
        <v>1.6999999999999999E-3</v>
      </c>
      <c r="BQ62" s="6">
        <f t="shared" ca="1" si="24"/>
        <v>1.6999999999999999E-3</v>
      </c>
      <c r="BR62" s="6">
        <f t="shared" ca="1" si="24"/>
        <v>1.6999999999999999E-3</v>
      </c>
      <c r="BS62" s="6">
        <f t="shared" ca="1" si="24"/>
        <v>1.6999999999999999E-3</v>
      </c>
      <c r="BT62" s="6">
        <f t="shared" ca="1" si="24"/>
        <v>1.6999999999999999E-3</v>
      </c>
      <c r="BU62" s="6">
        <f t="shared" ca="1" si="24"/>
        <v>1.6999999999999999E-3</v>
      </c>
      <c r="BV62" s="6">
        <f t="shared" ca="1" si="24"/>
        <v>1.6999999999999999E-3</v>
      </c>
      <c r="BW62" s="6">
        <f t="shared" ca="1" si="24"/>
        <v>1.6999999999999999E-3</v>
      </c>
      <c r="BX62" s="6">
        <f t="shared" ca="1" si="24"/>
        <v>1.6999999999999999E-3</v>
      </c>
      <c r="BY62" s="31">
        <f t="shared" ca="1" si="31"/>
        <v>58.41</v>
      </c>
      <c r="BZ62" s="31">
        <f t="shared" ca="1" si="31"/>
        <v>76.47</v>
      </c>
      <c r="CA62" s="31">
        <f t="shared" ca="1" si="31"/>
        <v>0</v>
      </c>
      <c r="CB62" s="31">
        <f t="shared" ca="1" si="31"/>
        <v>31.66</v>
      </c>
      <c r="CC62" s="31">
        <f t="shared" ca="1" si="31"/>
        <v>3.55</v>
      </c>
      <c r="CD62" s="31">
        <f t="shared" ca="1" si="31"/>
        <v>54.5</v>
      </c>
      <c r="CE62" s="31">
        <f t="shared" ca="1" si="30"/>
        <v>63.96</v>
      </c>
      <c r="CF62" s="31">
        <f t="shared" ca="1" si="30"/>
        <v>33.25</v>
      </c>
      <c r="CG62" s="31">
        <f t="shared" ca="1" si="30"/>
        <v>19.059999999999999</v>
      </c>
      <c r="CH62" s="31">
        <f t="shared" ca="1" si="30"/>
        <v>3.73</v>
      </c>
      <c r="CI62" s="31">
        <f t="shared" ca="1" si="30"/>
        <v>15.24</v>
      </c>
      <c r="CJ62" s="31">
        <f t="shared" ca="1" si="30"/>
        <v>23.24</v>
      </c>
      <c r="CK62" s="32">
        <f t="shared" ca="1" si="28"/>
        <v>85.9</v>
      </c>
      <c r="CL62" s="32">
        <f t="shared" ca="1" si="28"/>
        <v>112.46</v>
      </c>
      <c r="CM62" s="32">
        <f t="shared" ca="1" si="28"/>
        <v>0</v>
      </c>
      <c r="CN62" s="32">
        <f t="shared" ca="1" si="25"/>
        <v>46.56</v>
      </c>
      <c r="CO62" s="32">
        <f t="shared" ca="1" si="25"/>
        <v>5.22</v>
      </c>
      <c r="CP62" s="32">
        <f t="shared" ca="1" si="25"/>
        <v>80.14</v>
      </c>
      <c r="CQ62" s="32">
        <f t="shared" ca="1" si="25"/>
        <v>94.06</v>
      </c>
      <c r="CR62" s="32">
        <f t="shared" ca="1" si="25"/>
        <v>48.9</v>
      </c>
      <c r="CS62" s="32">
        <f t="shared" ca="1" si="25"/>
        <v>28.03</v>
      </c>
      <c r="CT62" s="32">
        <f t="shared" ca="1" si="25"/>
        <v>5.49</v>
      </c>
      <c r="CU62" s="32">
        <f t="shared" ca="1" si="25"/>
        <v>22.41</v>
      </c>
      <c r="CV62" s="32">
        <f t="shared" ca="1" si="25"/>
        <v>34.18</v>
      </c>
      <c r="CW62" s="31">
        <f t="shared" ca="1" si="29"/>
        <v>-731.81</v>
      </c>
      <c r="CX62" s="31">
        <f t="shared" ca="1" si="29"/>
        <v>-958.16999999999985</v>
      </c>
      <c r="CY62" s="31">
        <f t="shared" ca="1" si="29"/>
        <v>0</v>
      </c>
      <c r="CZ62" s="31">
        <f t="shared" ca="1" si="26"/>
        <v>-394.78999999999996</v>
      </c>
      <c r="DA62" s="31">
        <f t="shared" ca="1" si="26"/>
        <v>-44.22</v>
      </c>
      <c r="DB62" s="31">
        <f t="shared" ca="1" si="26"/>
        <v>-679.6</v>
      </c>
      <c r="DC62" s="31">
        <f t="shared" ca="1" si="26"/>
        <v>-865.32</v>
      </c>
      <c r="DD62" s="31">
        <f t="shared" ca="1" si="26"/>
        <v>-449.87000000000006</v>
      </c>
      <c r="DE62" s="31">
        <f t="shared" ca="1" si="26"/>
        <v>-257.83000000000004</v>
      </c>
      <c r="DF62" s="31">
        <f t="shared" ca="1" si="26"/>
        <v>-44.58</v>
      </c>
      <c r="DG62" s="31">
        <f t="shared" ca="1" si="26"/>
        <v>-181.95999999999998</v>
      </c>
      <c r="DH62" s="31">
        <f t="shared" ca="1" si="26"/>
        <v>-277.55999999999995</v>
      </c>
      <c r="DI62" s="32">
        <f t="shared" ca="1" si="20"/>
        <v>-36.590000000000003</v>
      </c>
      <c r="DJ62" s="32">
        <f t="shared" ca="1" si="20"/>
        <v>-47.91</v>
      </c>
      <c r="DK62" s="32">
        <f t="shared" ca="1" si="20"/>
        <v>0</v>
      </c>
      <c r="DL62" s="32">
        <f t="shared" ref="DL62:DT90" ca="1" si="32">ROUND(CZ62*5%,2)</f>
        <v>-19.739999999999998</v>
      </c>
      <c r="DM62" s="32">
        <f t="shared" ca="1" si="32"/>
        <v>-2.21</v>
      </c>
      <c r="DN62" s="32">
        <f t="shared" ca="1" si="32"/>
        <v>-33.979999999999997</v>
      </c>
      <c r="DO62" s="32">
        <f t="shared" ca="1" si="32"/>
        <v>-43.27</v>
      </c>
      <c r="DP62" s="32">
        <f t="shared" ca="1" si="32"/>
        <v>-22.49</v>
      </c>
      <c r="DQ62" s="32">
        <f t="shared" ca="1" si="32"/>
        <v>-12.89</v>
      </c>
      <c r="DR62" s="32">
        <f t="shared" ca="1" si="32"/>
        <v>-2.23</v>
      </c>
      <c r="DS62" s="32">
        <f t="shared" ca="1" si="32"/>
        <v>-9.1</v>
      </c>
      <c r="DT62" s="32">
        <f t="shared" ca="1" si="32"/>
        <v>-13.88</v>
      </c>
      <c r="DU62" s="31">
        <f t="shared" ca="1" si="21"/>
        <v>-116.3</v>
      </c>
      <c r="DV62" s="31">
        <f t="shared" ca="1" si="21"/>
        <v>-150.22999999999999</v>
      </c>
      <c r="DW62" s="31">
        <f t="shared" ca="1" si="21"/>
        <v>0</v>
      </c>
      <c r="DX62" s="31">
        <f t="shared" ref="DX62:EF90" ca="1" si="33">ROUND(CZ62*DX$3,2)</f>
        <v>-60.3</v>
      </c>
      <c r="DY62" s="31">
        <f t="shared" ca="1" si="33"/>
        <v>-6.66</v>
      </c>
      <c r="DZ62" s="31">
        <f t="shared" ca="1" si="33"/>
        <v>-100.97</v>
      </c>
      <c r="EA62" s="31">
        <f t="shared" ca="1" si="33"/>
        <v>-126.78</v>
      </c>
      <c r="EB62" s="31">
        <f t="shared" ca="1" si="33"/>
        <v>-65.05</v>
      </c>
      <c r="EC62" s="31">
        <f t="shared" ca="1" si="33"/>
        <v>-36.79</v>
      </c>
      <c r="ED62" s="31">
        <f t="shared" ca="1" si="33"/>
        <v>-6.28</v>
      </c>
      <c r="EE62" s="31">
        <f t="shared" ca="1" si="33"/>
        <v>-25.28</v>
      </c>
      <c r="EF62" s="31">
        <f t="shared" ca="1" si="33"/>
        <v>-38.049999999999997</v>
      </c>
      <c r="EG62" s="32">
        <f t="shared" ca="1" si="22"/>
        <v>-884.69999999999993</v>
      </c>
      <c r="EH62" s="32">
        <f t="shared" ca="1" si="22"/>
        <v>-1156.3099999999997</v>
      </c>
      <c r="EI62" s="32">
        <f t="shared" ca="1" si="22"/>
        <v>0</v>
      </c>
      <c r="EJ62" s="32">
        <f t="shared" ref="EJ62:ER90" ca="1" si="34">CZ62+DL62+DX62</f>
        <v>-474.83</v>
      </c>
      <c r="EK62" s="32">
        <f t="shared" ca="1" si="34"/>
        <v>-53.09</v>
      </c>
      <c r="EL62" s="32">
        <f t="shared" ca="1" si="34"/>
        <v>-814.55000000000007</v>
      </c>
      <c r="EM62" s="32">
        <f t="shared" ca="1" si="34"/>
        <v>-1035.3700000000001</v>
      </c>
      <c r="EN62" s="32">
        <f t="shared" ca="1" si="34"/>
        <v>-537.41000000000008</v>
      </c>
      <c r="EO62" s="32">
        <f t="shared" ca="1" si="34"/>
        <v>-307.51000000000005</v>
      </c>
      <c r="EP62" s="32">
        <f t="shared" ca="1" si="34"/>
        <v>-53.089999999999996</v>
      </c>
      <c r="EQ62" s="32">
        <f t="shared" ca="1" si="34"/>
        <v>-216.33999999999997</v>
      </c>
      <c r="ER62" s="32">
        <f t="shared" ca="1" si="34"/>
        <v>-329.48999999999995</v>
      </c>
    </row>
    <row r="63" spans="1:148" x14ac:dyDescent="0.25">
      <c r="A63" t="s">
        <v>486</v>
      </c>
      <c r="B63" s="1" t="s">
        <v>66</v>
      </c>
      <c r="C63" t="str">
        <f t="shared" ca="1" si="1"/>
        <v>BCHIMP</v>
      </c>
      <c r="D63" t="str">
        <f t="shared" ca="1" si="2"/>
        <v>Alberta-BC Intertie - Import</v>
      </c>
      <c r="E63" s="52">
        <v>22320</v>
      </c>
      <c r="F63" s="52">
        <v>20096</v>
      </c>
      <c r="G63" s="52">
        <v>14394</v>
      </c>
      <c r="I63" s="52">
        <v>755</v>
      </c>
      <c r="J63" s="52">
        <v>246</v>
      </c>
      <c r="M63" s="52">
        <v>575</v>
      </c>
      <c r="N63" s="52">
        <v>225</v>
      </c>
      <c r="P63" s="52">
        <v>103</v>
      </c>
      <c r="Q63" s="32">
        <v>1222208.44</v>
      </c>
      <c r="R63" s="32">
        <v>1059616.97</v>
      </c>
      <c r="S63" s="32">
        <v>332290.87</v>
      </c>
      <c r="T63" s="32"/>
      <c r="U63" s="32">
        <v>31526.1</v>
      </c>
      <c r="V63" s="32">
        <v>22504.18</v>
      </c>
      <c r="W63" s="32"/>
      <c r="X63" s="32"/>
      <c r="Y63" s="32">
        <v>16145.75</v>
      </c>
      <c r="Z63" s="32">
        <v>5328.75</v>
      </c>
      <c r="AA63" s="32"/>
      <c r="AB63" s="32">
        <v>3600.62</v>
      </c>
      <c r="AC63" s="2">
        <v>2.56</v>
      </c>
      <c r="AD63" s="2">
        <v>2.56</v>
      </c>
      <c r="AE63" s="2">
        <v>2.56</v>
      </c>
      <c r="AG63" s="2">
        <v>2.56</v>
      </c>
      <c r="AH63" s="2">
        <v>2.56</v>
      </c>
      <c r="AK63" s="2">
        <v>2.56</v>
      </c>
      <c r="AL63" s="2">
        <v>2.56</v>
      </c>
      <c r="AN63" s="2">
        <v>2.56</v>
      </c>
      <c r="AO63" s="33">
        <v>31288.54</v>
      </c>
      <c r="AP63" s="33">
        <v>27126.19</v>
      </c>
      <c r="AQ63" s="33">
        <v>8506.65</v>
      </c>
      <c r="AR63" s="33"/>
      <c r="AS63" s="33">
        <v>807.07</v>
      </c>
      <c r="AT63" s="33">
        <v>576.11</v>
      </c>
      <c r="AU63" s="33"/>
      <c r="AV63" s="33"/>
      <c r="AW63" s="33">
        <v>413.33</v>
      </c>
      <c r="AX63" s="33">
        <v>136.41999999999999</v>
      </c>
      <c r="AY63" s="33"/>
      <c r="AZ63" s="33">
        <v>92.18</v>
      </c>
      <c r="BA63" s="31">
        <f t="shared" si="27"/>
        <v>-122.22</v>
      </c>
      <c r="BB63" s="31">
        <f t="shared" si="27"/>
        <v>-105.96</v>
      </c>
      <c r="BC63" s="31">
        <f t="shared" si="27"/>
        <v>-33.229999999999997</v>
      </c>
      <c r="BD63" s="31">
        <f t="shared" si="23"/>
        <v>0</v>
      </c>
      <c r="BE63" s="31">
        <f t="shared" si="23"/>
        <v>-6.31</v>
      </c>
      <c r="BF63" s="31">
        <f t="shared" si="23"/>
        <v>-4.5</v>
      </c>
      <c r="BG63" s="31">
        <f t="shared" si="23"/>
        <v>0</v>
      </c>
      <c r="BH63" s="31">
        <f t="shared" si="23"/>
        <v>0</v>
      </c>
      <c r="BI63" s="31">
        <f t="shared" si="23"/>
        <v>25.83</v>
      </c>
      <c r="BJ63" s="31">
        <f t="shared" si="23"/>
        <v>-5.86</v>
      </c>
      <c r="BK63" s="31">
        <f t="shared" si="23"/>
        <v>0</v>
      </c>
      <c r="BL63" s="31">
        <f t="shared" si="23"/>
        <v>-3.96</v>
      </c>
      <c r="BM63" s="6">
        <f t="shared" ca="1" si="24"/>
        <v>1.6999999999999999E-3</v>
      </c>
      <c r="BN63" s="6">
        <f t="shared" ca="1" si="24"/>
        <v>1.6999999999999999E-3</v>
      </c>
      <c r="BO63" s="6">
        <f t="shared" ca="1" si="24"/>
        <v>1.6999999999999999E-3</v>
      </c>
      <c r="BP63" s="6">
        <f t="shared" ca="1" si="24"/>
        <v>1.6999999999999999E-3</v>
      </c>
      <c r="BQ63" s="6">
        <f t="shared" ca="1" si="24"/>
        <v>1.6999999999999999E-3</v>
      </c>
      <c r="BR63" s="6">
        <f t="shared" ca="1" si="24"/>
        <v>1.6999999999999999E-3</v>
      </c>
      <c r="BS63" s="6">
        <f t="shared" ref="BS63:BX63" ca="1" si="35">VLOOKUP($C63,LossFactorLookup,3,FALSE)</f>
        <v>1.6999999999999999E-3</v>
      </c>
      <c r="BT63" s="6">
        <f t="shared" ca="1" si="35"/>
        <v>1.6999999999999999E-3</v>
      </c>
      <c r="BU63" s="6">
        <f t="shared" ca="1" si="35"/>
        <v>1.6999999999999999E-3</v>
      </c>
      <c r="BV63" s="6">
        <f t="shared" ca="1" si="35"/>
        <v>1.6999999999999999E-3</v>
      </c>
      <c r="BW63" s="6">
        <f t="shared" ca="1" si="35"/>
        <v>1.6999999999999999E-3</v>
      </c>
      <c r="BX63" s="6">
        <f t="shared" ca="1" si="35"/>
        <v>1.6999999999999999E-3</v>
      </c>
      <c r="BY63" s="31">
        <f t="shared" ca="1" si="31"/>
        <v>2077.75</v>
      </c>
      <c r="BZ63" s="31">
        <f t="shared" ca="1" si="31"/>
        <v>1801.35</v>
      </c>
      <c r="CA63" s="31">
        <f t="shared" ca="1" si="31"/>
        <v>564.89</v>
      </c>
      <c r="CB63" s="31">
        <f t="shared" ca="1" si="31"/>
        <v>0</v>
      </c>
      <c r="CC63" s="31">
        <f t="shared" ca="1" si="31"/>
        <v>53.59</v>
      </c>
      <c r="CD63" s="31">
        <f t="shared" ca="1" si="31"/>
        <v>38.26</v>
      </c>
      <c r="CE63" s="31">
        <f t="shared" ca="1" si="30"/>
        <v>0</v>
      </c>
      <c r="CF63" s="31">
        <f t="shared" ca="1" si="30"/>
        <v>0</v>
      </c>
      <c r="CG63" s="31">
        <f t="shared" ca="1" si="30"/>
        <v>27.45</v>
      </c>
      <c r="CH63" s="31">
        <f t="shared" ca="1" si="30"/>
        <v>9.06</v>
      </c>
      <c r="CI63" s="31">
        <f t="shared" ca="1" si="30"/>
        <v>0</v>
      </c>
      <c r="CJ63" s="31">
        <f t="shared" ca="1" si="30"/>
        <v>6.12</v>
      </c>
      <c r="CK63" s="32">
        <f t="shared" ca="1" si="28"/>
        <v>3055.52</v>
      </c>
      <c r="CL63" s="32">
        <f t="shared" ca="1" si="28"/>
        <v>2649.04</v>
      </c>
      <c r="CM63" s="32">
        <f t="shared" ca="1" si="28"/>
        <v>830.73</v>
      </c>
      <c r="CN63" s="32">
        <f t="shared" ca="1" si="25"/>
        <v>0</v>
      </c>
      <c r="CO63" s="32">
        <f t="shared" ca="1" si="25"/>
        <v>78.819999999999993</v>
      </c>
      <c r="CP63" s="32">
        <f t="shared" ca="1" si="25"/>
        <v>56.26</v>
      </c>
      <c r="CQ63" s="32">
        <f t="shared" ca="1" si="25"/>
        <v>0</v>
      </c>
      <c r="CR63" s="32">
        <f t="shared" ca="1" si="25"/>
        <v>0</v>
      </c>
      <c r="CS63" s="32">
        <f t="shared" ca="1" si="25"/>
        <v>40.36</v>
      </c>
      <c r="CT63" s="32">
        <f t="shared" ca="1" si="25"/>
        <v>13.32</v>
      </c>
      <c r="CU63" s="32">
        <f t="shared" ca="1" si="25"/>
        <v>0</v>
      </c>
      <c r="CV63" s="32">
        <f t="shared" ca="1" si="25"/>
        <v>9</v>
      </c>
      <c r="CW63" s="31">
        <f t="shared" ca="1" si="29"/>
        <v>-26033.05</v>
      </c>
      <c r="CX63" s="31">
        <f t="shared" ca="1" si="29"/>
        <v>-22569.84</v>
      </c>
      <c r="CY63" s="31">
        <f t="shared" ca="1" si="29"/>
        <v>-7077.8</v>
      </c>
      <c r="CZ63" s="31">
        <f t="shared" ca="1" si="26"/>
        <v>0</v>
      </c>
      <c r="DA63" s="31">
        <f t="shared" ca="1" si="26"/>
        <v>-668.35000000000014</v>
      </c>
      <c r="DB63" s="31">
        <f t="shared" ca="1" si="26"/>
        <v>-477.09000000000003</v>
      </c>
      <c r="DC63" s="31">
        <f t="shared" ca="1" si="26"/>
        <v>0</v>
      </c>
      <c r="DD63" s="31">
        <f t="shared" ca="1" si="26"/>
        <v>0</v>
      </c>
      <c r="DE63" s="31">
        <f t="shared" ca="1" si="26"/>
        <v>-371.34999999999997</v>
      </c>
      <c r="DF63" s="31">
        <f t="shared" ca="1" si="26"/>
        <v>-108.17999999999999</v>
      </c>
      <c r="DG63" s="31">
        <f t="shared" ca="1" si="26"/>
        <v>0</v>
      </c>
      <c r="DH63" s="31">
        <f t="shared" ca="1" si="26"/>
        <v>-73.100000000000009</v>
      </c>
      <c r="DI63" s="32">
        <f t="shared" ref="DI63:DN119" ca="1" si="36">ROUND(CW63*5%,2)</f>
        <v>-1301.6500000000001</v>
      </c>
      <c r="DJ63" s="32">
        <f t="shared" ca="1" si="36"/>
        <v>-1128.49</v>
      </c>
      <c r="DK63" s="32">
        <f t="shared" ca="1" si="36"/>
        <v>-353.89</v>
      </c>
      <c r="DL63" s="32">
        <f t="shared" ca="1" si="32"/>
        <v>0</v>
      </c>
      <c r="DM63" s="32">
        <f t="shared" ca="1" si="32"/>
        <v>-33.42</v>
      </c>
      <c r="DN63" s="32">
        <f t="shared" ca="1" si="32"/>
        <v>-23.85</v>
      </c>
      <c r="DO63" s="32">
        <f t="shared" ca="1" si="32"/>
        <v>0</v>
      </c>
      <c r="DP63" s="32">
        <f t="shared" ca="1" si="32"/>
        <v>0</v>
      </c>
      <c r="DQ63" s="32">
        <f t="shared" ca="1" si="32"/>
        <v>-18.57</v>
      </c>
      <c r="DR63" s="32">
        <f t="shared" ca="1" si="32"/>
        <v>-5.41</v>
      </c>
      <c r="DS63" s="32">
        <f t="shared" ca="1" si="32"/>
        <v>0</v>
      </c>
      <c r="DT63" s="32">
        <f t="shared" ca="1" si="32"/>
        <v>-3.66</v>
      </c>
      <c r="DU63" s="31">
        <f t="shared" ref="DU63:DZ119" ca="1" si="37">ROUND(CW63*DU$3,2)</f>
        <v>-4137.03</v>
      </c>
      <c r="DV63" s="31">
        <f t="shared" ca="1" si="37"/>
        <v>-3538.75</v>
      </c>
      <c r="DW63" s="31">
        <f t="shared" ca="1" si="37"/>
        <v>-1096.1600000000001</v>
      </c>
      <c r="DX63" s="31">
        <f t="shared" ca="1" si="33"/>
        <v>0</v>
      </c>
      <c r="DY63" s="31">
        <f t="shared" ca="1" si="33"/>
        <v>-100.72</v>
      </c>
      <c r="DZ63" s="31">
        <f t="shared" ca="1" si="33"/>
        <v>-70.88</v>
      </c>
      <c r="EA63" s="31">
        <f t="shared" ca="1" si="33"/>
        <v>0</v>
      </c>
      <c r="EB63" s="31">
        <f t="shared" ca="1" si="33"/>
        <v>0</v>
      </c>
      <c r="EC63" s="31">
        <f t="shared" ca="1" si="33"/>
        <v>-52.99</v>
      </c>
      <c r="ED63" s="31">
        <f t="shared" ca="1" si="33"/>
        <v>-15.24</v>
      </c>
      <c r="EE63" s="31">
        <f t="shared" ca="1" si="33"/>
        <v>0</v>
      </c>
      <c r="EF63" s="31">
        <f t="shared" ca="1" si="33"/>
        <v>-10.02</v>
      </c>
      <c r="EG63" s="32">
        <f t="shared" ref="EG63:EL119" ca="1" si="38">CW63+DI63+DU63</f>
        <v>-31471.73</v>
      </c>
      <c r="EH63" s="32">
        <f t="shared" ca="1" si="38"/>
        <v>-27237.08</v>
      </c>
      <c r="EI63" s="32">
        <f t="shared" ca="1" si="38"/>
        <v>-8527.85</v>
      </c>
      <c r="EJ63" s="32">
        <f t="shared" ca="1" si="34"/>
        <v>0</v>
      </c>
      <c r="EK63" s="32">
        <f t="shared" ca="1" si="34"/>
        <v>-802.49000000000012</v>
      </c>
      <c r="EL63" s="32">
        <f t="shared" ca="1" si="34"/>
        <v>-571.82000000000005</v>
      </c>
      <c r="EM63" s="32">
        <f t="shared" ca="1" si="34"/>
        <v>0</v>
      </c>
      <c r="EN63" s="32">
        <f t="shared" ca="1" si="34"/>
        <v>0</v>
      </c>
      <c r="EO63" s="32">
        <f t="shared" ca="1" si="34"/>
        <v>-442.90999999999997</v>
      </c>
      <c r="EP63" s="32">
        <f t="shared" ca="1" si="34"/>
        <v>-128.82999999999998</v>
      </c>
      <c r="EQ63" s="32">
        <f t="shared" ca="1" si="34"/>
        <v>0</v>
      </c>
      <c r="ER63" s="32">
        <f t="shared" ca="1" si="34"/>
        <v>-86.78</v>
      </c>
    </row>
    <row r="64" spans="1:148" x14ac:dyDescent="0.25">
      <c r="A64" t="s">
        <v>486</v>
      </c>
      <c r="B64" s="1" t="s">
        <v>67</v>
      </c>
      <c r="C64" t="str">
        <f t="shared" ca="1" si="1"/>
        <v>BCHEXP</v>
      </c>
      <c r="D64" t="str">
        <f t="shared" ca="1" si="2"/>
        <v>Alberta-BC Intertie - Export</v>
      </c>
      <c r="M64" s="52">
        <v>1636.25</v>
      </c>
      <c r="N64" s="52">
        <v>1435</v>
      </c>
      <c r="O64" s="52">
        <v>350</v>
      </c>
      <c r="Q64" s="32"/>
      <c r="R64" s="32"/>
      <c r="S64" s="32"/>
      <c r="T64" s="32"/>
      <c r="U64" s="32"/>
      <c r="V64" s="32"/>
      <c r="W64" s="32"/>
      <c r="X64" s="32"/>
      <c r="Y64" s="32">
        <v>32299.759999999998</v>
      </c>
      <c r="Z64" s="32">
        <v>21439.11</v>
      </c>
      <c r="AA64" s="32">
        <v>6165.5</v>
      </c>
      <c r="AB64" s="32"/>
      <c r="AK64" s="2">
        <v>0.77</v>
      </c>
      <c r="AL64" s="2">
        <v>0.77</v>
      </c>
      <c r="AM64" s="2">
        <v>0.77</v>
      </c>
      <c r="AO64" s="33"/>
      <c r="AP64" s="33"/>
      <c r="AQ64" s="33"/>
      <c r="AR64" s="33"/>
      <c r="AS64" s="33"/>
      <c r="AT64" s="33"/>
      <c r="AU64" s="33"/>
      <c r="AV64" s="33"/>
      <c r="AW64" s="33">
        <v>248.71</v>
      </c>
      <c r="AX64" s="33">
        <v>165.08</v>
      </c>
      <c r="AY64" s="33">
        <v>47.47</v>
      </c>
      <c r="AZ64" s="33"/>
      <c r="BA64" s="31">
        <f t="shared" si="27"/>
        <v>0</v>
      </c>
      <c r="BB64" s="31">
        <f t="shared" si="27"/>
        <v>0</v>
      </c>
      <c r="BC64" s="31">
        <f t="shared" si="27"/>
        <v>0</v>
      </c>
      <c r="BD64" s="31">
        <f t="shared" si="23"/>
        <v>0</v>
      </c>
      <c r="BE64" s="31">
        <f t="shared" si="23"/>
        <v>0</v>
      </c>
      <c r="BF64" s="31">
        <f t="shared" si="23"/>
        <v>0</v>
      </c>
      <c r="BG64" s="31">
        <f t="shared" si="23"/>
        <v>0</v>
      </c>
      <c r="BH64" s="31">
        <f t="shared" si="23"/>
        <v>0</v>
      </c>
      <c r="BI64" s="31">
        <f t="shared" si="23"/>
        <v>51.68</v>
      </c>
      <c r="BJ64" s="31">
        <f t="shared" si="23"/>
        <v>-23.58</v>
      </c>
      <c r="BK64" s="31">
        <f t="shared" si="23"/>
        <v>-6.78</v>
      </c>
      <c r="BL64" s="31">
        <f t="shared" si="23"/>
        <v>0</v>
      </c>
      <c r="BM64" s="6">
        <f t="shared" ref="BM64:BX85" ca="1" si="39">VLOOKUP($C64,LossFactorLookup,3,FALSE)</f>
        <v>8.8999999999999999E-3</v>
      </c>
      <c r="BN64" s="6">
        <f t="shared" ca="1" si="39"/>
        <v>8.8999999999999999E-3</v>
      </c>
      <c r="BO64" s="6">
        <f t="shared" ca="1" si="39"/>
        <v>8.8999999999999999E-3</v>
      </c>
      <c r="BP64" s="6">
        <f t="shared" ca="1" si="39"/>
        <v>8.8999999999999999E-3</v>
      </c>
      <c r="BQ64" s="6">
        <f t="shared" ca="1" si="39"/>
        <v>8.8999999999999999E-3</v>
      </c>
      <c r="BR64" s="6">
        <f t="shared" ca="1" si="39"/>
        <v>8.8999999999999999E-3</v>
      </c>
      <c r="BS64" s="6">
        <f t="shared" ca="1" si="39"/>
        <v>8.8999999999999999E-3</v>
      </c>
      <c r="BT64" s="6">
        <f t="shared" ca="1" si="39"/>
        <v>8.8999999999999999E-3</v>
      </c>
      <c r="BU64" s="6">
        <f t="shared" ca="1" si="39"/>
        <v>8.8999999999999999E-3</v>
      </c>
      <c r="BV64" s="6">
        <f t="shared" ca="1" si="39"/>
        <v>8.8999999999999999E-3</v>
      </c>
      <c r="BW64" s="6">
        <f t="shared" ca="1" si="39"/>
        <v>8.8999999999999999E-3</v>
      </c>
      <c r="BX64" s="6">
        <f t="shared" ca="1" si="39"/>
        <v>8.8999999999999999E-3</v>
      </c>
      <c r="BY64" s="31">
        <f t="shared" ca="1" si="31"/>
        <v>0</v>
      </c>
      <c r="BZ64" s="31">
        <f t="shared" ca="1" si="31"/>
        <v>0</v>
      </c>
      <c r="CA64" s="31">
        <f t="shared" ca="1" si="31"/>
        <v>0</v>
      </c>
      <c r="CB64" s="31">
        <f t="shared" ca="1" si="31"/>
        <v>0</v>
      </c>
      <c r="CC64" s="31">
        <f t="shared" ca="1" si="31"/>
        <v>0</v>
      </c>
      <c r="CD64" s="31">
        <f t="shared" ca="1" si="31"/>
        <v>0</v>
      </c>
      <c r="CE64" s="31">
        <f t="shared" ca="1" si="30"/>
        <v>0</v>
      </c>
      <c r="CF64" s="31">
        <f t="shared" ca="1" si="30"/>
        <v>0</v>
      </c>
      <c r="CG64" s="31">
        <f t="shared" ca="1" si="30"/>
        <v>287.47000000000003</v>
      </c>
      <c r="CH64" s="31">
        <f t="shared" ca="1" si="30"/>
        <v>190.81</v>
      </c>
      <c r="CI64" s="31">
        <f t="shared" ca="1" si="30"/>
        <v>54.87</v>
      </c>
      <c r="CJ64" s="31">
        <f t="shared" ca="1" si="30"/>
        <v>0</v>
      </c>
      <c r="CK64" s="32">
        <f t="shared" ca="1" si="28"/>
        <v>0</v>
      </c>
      <c r="CL64" s="32">
        <f t="shared" ca="1" si="28"/>
        <v>0</v>
      </c>
      <c r="CM64" s="32">
        <f t="shared" ca="1" si="28"/>
        <v>0</v>
      </c>
      <c r="CN64" s="32">
        <f t="shared" ca="1" si="25"/>
        <v>0</v>
      </c>
      <c r="CO64" s="32">
        <f t="shared" ca="1" si="25"/>
        <v>0</v>
      </c>
      <c r="CP64" s="32">
        <f t="shared" ca="1" si="25"/>
        <v>0</v>
      </c>
      <c r="CQ64" s="32">
        <f t="shared" ca="1" si="25"/>
        <v>0</v>
      </c>
      <c r="CR64" s="32">
        <f t="shared" ca="1" si="25"/>
        <v>0</v>
      </c>
      <c r="CS64" s="32">
        <f t="shared" ca="1" si="25"/>
        <v>80.75</v>
      </c>
      <c r="CT64" s="32">
        <f t="shared" ca="1" si="25"/>
        <v>53.6</v>
      </c>
      <c r="CU64" s="32">
        <f t="shared" ca="1" si="25"/>
        <v>15.41</v>
      </c>
      <c r="CV64" s="32">
        <f t="shared" ca="1" si="25"/>
        <v>0</v>
      </c>
      <c r="CW64" s="31">
        <f t="shared" ca="1" si="29"/>
        <v>0</v>
      </c>
      <c r="CX64" s="31">
        <f t="shared" ca="1" si="29"/>
        <v>0</v>
      </c>
      <c r="CY64" s="31">
        <f t="shared" ca="1" si="29"/>
        <v>0</v>
      </c>
      <c r="CZ64" s="31">
        <f t="shared" ca="1" si="26"/>
        <v>0</v>
      </c>
      <c r="DA64" s="31">
        <f t="shared" ca="1" si="26"/>
        <v>0</v>
      </c>
      <c r="DB64" s="31">
        <f t="shared" ca="1" si="26"/>
        <v>0</v>
      </c>
      <c r="DC64" s="31">
        <f t="shared" ca="1" si="26"/>
        <v>0</v>
      </c>
      <c r="DD64" s="31">
        <f t="shared" ca="1" si="26"/>
        <v>0</v>
      </c>
      <c r="DE64" s="31">
        <f t="shared" ca="1" si="26"/>
        <v>67.830000000000013</v>
      </c>
      <c r="DF64" s="31">
        <f t="shared" ca="1" si="26"/>
        <v>102.90999999999998</v>
      </c>
      <c r="DG64" s="31">
        <f t="shared" ca="1" si="26"/>
        <v>29.590000000000003</v>
      </c>
      <c r="DH64" s="31">
        <f t="shared" ca="1" si="26"/>
        <v>0</v>
      </c>
      <c r="DI64" s="32">
        <f t="shared" ca="1" si="36"/>
        <v>0</v>
      </c>
      <c r="DJ64" s="32">
        <f t="shared" ca="1" si="36"/>
        <v>0</v>
      </c>
      <c r="DK64" s="32">
        <f t="shared" ca="1" si="36"/>
        <v>0</v>
      </c>
      <c r="DL64" s="32">
        <f t="shared" ca="1" si="32"/>
        <v>0</v>
      </c>
      <c r="DM64" s="32">
        <f t="shared" ca="1" si="32"/>
        <v>0</v>
      </c>
      <c r="DN64" s="32">
        <f t="shared" ca="1" si="32"/>
        <v>0</v>
      </c>
      <c r="DO64" s="32">
        <f t="shared" ca="1" si="32"/>
        <v>0</v>
      </c>
      <c r="DP64" s="32">
        <f t="shared" ca="1" si="32"/>
        <v>0</v>
      </c>
      <c r="DQ64" s="32">
        <f t="shared" ca="1" si="32"/>
        <v>3.39</v>
      </c>
      <c r="DR64" s="32">
        <f t="shared" ca="1" si="32"/>
        <v>5.15</v>
      </c>
      <c r="DS64" s="32">
        <f t="shared" ca="1" si="32"/>
        <v>1.48</v>
      </c>
      <c r="DT64" s="32">
        <f t="shared" ca="1" si="32"/>
        <v>0</v>
      </c>
      <c r="DU64" s="31">
        <f t="shared" ca="1" si="37"/>
        <v>0</v>
      </c>
      <c r="DV64" s="31">
        <f t="shared" ca="1" si="37"/>
        <v>0</v>
      </c>
      <c r="DW64" s="31">
        <f t="shared" ca="1" si="37"/>
        <v>0</v>
      </c>
      <c r="DX64" s="31">
        <f t="shared" ca="1" si="33"/>
        <v>0</v>
      </c>
      <c r="DY64" s="31">
        <f t="shared" ca="1" si="33"/>
        <v>0</v>
      </c>
      <c r="DZ64" s="31">
        <f t="shared" ca="1" si="33"/>
        <v>0</v>
      </c>
      <c r="EA64" s="31">
        <f t="shared" ca="1" si="33"/>
        <v>0</v>
      </c>
      <c r="EB64" s="31">
        <f t="shared" ca="1" si="33"/>
        <v>0</v>
      </c>
      <c r="EC64" s="31">
        <f t="shared" ca="1" si="33"/>
        <v>9.68</v>
      </c>
      <c r="ED64" s="31">
        <f t="shared" ca="1" si="33"/>
        <v>14.49</v>
      </c>
      <c r="EE64" s="31">
        <f t="shared" ca="1" si="33"/>
        <v>4.1100000000000003</v>
      </c>
      <c r="EF64" s="31">
        <f t="shared" ca="1" si="33"/>
        <v>0</v>
      </c>
      <c r="EG64" s="32">
        <f t="shared" ca="1" si="38"/>
        <v>0</v>
      </c>
      <c r="EH64" s="32">
        <f t="shared" ca="1" si="38"/>
        <v>0</v>
      </c>
      <c r="EI64" s="32">
        <f t="shared" ca="1" si="38"/>
        <v>0</v>
      </c>
      <c r="EJ64" s="32">
        <f t="shared" ca="1" si="34"/>
        <v>0</v>
      </c>
      <c r="EK64" s="32">
        <f t="shared" ca="1" si="34"/>
        <v>0</v>
      </c>
      <c r="EL64" s="32">
        <f t="shared" ca="1" si="34"/>
        <v>0</v>
      </c>
      <c r="EM64" s="32">
        <f t="shared" ca="1" si="34"/>
        <v>0</v>
      </c>
      <c r="EN64" s="32">
        <f t="shared" ca="1" si="34"/>
        <v>0</v>
      </c>
      <c r="EO64" s="32">
        <f t="shared" ca="1" si="34"/>
        <v>80.900000000000006</v>
      </c>
      <c r="EP64" s="32">
        <f t="shared" ca="1" si="34"/>
        <v>122.54999999999998</v>
      </c>
      <c r="EQ64" s="32">
        <f t="shared" ca="1" si="34"/>
        <v>35.180000000000007</v>
      </c>
      <c r="ER64" s="32">
        <f t="shared" ca="1" si="34"/>
        <v>0</v>
      </c>
    </row>
    <row r="65" spans="1:148" x14ac:dyDescent="0.25">
      <c r="A65" t="s">
        <v>487</v>
      </c>
      <c r="B65" s="1" t="s">
        <v>68</v>
      </c>
      <c r="C65" t="str">
        <f t="shared" ca="1" si="1"/>
        <v>EGC1</v>
      </c>
      <c r="D65" t="str">
        <f t="shared" ca="1" si="2"/>
        <v>Shepard</v>
      </c>
      <c r="E65" s="52">
        <v>141055.08566320001</v>
      </c>
      <c r="F65" s="52">
        <v>71017.248919399994</v>
      </c>
      <c r="G65" s="52">
        <v>292343.00931350002</v>
      </c>
      <c r="H65" s="52">
        <v>435938.1984162</v>
      </c>
      <c r="I65" s="52">
        <v>377075.27164380002</v>
      </c>
      <c r="J65" s="52">
        <v>95526.457634799997</v>
      </c>
      <c r="K65" s="52">
        <v>421898.24227819999</v>
      </c>
      <c r="L65" s="52">
        <v>394990.67636420002</v>
      </c>
      <c r="M65" s="52">
        <v>352469.05320740002</v>
      </c>
      <c r="N65" s="52">
        <v>260596.65153989999</v>
      </c>
      <c r="O65" s="52">
        <v>270786.22392860003</v>
      </c>
      <c r="P65" s="52">
        <v>233260.9560794</v>
      </c>
      <c r="Q65" s="32">
        <v>3365874.45</v>
      </c>
      <c r="R65" s="32">
        <v>1953164.8</v>
      </c>
      <c r="S65" s="32">
        <v>6088640.54</v>
      </c>
      <c r="T65" s="32">
        <v>9214611.5</v>
      </c>
      <c r="U65" s="32">
        <v>18867300.109999999</v>
      </c>
      <c r="V65" s="32">
        <v>21697578.809999999</v>
      </c>
      <c r="W65" s="32">
        <v>10518249.49</v>
      </c>
      <c r="X65" s="32">
        <v>15891359.779999999</v>
      </c>
      <c r="Y65" s="32">
        <v>7666515.2199999997</v>
      </c>
      <c r="Z65" s="32">
        <v>6207782.9699999997</v>
      </c>
      <c r="AA65" s="32">
        <v>6002898.5300000003</v>
      </c>
      <c r="AB65" s="32">
        <v>5179148.03</v>
      </c>
      <c r="AC65" s="2">
        <v>1.58</v>
      </c>
      <c r="AD65" s="2">
        <v>1.58</v>
      </c>
      <c r="AE65" s="2">
        <v>1.58</v>
      </c>
      <c r="AF65" s="2">
        <v>1.58</v>
      </c>
      <c r="AG65" s="2">
        <v>1.58</v>
      </c>
      <c r="AH65" s="2">
        <v>1.58</v>
      </c>
      <c r="AI65" s="2">
        <v>1.58</v>
      </c>
      <c r="AJ65" s="2">
        <v>1.58</v>
      </c>
      <c r="AK65" s="2">
        <v>1.58</v>
      </c>
      <c r="AL65" s="2">
        <v>1.58</v>
      </c>
      <c r="AM65" s="2">
        <v>1.58</v>
      </c>
      <c r="AN65" s="2">
        <v>1.58</v>
      </c>
      <c r="AO65" s="33">
        <v>53180.82</v>
      </c>
      <c r="AP65" s="33">
        <v>30860</v>
      </c>
      <c r="AQ65" s="33">
        <v>96200.52</v>
      </c>
      <c r="AR65" s="33">
        <v>145590.85999999999</v>
      </c>
      <c r="AS65" s="33">
        <v>298103.34000000003</v>
      </c>
      <c r="AT65" s="33">
        <v>342821.75</v>
      </c>
      <c r="AU65" s="33">
        <v>166188.34</v>
      </c>
      <c r="AV65" s="33">
        <v>251083.48</v>
      </c>
      <c r="AW65" s="33">
        <v>121130.94</v>
      </c>
      <c r="AX65" s="33">
        <v>98082.97</v>
      </c>
      <c r="AY65" s="33">
        <v>94845.8</v>
      </c>
      <c r="AZ65" s="33">
        <v>81830.539999999994</v>
      </c>
      <c r="BA65" s="31">
        <f t="shared" si="27"/>
        <v>-336.59</v>
      </c>
      <c r="BB65" s="31">
        <f t="shared" si="27"/>
        <v>-195.32</v>
      </c>
      <c r="BC65" s="31">
        <f t="shared" si="27"/>
        <v>-608.86</v>
      </c>
      <c r="BD65" s="31">
        <f t="shared" si="23"/>
        <v>-1842.92</v>
      </c>
      <c r="BE65" s="31">
        <f t="shared" si="23"/>
        <v>-3773.46</v>
      </c>
      <c r="BF65" s="31">
        <f t="shared" si="23"/>
        <v>-4339.5200000000004</v>
      </c>
      <c r="BG65" s="31">
        <f t="shared" si="23"/>
        <v>16829.2</v>
      </c>
      <c r="BH65" s="31">
        <f t="shared" si="23"/>
        <v>25426.18</v>
      </c>
      <c r="BI65" s="31">
        <f t="shared" si="23"/>
        <v>12266.42</v>
      </c>
      <c r="BJ65" s="31">
        <f t="shared" si="23"/>
        <v>-6828.56</v>
      </c>
      <c r="BK65" s="31">
        <f t="shared" si="23"/>
        <v>-6603.19</v>
      </c>
      <c r="BL65" s="31">
        <f t="shared" si="23"/>
        <v>-5697.06</v>
      </c>
      <c r="BM65" s="6">
        <f t="shared" ca="1" si="39"/>
        <v>-1.77E-2</v>
      </c>
      <c r="BN65" s="6">
        <f t="shared" ca="1" si="39"/>
        <v>-1.77E-2</v>
      </c>
      <c r="BO65" s="6">
        <f t="shared" ca="1" si="39"/>
        <v>-1.77E-2</v>
      </c>
      <c r="BP65" s="6">
        <f t="shared" ca="1" si="39"/>
        <v>-1.77E-2</v>
      </c>
      <c r="BQ65" s="6">
        <f t="shared" ca="1" si="39"/>
        <v>-1.77E-2</v>
      </c>
      <c r="BR65" s="6">
        <f t="shared" ca="1" si="39"/>
        <v>-1.77E-2</v>
      </c>
      <c r="BS65" s="6">
        <f t="shared" ca="1" si="39"/>
        <v>-1.77E-2</v>
      </c>
      <c r="BT65" s="6">
        <f t="shared" ca="1" si="39"/>
        <v>-1.77E-2</v>
      </c>
      <c r="BU65" s="6">
        <f t="shared" ca="1" si="39"/>
        <v>-1.77E-2</v>
      </c>
      <c r="BV65" s="6">
        <f t="shared" ca="1" si="39"/>
        <v>-1.77E-2</v>
      </c>
      <c r="BW65" s="6">
        <f t="shared" ca="1" si="39"/>
        <v>-1.77E-2</v>
      </c>
      <c r="BX65" s="6">
        <f t="shared" ca="1" si="39"/>
        <v>-1.77E-2</v>
      </c>
      <c r="BY65" s="31">
        <f t="shared" ca="1" si="31"/>
        <v>-59575.98</v>
      </c>
      <c r="BZ65" s="31">
        <f t="shared" ca="1" si="31"/>
        <v>-34571.019999999997</v>
      </c>
      <c r="CA65" s="31">
        <f t="shared" ca="1" si="31"/>
        <v>-107768.94</v>
      </c>
      <c r="CB65" s="31">
        <f t="shared" ca="1" si="31"/>
        <v>-163098.62</v>
      </c>
      <c r="CC65" s="31">
        <f t="shared" ca="1" si="31"/>
        <v>-333951.21000000002</v>
      </c>
      <c r="CD65" s="31">
        <f t="shared" ca="1" si="31"/>
        <v>-384047.14</v>
      </c>
      <c r="CE65" s="31">
        <f t="shared" ca="1" si="30"/>
        <v>-186173.02</v>
      </c>
      <c r="CF65" s="31">
        <f t="shared" ca="1" si="30"/>
        <v>-281277.07</v>
      </c>
      <c r="CG65" s="31">
        <f t="shared" ca="1" si="30"/>
        <v>-135697.32</v>
      </c>
      <c r="CH65" s="31">
        <f t="shared" ca="1" si="30"/>
        <v>-109877.75999999999</v>
      </c>
      <c r="CI65" s="31">
        <f t="shared" ca="1" si="30"/>
        <v>-106251.3</v>
      </c>
      <c r="CJ65" s="31">
        <f t="shared" ca="1" si="30"/>
        <v>-91670.92</v>
      </c>
      <c r="CK65" s="32">
        <f t="shared" ca="1" si="28"/>
        <v>8414.69</v>
      </c>
      <c r="CL65" s="32">
        <f t="shared" ca="1" si="28"/>
        <v>4882.91</v>
      </c>
      <c r="CM65" s="32">
        <f t="shared" ca="1" si="28"/>
        <v>15221.6</v>
      </c>
      <c r="CN65" s="32">
        <f t="shared" ca="1" si="25"/>
        <v>23036.53</v>
      </c>
      <c r="CO65" s="32">
        <f t="shared" ca="1" si="25"/>
        <v>47168.25</v>
      </c>
      <c r="CP65" s="32">
        <f t="shared" ca="1" si="25"/>
        <v>54243.95</v>
      </c>
      <c r="CQ65" s="32">
        <f t="shared" ca="1" si="25"/>
        <v>26295.62</v>
      </c>
      <c r="CR65" s="32">
        <f t="shared" ca="1" si="25"/>
        <v>39728.400000000001</v>
      </c>
      <c r="CS65" s="32">
        <f t="shared" ca="1" si="25"/>
        <v>19166.29</v>
      </c>
      <c r="CT65" s="32">
        <f t="shared" ca="1" si="25"/>
        <v>15519.46</v>
      </c>
      <c r="CU65" s="32">
        <f t="shared" ca="1" si="25"/>
        <v>15007.25</v>
      </c>
      <c r="CV65" s="32">
        <f t="shared" ca="1" si="25"/>
        <v>12947.87</v>
      </c>
      <c r="CW65" s="31">
        <f t="shared" ca="1" si="29"/>
        <v>-104005.52</v>
      </c>
      <c r="CX65" s="31">
        <f t="shared" ca="1" si="29"/>
        <v>-60352.79</v>
      </c>
      <c r="CY65" s="31">
        <f t="shared" ca="1" si="29"/>
        <v>-188139</v>
      </c>
      <c r="CZ65" s="31">
        <f t="shared" ca="1" si="26"/>
        <v>-283810.02999999997</v>
      </c>
      <c r="DA65" s="31">
        <f t="shared" ca="1" si="26"/>
        <v>-581112.84000000008</v>
      </c>
      <c r="DB65" s="31">
        <f t="shared" ca="1" si="26"/>
        <v>-668285.41999999993</v>
      </c>
      <c r="DC65" s="31">
        <f t="shared" ca="1" si="26"/>
        <v>-342894.94</v>
      </c>
      <c r="DD65" s="31">
        <f t="shared" ca="1" si="26"/>
        <v>-518058.33</v>
      </c>
      <c r="DE65" s="31">
        <f t="shared" ca="1" si="26"/>
        <v>-249928.39</v>
      </c>
      <c r="DF65" s="31">
        <f t="shared" ca="1" si="26"/>
        <v>-185612.71</v>
      </c>
      <c r="DG65" s="31">
        <f t="shared" ca="1" si="26"/>
        <v>-179486.66</v>
      </c>
      <c r="DH65" s="31">
        <f t="shared" ca="1" si="26"/>
        <v>-154856.53</v>
      </c>
      <c r="DI65" s="32">
        <f t="shared" ca="1" si="36"/>
        <v>-5200.28</v>
      </c>
      <c r="DJ65" s="32">
        <f t="shared" ca="1" si="36"/>
        <v>-3017.64</v>
      </c>
      <c r="DK65" s="32">
        <f t="shared" ca="1" si="36"/>
        <v>-9406.9500000000007</v>
      </c>
      <c r="DL65" s="32">
        <f t="shared" ca="1" si="32"/>
        <v>-14190.5</v>
      </c>
      <c r="DM65" s="32">
        <f t="shared" ca="1" si="32"/>
        <v>-29055.64</v>
      </c>
      <c r="DN65" s="32">
        <f t="shared" ca="1" si="32"/>
        <v>-33414.269999999997</v>
      </c>
      <c r="DO65" s="32">
        <f t="shared" ca="1" si="32"/>
        <v>-17144.75</v>
      </c>
      <c r="DP65" s="32">
        <f t="shared" ca="1" si="32"/>
        <v>-25902.92</v>
      </c>
      <c r="DQ65" s="32">
        <f t="shared" ca="1" si="32"/>
        <v>-12496.42</v>
      </c>
      <c r="DR65" s="32">
        <f t="shared" ca="1" si="32"/>
        <v>-9280.64</v>
      </c>
      <c r="DS65" s="32">
        <f t="shared" ca="1" si="32"/>
        <v>-8974.33</v>
      </c>
      <c r="DT65" s="32">
        <f t="shared" ca="1" si="32"/>
        <v>-7742.83</v>
      </c>
      <c r="DU65" s="31">
        <f t="shared" ca="1" si="37"/>
        <v>-16527.990000000002</v>
      </c>
      <c r="DV65" s="31">
        <f t="shared" ca="1" si="37"/>
        <v>-9462.7900000000009</v>
      </c>
      <c r="DW65" s="31">
        <f t="shared" ca="1" si="37"/>
        <v>-29137.74</v>
      </c>
      <c r="DX65" s="31">
        <f t="shared" ca="1" si="33"/>
        <v>-43352.03</v>
      </c>
      <c r="DY65" s="31">
        <f t="shared" ca="1" si="33"/>
        <v>-87571.02</v>
      </c>
      <c r="DZ65" s="31">
        <f t="shared" ca="1" si="33"/>
        <v>-99288.56</v>
      </c>
      <c r="EA65" s="31">
        <f t="shared" ca="1" si="33"/>
        <v>-50240.04</v>
      </c>
      <c r="EB65" s="31">
        <f t="shared" ca="1" si="33"/>
        <v>-74914.52</v>
      </c>
      <c r="EC65" s="31">
        <f t="shared" ca="1" si="33"/>
        <v>-35663.629999999997</v>
      </c>
      <c r="ED65" s="31">
        <f t="shared" ca="1" si="33"/>
        <v>-26142.82</v>
      </c>
      <c r="EE65" s="31">
        <f t="shared" ca="1" si="33"/>
        <v>-24937</v>
      </c>
      <c r="EF65" s="31">
        <f t="shared" ca="1" si="33"/>
        <v>-21228.63</v>
      </c>
      <c r="EG65" s="32">
        <f t="shared" ca="1" si="38"/>
        <v>-125733.79000000001</v>
      </c>
      <c r="EH65" s="32">
        <f t="shared" ca="1" si="38"/>
        <v>-72833.22</v>
      </c>
      <c r="EI65" s="32">
        <f t="shared" ca="1" si="38"/>
        <v>-226683.69</v>
      </c>
      <c r="EJ65" s="32">
        <f t="shared" ca="1" si="34"/>
        <v>-341352.55999999994</v>
      </c>
      <c r="EK65" s="32">
        <f t="shared" ca="1" si="34"/>
        <v>-697739.50000000012</v>
      </c>
      <c r="EL65" s="32">
        <f t="shared" ca="1" si="34"/>
        <v>-800988.25</v>
      </c>
      <c r="EM65" s="32">
        <f t="shared" ca="1" si="34"/>
        <v>-410279.73</v>
      </c>
      <c r="EN65" s="32">
        <f t="shared" ca="1" si="34"/>
        <v>-618875.77</v>
      </c>
      <c r="EO65" s="32">
        <f t="shared" ca="1" si="34"/>
        <v>-298088.44</v>
      </c>
      <c r="EP65" s="32">
        <f t="shared" ca="1" si="34"/>
        <v>-221036.16999999998</v>
      </c>
      <c r="EQ65" s="32">
        <f t="shared" ca="1" si="34"/>
        <v>-213397.99</v>
      </c>
      <c r="ER65" s="32">
        <f t="shared" ca="1" si="34"/>
        <v>-183827.99</v>
      </c>
    </row>
    <row r="66" spans="1:148" x14ac:dyDescent="0.25">
      <c r="A66" t="s">
        <v>485</v>
      </c>
      <c r="B66" s="1" t="s">
        <v>77</v>
      </c>
      <c r="C66" t="str">
        <f t="shared" ca="1" si="1"/>
        <v>BCHEXP</v>
      </c>
      <c r="D66" t="str">
        <f t="shared" ca="1" si="2"/>
        <v>Alberta-BC Intertie - Export</v>
      </c>
      <c r="I66" s="52">
        <v>2431</v>
      </c>
      <c r="K66" s="52">
        <v>687.5</v>
      </c>
      <c r="L66" s="52">
        <v>250</v>
      </c>
      <c r="M66" s="52">
        <v>875</v>
      </c>
      <c r="N66" s="52">
        <v>325</v>
      </c>
      <c r="O66" s="52">
        <v>400</v>
      </c>
      <c r="P66" s="52">
        <v>500</v>
      </c>
      <c r="Q66" s="32"/>
      <c r="R66" s="32"/>
      <c r="S66" s="32"/>
      <c r="T66" s="32"/>
      <c r="U66" s="32">
        <v>36450.35</v>
      </c>
      <c r="V66" s="32"/>
      <c r="W66" s="32">
        <v>14100.12</v>
      </c>
      <c r="X66" s="32">
        <v>3911.5</v>
      </c>
      <c r="Y66" s="32">
        <v>13874.5</v>
      </c>
      <c r="Z66" s="32">
        <v>3103.25</v>
      </c>
      <c r="AA66" s="32">
        <v>4358.75</v>
      </c>
      <c r="AB66" s="32">
        <v>5930</v>
      </c>
      <c r="AG66" s="2">
        <v>0.77</v>
      </c>
      <c r="AI66" s="2">
        <v>0.77</v>
      </c>
      <c r="AJ66" s="2">
        <v>0.77</v>
      </c>
      <c r="AK66" s="2">
        <v>0.77</v>
      </c>
      <c r="AL66" s="2">
        <v>0.77</v>
      </c>
      <c r="AM66" s="2">
        <v>0.77</v>
      </c>
      <c r="AN66" s="2">
        <v>0.77</v>
      </c>
      <c r="AO66" s="33"/>
      <c r="AP66" s="33"/>
      <c r="AQ66" s="33"/>
      <c r="AR66" s="33"/>
      <c r="AS66" s="33">
        <v>280.67</v>
      </c>
      <c r="AT66" s="33"/>
      <c r="AU66" s="33">
        <v>108.57</v>
      </c>
      <c r="AV66" s="33">
        <v>30.12</v>
      </c>
      <c r="AW66" s="33">
        <v>106.83</v>
      </c>
      <c r="AX66" s="33">
        <v>23.9</v>
      </c>
      <c r="AY66" s="33">
        <v>33.56</v>
      </c>
      <c r="AZ66" s="33">
        <v>45.66</v>
      </c>
      <c r="BA66" s="31">
        <f t="shared" si="27"/>
        <v>0</v>
      </c>
      <c r="BB66" s="31">
        <f t="shared" si="27"/>
        <v>0</v>
      </c>
      <c r="BC66" s="31">
        <f t="shared" si="27"/>
        <v>0</v>
      </c>
      <c r="BD66" s="31">
        <f t="shared" si="23"/>
        <v>0</v>
      </c>
      <c r="BE66" s="31">
        <f t="shared" si="23"/>
        <v>-7.29</v>
      </c>
      <c r="BF66" s="31">
        <f t="shared" si="23"/>
        <v>0</v>
      </c>
      <c r="BG66" s="31">
        <f t="shared" si="23"/>
        <v>22.56</v>
      </c>
      <c r="BH66" s="31">
        <f t="shared" si="23"/>
        <v>6.26</v>
      </c>
      <c r="BI66" s="31">
        <f t="shared" si="23"/>
        <v>22.2</v>
      </c>
      <c r="BJ66" s="31">
        <f t="shared" si="23"/>
        <v>-3.41</v>
      </c>
      <c r="BK66" s="31">
        <f t="shared" si="23"/>
        <v>-4.79</v>
      </c>
      <c r="BL66" s="31">
        <f t="shared" si="23"/>
        <v>-6.52</v>
      </c>
      <c r="BM66" s="6">
        <f t="shared" ca="1" si="39"/>
        <v>8.8999999999999999E-3</v>
      </c>
      <c r="BN66" s="6">
        <f t="shared" ca="1" si="39"/>
        <v>8.8999999999999999E-3</v>
      </c>
      <c r="BO66" s="6">
        <f t="shared" ca="1" si="39"/>
        <v>8.8999999999999999E-3</v>
      </c>
      <c r="BP66" s="6">
        <f t="shared" ca="1" si="39"/>
        <v>8.8999999999999999E-3</v>
      </c>
      <c r="BQ66" s="6">
        <f t="shared" ca="1" si="39"/>
        <v>8.8999999999999999E-3</v>
      </c>
      <c r="BR66" s="6">
        <f t="shared" ca="1" si="39"/>
        <v>8.8999999999999999E-3</v>
      </c>
      <c r="BS66" s="6">
        <f t="shared" ca="1" si="39"/>
        <v>8.8999999999999999E-3</v>
      </c>
      <c r="BT66" s="6">
        <f t="shared" ca="1" si="39"/>
        <v>8.8999999999999999E-3</v>
      </c>
      <c r="BU66" s="6">
        <f t="shared" ca="1" si="39"/>
        <v>8.8999999999999999E-3</v>
      </c>
      <c r="BV66" s="6">
        <f t="shared" ca="1" si="39"/>
        <v>8.8999999999999999E-3</v>
      </c>
      <c r="BW66" s="6">
        <f t="shared" ca="1" si="39"/>
        <v>8.8999999999999999E-3</v>
      </c>
      <c r="BX66" s="6">
        <f t="shared" ca="1" si="39"/>
        <v>8.8999999999999999E-3</v>
      </c>
      <c r="BY66" s="31">
        <f t="shared" ca="1" si="31"/>
        <v>0</v>
      </c>
      <c r="BZ66" s="31">
        <f t="shared" ca="1" si="31"/>
        <v>0</v>
      </c>
      <c r="CA66" s="31">
        <f t="shared" ca="1" si="31"/>
        <v>0</v>
      </c>
      <c r="CB66" s="31">
        <f t="shared" ca="1" si="31"/>
        <v>0</v>
      </c>
      <c r="CC66" s="31">
        <f t="shared" ca="1" si="31"/>
        <v>324.41000000000003</v>
      </c>
      <c r="CD66" s="31">
        <f t="shared" ca="1" si="31"/>
        <v>0</v>
      </c>
      <c r="CE66" s="31">
        <f t="shared" ca="1" si="30"/>
        <v>125.49</v>
      </c>
      <c r="CF66" s="31">
        <f t="shared" ca="1" si="30"/>
        <v>34.81</v>
      </c>
      <c r="CG66" s="31">
        <f t="shared" ca="1" si="30"/>
        <v>123.48</v>
      </c>
      <c r="CH66" s="31">
        <f t="shared" ca="1" si="30"/>
        <v>27.62</v>
      </c>
      <c r="CI66" s="31">
        <f t="shared" ca="1" si="30"/>
        <v>38.79</v>
      </c>
      <c r="CJ66" s="31">
        <f t="shared" ca="1" si="30"/>
        <v>52.78</v>
      </c>
      <c r="CK66" s="32">
        <f t="shared" ca="1" si="28"/>
        <v>0</v>
      </c>
      <c r="CL66" s="32">
        <f t="shared" ca="1" si="28"/>
        <v>0</v>
      </c>
      <c r="CM66" s="32">
        <f t="shared" ca="1" si="28"/>
        <v>0</v>
      </c>
      <c r="CN66" s="32">
        <f t="shared" ca="1" si="25"/>
        <v>0</v>
      </c>
      <c r="CO66" s="32">
        <f t="shared" ca="1" si="25"/>
        <v>91.13</v>
      </c>
      <c r="CP66" s="32">
        <f t="shared" ca="1" si="25"/>
        <v>0</v>
      </c>
      <c r="CQ66" s="32">
        <f t="shared" ca="1" si="25"/>
        <v>35.25</v>
      </c>
      <c r="CR66" s="32">
        <f t="shared" ca="1" si="25"/>
        <v>9.7799999999999994</v>
      </c>
      <c r="CS66" s="32">
        <f t="shared" ca="1" si="25"/>
        <v>34.69</v>
      </c>
      <c r="CT66" s="32">
        <f t="shared" ca="1" si="25"/>
        <v>7.76</v>
      </c>
      <c r="CU66" s="32">
        <f t="shared" ca="1" si="25"/>
        <v>10.9</v>
      </c>
      <c r="CV66" s="32">
        <f t="shared" ca="1" si="25"/>
        <v>14.83</v>
      </c>
      <c r="CW66" s="31">
        <f t="shared" ca="1" si="29"/>
        <v>0</v>
      </c>
      <c r="CX66" s="31">
        <f t="shared" ca="1" si="29"/>
        <v>0</v>
      </c>
      <c r="CY66" s="31">
        <f t="shared" ca="1" si="29"/>
        <v>0</v>
      </c>
      <c r="CZ66" s="31">
        <f t="shared" ca="1" si="26"/>
        <v>0</v>
      </c>
      <c r="DA66" s="31">
        <f t="shared" ca="1" si="26"/>
        <v>142.16</v>
      </c>
      <c r="DB66" s="31">
        <f t="shared" ca="1" si="26"/>
        <v>0</v>
      </c>
      <c r="DC66" s="31">
        <f t="shared" ca="1" si="26"/>
        <v>29.610000000000017</v>
      </c>
      <c r="DD66" s="31">
        <f t="shared" ca="1" si="26"/>
        <v>8.2100000000000026</v>
      </c>
      <c r="DE66" s="31">
        <f t="shared" ca="1" si="26"/>
        <v>29.140000000000018</v>
      </c>
      <c r="DF66" s="31">
        <f t="shared" ca="1" si="26"/>
        <v>14.890000000000004</v>
      </c>
      <c r="DG66" s="31">
        <f t="shared" ca="1" si="26"/>
        <v>20.919999999999995</v>
      </c>
      <c r="DH66" s="31">
        <f t="shared" ca="1" si="26"/>
        <v>28.470000000000002</v>
      </c>
      <c r="DI66" s="32">
        <f t="shared" ca="1" si="36"/>
        <v>0</v>
      </c>
      <c r="DJ66" s="32">
        <f t="shared" ca="1" si="36"/>
        <v>0</v>
      </c>
      <c r="DK66" s="32">
        <f t="shared" ca="1" si="36"/>
        <v>0</v>
      </c>
      <c r="DL66" s="32">
        <f t="shared" ca="1" si="32"/>
        <v>0</v>
      </c>
      <c r="DM66" s="32">
        <f t="shared" ca="1" si="32"/>
        <v>7.11</v>
      </c>
      <c r="DN66" s="32">
        <f t="shared" ca="1" si="32"/>
        <v>0</v>
      </c>
      <c r="DO66" s="32">
        <f t="shared" ca="1" si="32"/>
        <v>1.48</v>
      </c>
      <c r="DP66" s="32">
        <f t="shared" ca="1" si="32"/>
        <v>0.41</v>
      </c>
      <c r="DQ66" s="32">
        <f t="shared" ca="1" si="32"/>
        <v>1.46</v>
      </c>
      <c r="DR66" s="32">
        <f t="shared" ca="1" si="32"/>
        <v>0.74</v>
      </c>
      <c r="DS66" s="32">
        <f t="shared" ca="1" si="32"/>
        <v>1.05</v>
      </c>
      <c r="DT66" s="32">
        <f t="shared" ca="1" si="32"/>
        <v>1.42</v>
      </c>
      <c r="DU66" s="31">
        <f t="shared" ca="1" si="37"/>
        <v>0</v>
      </c>
      <c r="DV66" s="31">
        <f t="shared" ca="1" si="37"/>
        <v>0</v>
      </c>
      <c r="DW66" s="31">
        <f t="shared" ca="1" si="37"/>
        <v>0</v>
      </c>
      <c r="DX66" s="31">
        <f t="shared" ca="1" si="33"/>
        <v>0</v>
      </c>
      <c r="DY66" s="31">
        <f t="shared" ca="1" si="33"/>
        <v>21.42</v>
      </c>
      <c r="DZ66" s="31">
        <f t="shared" ca="1" si="33"/>
        <v>0</v>
      </c>
      <c r="EA66" s="31">
        <f t="shared" ca="1" si="33"/>
        <v>4.34</v>
      </c>
      <c r="EB66" s="31">
        <f t="shared" ca="1" si="33"/>
        <v>1.19</v>
      </c>
      <c r="EC66" s="31">
        <f t="shared" ca="1" si="33"/>
        <v>4.16</v>
      </c>
      <c r="ED66" s="31">
        <f t="shared" ca="1" si="33"/>
        <v>2.1</v>
      </c>
      <c r="EE66" s="31">
        <f t="shared" ca="1" si="33"/>
        <v>2.91</v>
      </c>
      <c r="EF66" s="31">
        <f t="shared" ca="1" si="33"/>
        <v>3.9</v>
      </c>
      <c r="EG66" s="32">
        <f t="shared" ca="1" si="38"/>
        <v>0</v>
      </c>
      <c r="EH66" s="32">
        <f t="shared" ca="1" si="38"/>
        <v>0</v>
      </c>
      <c r="EI66" s="32">
        <f t="shared" ca="1" si="38"/>
        <v>0</v>
      </c>
      <c r="EJ66" s="32">
        <f t="shared" ca="1" si="34"/>
        <v>0</v>
      </c>
      <c r="EK66" s="32">
        <f t="shared" ca="1" si="34"/>
        <v>170.69</v>
      </c>
      <c r="EL66" s="32">
        <f t="shared" ca="1" si="34"/>
        <v>0</v>
      </c>
      <c r="EM66" s="32">
        <f t="shared" ca="1" si="34"/>
        <v>35.430000000000021</v>
      </c>
      <c r="EN66" s="32">
        <f t="shared" ca="1" si="34"/>
        <v>9.8100000000000023</v>
      </c>
      <c r="EO66" s="32">
        <f t="shared" ca="1" si="34"/>
        <v>34.760000000000019</v>
      </c>
      <c r="EP66" s="32">
        <f t="shared" ca="1" si="34"/>
        <v>17.730000000000004</v>
      </c>
      <c r="EQ66" s="32">
        <f t="shared" ca="1" si="34"/>
        <v>24.879999999999995</v>
      </c>
      <c r="ER66" s="32">
        <f t="shared" ca="1" si="34"/>
        <v>33.79</v>
      </c>
    </row>
    <row r="67" spans="1:148" x14ac:dyDescent="0.25">
      <c r="A67" t="s">
        <v>488</v>
      </c>
      <c r="B67" s="1" t="s">
        <v>59</v>
      </c>
      <c r="C67" t="str">
        <f t="shared" ca="1" si="1"/>
        <v>ENC1</v>
      </c>
      <c r="D67" t="str">
        <f t="shared" ca="1" si="2"/>
        <v>Clover Bar #1</v>
      </c>
      <c r="J67" s="52">
        <v>8006.3451662999996</v>
      </c>
      <c r="K67" s="52">
        <v>1412.2867332000001</v>
      </c>
      <c r="L67" s="52">
        <v>2005.0102222999999</v>
      </c>
      <c r="M67" s="52">
        <v>376.37641609999997</v>
      </c>
      <c r="N67" s="52">
        <v>1844.4280338000001</v>
      </c>
      <c r="O67" s="52">
        <v>11696.775536200001</v>
      </c>
      <c r="P67" s="52">
        <v>3819.9172300999999</v>
      </c>
      <c r="Q67" s="32"/>
      <c r="R67" s="32"/>
      <c r="S67" s="32"/>
      <c r="T67" s="32"/>
      <c r="U67" s="32"/>
      <c r="V67" s="32">
        <v>2053692.44</v>
      </c>
      <c r="W67" s="32">
        <v>74142.600000000006</v>
      </c>
      <c r="X67" s="32">
        <v>344134.22</v>
      </c>
      <c r="Y67" s="32">
        <v>15943.98</v>
      </c>
      <c r="Z67" s="32">
        <v>100813.39</v>
      </c>
      <c r="AA67" s="32">
        <v>321249.77</v>
      </c>
      <c r="AB67" s="32">
        <v>113794.18</v>
      </c>
      <c r="AH67" s="2">
        <v>3.05</v>
      </c>
      <c r="AI67" s="2">
        <v>3.05</v>
      </c>
      <c r="AJ67" s="2">
        <v>3.05</v>
      </c>
      <c r="AK67" s="2">
        <v>3.05</v>
      </c>
      <c r="AL67" s="2">
        <v>3.05</v>
      </c>
      <c r="AM67" s="2">
        <v>3.05</v>
      </c>
      <c r="AN67" s="2">
        <v>3.05</v>
      </c>
      <c r="AO67" s="33"/>
      <c r="AP67" s="33"/>
      <c r="AQ67" s="33"/>
      <c r="AR67" s="33"/>
      <c r="AS67" s="33"/>
      <c r="AT67" s="33">
        <v>62637.62</v>
      </c>
      <c r="AU67" s="33">
        <v>2261.35</v>
      </c>
      <c r="AV67" s="33">
        <v>10496.09</v>
      </c>
      <c r="AW67" s="33">
        <v>486.29</v>
      </c>
      <c r="AX67" s="33">
        <v>3074.81</v>
      </c>
      <c r="AY67" s="33">
        <v>9798.1200000000008</v>
      </c>
      <c r="AZ67" s="33">
        <v>3470.72</v>
      </c>
      <c r="BA67" s="31">
        <f t="shared" si="27"/>
        <v>0</v>
      </c>
      <c r="BB67" s="31">
        <f t="shared" si="27"/>
        <v>0</v>
      </c>
      <c r="BC67" s="31">
        <f t="shared" si="27"/>
        <v>0</v>
      </c>
      <c r="BD67" s="31">
        <f t="shared" si="23"/>
        <v>0</v>
      </c>
      <c r="BE67" s="31">
        <f t="shared" si="23"/>
        <v>0</v>
      </c>
      <c r="BF67" s="31">
        <f t="shared" si="23"/>
        <v>-410.74</v>
      </c>
      <c r="BG67" s="31">
        <f t="shared" si="23"/>
        <v>118.63</v>
      </c>
      <c r="BH67" s="31">
        <f t="shared" si="23"/>
        <v>550.61</v>
      </c>
      <c r="BI67" s="31">
        <f t="shared" si="23"/>
        <v>25.51</v>
      </c>
      <c r="BJ67" s="31">
        <f t="shared" si="23"/>
        <v>-110.89</v>
      </c>
      <c r="BK67" s="31">
        <f t="shared" si="23"/>
        <v>-353.37</v>
      </c>
      <c r="BL67" s="31">
        <f t="shared" si="23"/>
        <v>-125.17</v>
      </c>
      <c r="BM67" s="6">
        <f t="shared" ca="1" si="39"/>
        <v>4.9700000000000001E-2</v>
      </c>
      <c r="BN67" s="6">
        <f t="shared" ca="1" si="39"/>
        <v>4.9700000000000001E-2</v>
      </c>
      <c r="BO67" s="6">
        <f t="shared" ca="1" si="39"/>
        <v>4.9700000000000001E-2</v>
      </c>
      <c r="BP67" s="6">
        <f t="shared" ca="1" si="39"/>
        <v>4.9700000000000001E-2</v>
      </c>
      <c r="BQ67" s="6">
        <f t="shared" ca="1" si="39"/>
        <v>4.9700000000000001E-2</v>
      </c>
      <c r="BR67" s="6">
        <f t="shared" ca="1" si="39"/>
        <v>4.9700000000000001E-2</v>
      </c>
      <c r="BS67" s="6">
        <f t="shared" ca="1" si="39"/>
        <v>4.9700000000000001E-2</v>
      </c>
      <c r="BT67" s="6">
        <f t="shared" ca="1" si="39"/>
        <v>4.9700000000000001E-2</v>
      </c>
      <c r="BU67" s="6">
        <f t="shared" ca="1" si="39"/>
        <v>4.9700000000000001E-2</v>
      </c>
      <c r="BV67" s="6">
        <f t="shared" ca="1" si="39"/>
        <v>4.9700000000000001E-2</v>
      </c>
      <c r="BW67" s="6">
        <f t="shared" ca="1" si="39"/>
        <v>4.9700000000000001E-2</v>
      </c>
      <c r="BX67" s="6">
        <f t="shared" ca="1" si="39"/>
        <v>4.9700000000000001E-2</v>
      </c>
      <c r="BY67" s="31">
        <f t="shared" ca="1" si="31"/>
        <v>0</v>
      </c>
      <c r="BZ67" s="31">
        <f t="shared" ca="1" si="31"/>
        <v>0</v>
      </c>
      <c r="CA67" s="31">
        <f t="shared" ca="1" si="31"/>
        <v>0</v>
      </c>
      <c r="CB67" s="31">
        <f t="shared" ca="1" si="31"/>
        <v>0</v>
      </c>
      <c r="CC67" s="31">
        <f t="shared" ca="1" si="31"/>
        <v>0</v>
      </c>
      <c r="CD67" s="31">
        <f t="shared" ca="1" si="31"/>
        <v>102068.51</v>
      </c>
      <c r="CE67" s="31">
        <f t="shared" ca="1" si="30"/>
        <v>3684.89</v>
      </c>
      <c r="CF67" s="31">
        <f t="shared" ca="1" si="30"/>
        <v>17103.47</v>
      </c>
      <c r="CG67" s="31">
        <f t="shared" ca="1" si="30"/>
        <v>792.42</v>
      </c>
      <c r="CH67" s="31">
        <f t="shared" ca="1" si="30"/>
        <v>5010.43</v>
      </c>
      <c r="CI67" s="31">
        <f t="shared" ca="1" si="30"/>
        <v>15966.11</v>
      </c>
      <c r="CJ67" s="31">
        <f t="shared" ca="1" si="30"/>
        <v>5655.57</v>
      </c>
      <c r="CK67" s="32">
        <f t="shared" ca="1" si="28"/>
        <v>0</v>
      </c>
      <c r="CL67" s="32">
        <f t="shared" ca="1" si="28"/>
        <v>0</v>
      </c>
      <c r="CM67" s="32">
        <f t="shared" ca="1" si="28"/>
        <v>0</v>
      </c>
      <c r="CN67" s="32">
        <f t="shared" ca="1" si="25"/>
        <v>0</v>
      </c>
      <c r="CO67" s="32">
        <f t="shared" ca="1" si="25"/>
        <v>0</v>
      </c>
      <c r="CP67" s="32">
        <f t="shared" ca="1" si="25"/>
        <v>5134.2299999999996</v>
      </c>
      <c r="CQ67" s="32">
        <f t="shared" ca="1" si="25"/>
        <v>185.36</v>
      </c>
      <c r="CR67" s="32">
        <f t="shared" ca="1" si="25"/>
        <v>860.34</v>
      </c>
      <c r="CS67" s="32">
        <f t="shared" ca="1" si="25"/>
        <v>39.86</v>
      </c>
      <c r="CT67" s="32">
        <f t="shared" ca="1" si="25"/>
        <v>252.03</v>
      </c>
      <c r="CU67" s="32">
        <f t="shared" ca="1" si="25"/>
        <v>803.12</v>
      </c>
      <c r="CV67" s="32">
        <f t="shared" ca="1" si="25"/>
        <v>284.49</v>
      </c>
      <c r="CW67" s="31">
        <f t="shared" ca="1" si="29"/>
        <v>0</v>
      </c>
      <c r="CX67" s="31">
        <f t="shared" ca="1" si="29"/>
        <v>0</v>
      </c>
      <c r="CY67" s="31">
        <f t="shared" ca="1" si="29"/>
        <v>0</v>
      </c>
      <c r="CZ67" s="31">
        <f t="shared" ca="1" si="26"/>
        <v>0</v>
      </c>
      <c r="DA67" s="31">
        <f t="shared" ca="1" si="26"/>
        <v>0</v>
      </c>
      <c r="DB67" s="31">
        <f t="shared" ca="1" si="26"/>
        <v>44975.859999999986</v>
      </c>
      <c r="DC67" s="31">
        <f t="shared" ca="1" si="26"/>
        <v>1490.27</v>
      </c>
      <c r="DD67" s="31">
        <f t="shared" ca="1" si="26"/>
        <v>6917.1100000000015</v>
      </c>
      <c r="DE67" s="31">
        <f t="shared" ca="1" si="26"/>
        <v>320.47999999999996</v>
      </c>
      <c r="DF67" s="31">
        <f t="shared" ca="1" si="26"/>
        <v>2298.54</v>
      </c>
      <c r="DG67" s="31">
        <f t="shared" ca="1" si="26"/>
        <v>7324.4799999999987</v>
      </c>
      <c r="DH67" s="31">
        <f t="shared" ca="1" si="26"/>
        <v>2594.5099999999998</v>
      </c>
      <c r="DI67" s="32">
        <f t="shared" ca="1" si="36"/>
        <v>0</v>
      </c>
      <c r="DJ67" s="32">
        <f t="shared" ca="1" si="36"/>
        <v>0</v>
      </c>
      <c r="DK67" s="32">
        <f t="shared" ca="1" si="36"/>
        <v>0</v>
      </c>
      <c r="DL67" s="32">
        <f t="shared" ca="1" si="32"/>
        <v>0</v>
      </c>
      <c r="DM67" s="32">
        <f t="shared" ca="1" si="32"/>
        <v>0</v>
      </c>
      <c r="DN67" s="32">
        <f t="shared" ca="1" si="32"/>
        <v>2248.79</v>
      </c>
      <c r="DO67" s="32">
        <f t="shared" ca="1" si="32"/>
        <v>74.510000000000005</v>
      </c>
      <c r="DP67" s="32">
        <f t="shared" ca="1" si="32"/>
        <v>345.86</v>
      </c>
      <c r="DQ67" s="32">
        <f t="shared" ca="1" si="32"/>
        <v>16.02</v>
      </c>
      <c r="DR67" s="32">
        <f t="shared" ca="1" si="32"/>
        <v>114.93</v>
      </c>
      <c r="DS67" s="32">
        <f t="shared" ca="1" si="32"/>
        <v>366.22</v>
      </c>
      <c r="DT67" s="32">
        <f t="shared" ca="1" si="32"/>
        <v>129.72999999999999</v>
      </c>
      <c r="DU67" s="31">
        <f t="shared" ca="1" si="37"/>
        <v>0</v>
      </c>
      <c r="DV67" s="31">
        <f t="shared" ca="1" si="37"/>
        <v>0</v>
      </c>
      <c r="DW67" s="31">
        <f t="shared" ca="1" si="37"/>
        <v>0</v>
      </c>
      <c r="DX67" s="31">
        <f t="shared" ca="1" si="33"/>
        <v>0</v>
      </c>
      <c r="DY67" s="31">
        <f t="shared" ca="1" si="33"/>
        <v>0</v>
      </c>
      <c r="DZ67" s="31">
        <f t="shared" ca="1" si="33"/>
        <v>6682.16</v>
      </c>
      <c r="EA67" s="31">
        <f t="shared" ca="1" si="33"/>
        <v>218.35</v>
      </c>
      <c r="EB67" s="31">
        <f t="shared" ca="1" si="33"/>
        <v>1000.26</v>
      </c>
      <c r="EC67" s="31">
        <f t="shared" ca="1" si="33"/>
        <v>45.73</v>
      </c>
      <c r="ED67" s="31">
        <f t="shared" ca="1" si="33"/>
        <v>323.74</v>
      </c>
      <c r="EE67" s="31">
        <f t="shared" ca="1" si="33"/>
        <v>1017.63</v>
      </c>
      <c r="EF67" s="31">
        <f t="shared" ca="1" si="33"/>
        <v>355.67</v>
      </c>
      <c r="EG67" s="32">
        <f t="shared" ca="1" si="38"/>
        <v>0</v>
      </c>
      <c r="EH67" s="32">
        <f t="shared" ca="1" si="38"/>
        <v>0</v>
      </c>
      <c r="EI67" s="32">
        <f t="shared" ca="1" si="38"/>
        <v>0</v>
      </c>
      <c r="EJ67" s="32">
        <f t="shared" ca="1" si="34"/>
        <v>0</v>
      </c>
      <c r="EK67" s="32">
        <f t="shared" ca="1" si="34"/>
        <v>0</v>
      </c>
      <c r="EL67" s="32">
        <f t="shared" ca="1" si="34"/>
        <v>53906.809999999983</v>
      </c>
      <c r="EM67" s="32">
        <f t="shared" ca="1" si="34"/>
        <v>1783.1299999999999</v>
      </c>
      <c r="EN67" s="32">
        <f t="shared" ca="1" si="34"/>
        <v>8263.2300000000014</v>
      </c>
      <c r="EO67" s="32">
        <f t="shared" ca="1" si="34"/>
        <v>382.22999999999996</v>
      </c>
      <c r="EP67" s="32">
        <f t="shared" ca="1" si="34"/>
        <v>2737.21</v>
      </c>
      <c r="EQ67" s="32">
        <f t="shared" ca="1" si="34"/>
        <v>8708.3299999999981</v>
      </c>
      <c r="ER67" s="32">
        <f t="shared" ca="1" si="34"/>
        <v>3079.91</v>
      </c>
    </row>
    <row r="68" spans="1:148" x14ac:dyDescent="0.25">
      <c r="A68" t="s">
        <v>539</v>
      </c>
      <c r="B68" s="1" t="s">
        <v>59</v>
      </c>
      <c r="C68" t="str">
        <f t="shared" ca="1" si="1"/>
        <v>ENC1</v>
      </c>
      <c r="D68" t="str">
        <f t="shared" ca="1" si="2"/>
        <v>Clover Bar #1</v>
      </c>
      <c r="E68" s="52">
        <v>4963.8934198999996</v>
      </c>
      <c r="F68" s="52">
        <v>2881.3297794</v>
      </c>
      <c r="G68" s="52">
        <v>209.6388</v>
      </c>
      <c r="H68" s="52">
        <v>939.44759999999997</v>
      </c>
      <c r="I68" s="52">
        <v>2677.1556</v>
      </c>
      <c r="Q68" s="32">
        <v>442817.02</v>
      </c>
      <c r="R68" s="32">
        <v>328923.23</v>
      </c>
      <c r="S68" s="32">
        <v>8301.98</v>
      </c>
      <c r="T68" s="32">
        <v>37746.379999999997</v>
      </c>
      <c r="U68" s="32">
        <v>451428.21</v>
      </c>
      <c r="V68" s="32"/>
      <c r="W68" s="32"/>
      <c r="X68" s="32"/>
      <c r="Y68" s="32"/>
      <c r="Z68" s="32"/>
      <c r="AA68" s="32"/>
      <c r="AB68" s="32"/>
      <c r="AC68" s="2">
        <v>3.05</v>
      </c>
      <c r="AD68" s="2">
        <v>3.05</v>
      </c>
      <c r="AE68" s="2">
        <v>3.05</v>
      </c>
      <c r="AF68" s="2">
        <v>3.05</v>
      </c>
      <c r="AG68" s="2">
        <v>3.05</v>
      </c>
      <c r="AO68" s="33">
        <v>13505.92</v>
      </c>
      <c r="AP68" s="33">
        <v>10032.16</v>
      </c>
      <c r="AQ68" s="33">
        <v>253.21</v>
      </c>
      <c r="AR68" s="33">
        <v>1151.26</v>
      </c>
      <c r="AS68" s="33">
        <v>13768.56</v>
      </c>
      <c r="AT68" s="33"/>
      <c r="AU68" s="33"/>
      <c r="AV68" s="33"/>
      <c r="AW68" s="33"/>
      <c r="AX68" s="33"/>
      <c r="AY68" s="33"/>
      <c r="AZ68" s="33"/>
      <c r="BA68" s="31">
        <f t="shared" si="27"/>
        <v>-44.28</v>
      </c>
      <c r="BB68" s="31">
        <f t="shared" si="27"/>
        <v>-32.89</v>
      </c>
      <c r="BC68" s="31">
        <f t="shared" si="27"/>
        <v>-0.83</v>
      </c>
      <c r="BD68" s="31">
        <f t="shared" si="23"/>
        <v>-7.55</v>
      </c>
      <c r="BE68" s="31">
        <f t="shared" si="23"/>
        <v>-90.29</v>
      </c>
      <c r="BF68" s="31">
        <f t="shared" si="23"/>
        <v>0</v>
      </c>
      <c r="BG68" s="31">
        <f t="shared" si="23"/>
        <v>0</v>
      </c>
      <c r="BH68" s="31">
        <f t="shared" si="23"/>
        <v>0</v>
      </c>
      <c r="BI68" s="31">
        <f t="shared" si="23"/>
        <v>0</v>
      </c>
      <c r="BJ68" s="31">
        <f t="shared" si="23"/>
        <v>0</v>
      </c>
      <c r="BK68" s="31">
        <f t="shared" si="23"/>
        <v>0</v>
      </c>
      <c r="BL68" s="31">
        <f t="shared" si="23"/>
        <v>0</v>
      </c>
      <c r="BM68" s="6">
        <f t="shared" ca="1" si="39"/>
        <v>4.9700000000000001E-2</v>
      </c>
      <c r="BN68" s="6">
        <f t="shared" ca="1" si="39"/>
        <v>4.9700000000000001E-2</v>
      </c>
      <c r="BO68" s="6">
        <f t="shared" ca="1" si="39"/>
        <v>4.9700000000000001E-2</v>
      </c>
      <c r="BP68" s="6">
        <f t="shared" ca="1" si="39"/>
        <v>4.9700000000000001E-2</v>
      </c>
      <c r="BQ68" s="6">
        <f t="shared" ca="1" si="39"/>
        <v>4.9700000000000001E-2</v>
      </c>
      <c r="BR68" s="6">
        <f t="shared" ca="1" si="39"/>
        <v>4.9700000000000001E-2</v>
      </c>
      <c r="BS68" s="6">
        <f t="shared" ca="1" si="39"/>
        <v>4.9700000000000001E-2</v>
      </c>
      <c r="BT68" s="6">
        <f t="shared" ca="1" si="39"/>
        <v>4.9700000000000001E-2</v>
      </c>
      <c r="BU68" s="6">
        <f t="shared" ca="1" si="39"/>
        <v>4.9700000000000001E-2</v>
      </c>
      <c r="BV68" s="6">
        <f t="shared" ca="1" si="39"/>
        <v>4.9700000000000001E-2</v>
      </c>
      <c r="BW68" s="6">
        <f t="shared" ca="1" si="39"/>
        <v>4.9700000000000001E-2</v>
      </c>
      <c r="BX68" s="6">
        <f t="shared" ca="1" si="39"/>
        <v>4.9700000000000001E-2</v>
      </c>
      <c r="BY68" s="31">
        <f t="shared" ca="1" si="31"/>
        <v>22008.01</v>
      </c>
      <c r="BZ68" s="31">
        <f t="shared" ca="1" si="31"/>
        <v>16347.48</v>
      </c>
      <c r="CA68" s="31">
        <f t="shared" ca="1" si="31"/>
        <v>412.61</v>
      </c>
      <c r="CB68" s="31">
        <f t="shared" ca="1" si="31"/>
        <v>1876</v>
      </c>
      <c r="CC68" s="31">
        <f t="shared" ca="1" si="31"/>
        <v>22435.98</v>
      </c>
      <c r="CD68" s="31">
        <f t="shared" ca="1" si="31"/>
        <v>0</v>
      </c>
      <c r="CE68" s="31">
        <f t="shared" ca="1" si="30"/>
        <v>0</v>
      </c>
      <c r="CF68" s="31">
        <f t="shared" ca="1" si="30"/>
        <v>0</v>
      </c>
      <c r="CG68" s="31">
        <f t="shared" ca="1" si="30"/>
        <v>0</v>
      </c>
      <c r="CH68" s="31">
        <f t="shared" ca="1" si="30"/>
        <v>0</v>
      </c>
      <c r="CI68" s="31">
        <f t="shared" ca="1" si="30"/>
        <v>0</v>
      </c>
      <c r="CJ68" s="31">
        <f t="shared" ca="1" si="30"/>
        <v>0</v>
      </c>
      <c r="CK68" s="32">
        <f t="shared" ca="1" si="28"/>
        <v>1107.04</v>
      </c>
      <c r="CL68" s="32">
        <f t="shared" ca="1" si="28"/>
        <v>822.31</v>
      </c>
      <c r="CM68" s="32">
        <f t="shared" ca="1" si="28"/>
        <v>20.75</v>
      </c>
      <c r="CN68" s="32">
        <f t="shared" ca="1" si="25"/>
        <v>94.37</v>
      </c>
      <c r="CO68" s="32">
        <f t="shared" ca="1" si="25"/>
        <v>1128.57</v>
      </c>
      <c r="CP68" s="32">
        <f t="shared" ca="1" si="25"/>
        <v>0</v>
      </c>
      <c r="CQ68" s="32">
        <f t="shared" ca="1" si="25"/>
        <v>0</v>
      </c>
      <c r="CR68" s="32">
        <f t="shared" ca="1" si="25"/>
        <v>0</v>
      </c>
      <c r="CS68" s="32">
        <f t="shared" ca="1" si="25"/>
        <v>0</v>
      </c>
      <c r="CT68" s="32">
        <f t="shared" ca="1" si="25"/>
        <v>0</v>
      </c>
      <c r="CU68" s="32">
        <f t="shared" ca="1" si="25"/>
        <v>0</v>
      </c>
      <c r="CV68" s="32">
        <f t="shared" ca="1" si="25"/>
        <v>0</v>
      </c>
      <c r="CW68" s="31">
        <f t="shared" ca="1" si="29"/>
        <v>9653.41</v>
      </c>
      <c r="CX68" s="31">
        <f t="shared" ca="1" si="29"/>
        <v>7170.5200000000013</v>
      </c>
      <c r="CY68" s="31">
        <f t="shared" ca="1" si="29"/>
        <v>180.98000000000002</v>
      </c>
      <c r="CZ68" s="31">
        <f t="shared" ca="1" si="26"/>
        <v>826.65999999999985</v>
      </c>
      <c r="DA68" s="31">
        <f t="shared" ca="1" si="26"/>
        <v>9886.2800000000007</v>
      </c>
      <c r="DB68" s="31">
        <f t="shared" ca="1" si="26"/>
        <v>0</v>
      </c>
      <c r="DC68" s="31">
        <f t="shared" ca="1" si="26"/>
        <v>0</v>
      </c>
      <c r="DD68" s="31">
        <f t="shared" ca="1" si="26"/>
        <v>0</v>
      </c>
      <c r="DE68" s="31">
        <f t="shared" ca="1" si="26"/>
        <v>0</v>
      </c>
      <c r="DF68" s="31">
        <f t="shared" ca="1" si="26"/>
        <v>0</v>
      </c>
      <c r="DG68" s="31">
        <f t="shared" ca="1" si="26"/>
        <v>0</v>
      </c>
      <c r="DH68" s="31">
        <f t="shared" ca="1" si="26"/>
        <v>0</v>
      </c>
      <c r="DI68" s="32">
        <f t="shared" ca="1" si="36"/>
        <v>482.67</v>
      </c>
      <c r="DJ68" s="32">
        <f t="shared" ca="1" si="36"/>
        <v>358.53</v>
      </c>
      <c r="DK68" s="32">
        <f t="shared" ca="1" si="36"/>
        <v>9.0500000000000007</v>
      </c>
      <c r="DL68" s="32">
        <f t="shared" ca="1" si="32"/>
        <v>41.33</v>
      </c>
      <c r="DM68" s="32">
        <f t="shared" ca="1" si="32"/>
        <v>494.31</v>
      </c>
      <c r="DN68" s="32">
        <f t="shared" ca="1" si="32"/>
        <v>0</v>
      </c>
      <c r="DO68" s="32">
        <f t="shared" ca="1" si="32"/>
        <v>0</v>
      </c>
      <c r="DP68" s="32">
        <f t="shared" ca="1" si="32"/>
        <v>0</v>
      </c>
      <c r="DQ68" s="32">
        <f t="shared" ca="1" si="32"/>
        <v>0</v>
      </c>
      <c r="DR68" s="32">
        <f t="shared" ca="1" si="32"/>
        <v>0</v>
      </c>
      <c r="DS68" s="32">
        <f t="shared" ca="1" si="32"/>
        <v>0</v>
      </c>
      <c r="DT68" s="32">
        <f t="shared" ca="1" si="32"/>
        <v>0</v>
      </c>
      <c r="DU68" s="31">
        <f t="shared" ca="1" si="37"/>
        <v>1534.07</v>
      </c>
      <c r="DV68" s="31">
        <f t="shared" ca="1" si="37"/>
        <v>1124.27</v>
      </c>
      <c r="DW68" s="31">
        <f t="shared" ca="1" si="37"/>
        <v>28.03</v>
      </c>
      <c r="DX68" s="31">
        <f t="shared" ca="1" si="33"/>
        <v>126.27</v>
      </c>
      <c r="DY68" s="31">
        <f t="shared" ca="1" si="33"/>
        <v>1489.82</v>
      </c>
      <c r="DZ68" s="31">
        <f t="shared" ca="1" si="33"/>
        <v>0</v>
      </c>
      <c r="EA68" s="31">
        <f t="shared" ca="1" si="33"/>
        <v>0</v>
      </c>
      <c r="EB68" s="31">
        <f t="shared" ca="1" si="33"/>
        <v>0</v>
      </c>
      <c r="EC68" s="31">
        <f t="shared" ca="1" si="33"/>
        <v>0</v>
      </c>
      <c r="ED68" s="31">
        <f t="shared" ca="1" si="33"/>
        <v>0</v>
      </c>
      <c r="EE68" s="31">
        <f t="shared" ca="1" si="33"/>
        <v>0</v>
      </c>
      <c r="EF68" s="31">
        <f t="shared" ca="1" si="33"/>
        <v>0</v>
      </c>
      <c r="EG68" s="32">
        <f t="shared" ca="1" si="38"/>
        <v>11670.15</v>
      </c>
      <c r="EH68" s="32">
        <f t="shared" ca="1" si="38"/>
        <v>8653.3200000000015</v>
      </c>
      <c r="EI68" s="32">
        <f t="shared" ca="1" si="38"/>
        <v>218.06000000000003</v>
      </c>
      <c r="EJ68" s="32">
        <f t="shared" ca="1" si="34"/>
        <v>994.25999999999988</v>
      </c>
      <c r="EK68" s="32">
        <f t="shared" ca="1" si="34"/>
        <v>11870.41</v>
      </c>
      <c r="EL68" s="32">
        <f t="shared" ca="1" si="34"/>
        <v>0</v>
      </c>
      <c r="EM68" s="32">
        <f t="shared" ca="1" si="34"/>
        <v>0</v>
      </c>
      <c r="EN68" s="32">
        <f t="shared" ca="1" si="34"/>
        <v>0</v>
      </c>
      <c r="EO68" s="32">
        <f t="shared" ca="1" si="34"/>
        <v>0</v>
      </c>
      <c r="EP68" s="32">
        <f t="shared" ca="1" si="34"/>
        <v>0</v>
      </c>
      <c r="EQ68" s="32">
        <f t="shared" ca="1" si="34"/>
        <v>0</v>
      </c>
      <c r="ER68" s="32">
        <f t="shared" ca="1" si="34"/>
        <v>0</v>
      </c>
    </row>
    <row r="69" spans="1:148" x14ac:dyDescent="0.25">
      <c r="A69" t="s">
        <v>488</v>
      </c>
      <c r="B69" s="1" t="s">
        <v>60</v>
      </c>
      <c r="C69" t="str">
        <f t="shared" ref="C69:C132" ca="1" si="40">VLOOKUP($B69,LocationLookup,2,FALSE)</f>
        <v>ENC2</v>
      </c>
      <c r="D69" t="str">
        <f t="shared" ref="D69:D132" ca="1" si="41">VLOOKUP($C69,LossFactorLookup,2,FALSE)</f>
        <v>Clover Bar #2</v>
      </c>
      <c r="J69" s="52">
        <v>27279.2277574</v>
      </c>
      <c r="K69" s="52">
        <v>8621.6762158000001</v>
      </c>
      <c r="L69" s="52">
        <v>1105.975905</v>
      </c>
      <c r="M69" s="52">
        <v>2939.7709328000001</v>
      </c>
      <c r="N69" s="52">
        <v>2688.895325</v>
      </c>
      <c r="O69" s="52">
        <v>2370.2265876000001</v>
      </c>
      <c r="P69" s="52">
        <v>4657.2006939000003</v>
      </c>
      <c r="Q69" s="32"/>
      <c r="R69" s="32"/>
      <c r="S69" s="32"/>
      <c r="T69" s="32"/>
      <c r="U69" s="32"/>
      <c r="V69" s="32">
        <v>5385374</v>
      </c>
      <c r="W69" s="32">
        <v>283848.57</v>
      </c>
      <c r="X69" s="32">
        <v>41867.910000000003</v>
      </c>
      <c r="Y69" s="32">
        <v>90916.77</v>
      </c>
      <c r="Z69" s="32">
        <v>208036.28</v>
      </c>
      <c r="AA69" s="32">
        <v>217670.99</v>
      </c>
      <c r="AB69" s="32">
        <v>161952.4</v>
      </c>
      <c r="AH69" s="2">
        <v>3.05</v>
      </c>
      <c r="AI69" s="2">
        <v>3.05</v>
      </c>
      <c r="AJ69" s="2">
        <v>3.05</v>
      </c>
      <c r="AK69" s="2">
        <v>3.05</v>
      </c>
      <c r="AL69" s="2">
        <v>3.05</v>
      </c>
      <c r="AM69" s="2">
        <v>3.05</v>
      </c>
      <c r="AN69" s="2">
        <v>3.05</v>
      </c>
      <c r="AO69" s="33"/>
      <c r="AP69" s="33"/>
      <c r="AQ69" s="33"/>
      <c r="AR69" s="33"/>
      <c r="AS69" s="33"/>
      <c r="AT69" s="33">
        <v>164253.91</v>
      </c>
      <c r="AU69" s="33">
        <v>8657.3799999999992</v>
      </c>
      <c r="AV69" s="33">
        <v>1276.97</v>
      </c>
      <c r="AW69" s="33">
        <v>2772.96</v>
      </c>
      <c r="AX69" s="33">
        <v>6345.11</v>
      </c>
      <c r="AY69" s="33">
        <v>6638.97</v>
      </c>
      <c r="AZ69" s="33">
        <v>4939.55</v>
      </c>
      <c r="BA69" s="31">
        <f t="shared" si="27"/>
        <v>0</v>
      </c>
      <c r="BB69" s="31">
        <f t="shared" si="27"/>
        <v>0</v>
      </c>
      <c r="BC69" s="31">
        <f t="shared" si="27"/>
        <v>0</v>
      </c>
      <c r="BD69" s="31">
        <f t="shared" si="23"/>
        <v>0</v>
      </c>
      <c r="BE69" s="31">
        <f t="shared" si="23"/>
        <v>0</v>
      </c>
      <c r="BF69" s="31">
        <f t="shared" si="23"/>
        <v>-1077.07</v>
      </c>
      <c r="BG69" s="31">
        <f t="shared" si="23"/>
        <v>454.16</v>
      </c>
      <c r="BH69" s="31">
        <f t="shared" si="23"/>
        <v>66.989999999999995</v>
      </c>
      <c r="BI69" s="31">
        <f t="shared" si="23"/>
        <v>145.47</v>
      </c>
      <c r="BJ69" s="31">
        <f t="shared" si="23"/>
        <v>-228.84</v>
      </c>
      <c r="BK69" s="31">
        <f t="shared" si="23"/>
        <v>-239.44</v>
      </c>
      <c r="BL69" s="31">
        <f t="shared" si="23"/>
        <v>-178.15</v>
      </c>
      <c r="BM69" s="6">
        <f t="shared" ca="1" si="39"/>
        <v>5.1700000000000003E-2</v>
      </c>
      <c r="BN69" s="6">
        <f t="shared" ca="1" si="39"/>
        <v>5.1700000000000003E-2</v>
      </c>
      <c r="BO69" s="6">
        <f t="shared" ca="1" si="39"/>
        <v>5.1700000000000003E-2</v>
      </c>
      <c r="BP69" s="6">
        <f t="shared" ca="1" si="39"/>
        <v>5.1700000000000003E-2</v>
      </c>
      <c r="BQ69" s="6">
        <f t="shared" ca="1" si="39"/>
        <v>5.1700000000000003E-2</v>
      </c>
      <c r="BR69" s="6">
        <f t="shared" ca="1" si="39"/>
        <v>5.1700000000000003E-2</v>
      </c>
      <c r="BS69" s="6">
        <f t="shared" ca="1" si="39"/>
        <v>5.1700000000000003E-2</v>
      </c>
      <c r="BT69" s="6">
        <f t="shared" ca="1" si="39"/>
        <v>5.1700000000000003E-2</v>
      </c>
      <c r="BU69" s="6">
        <f t="shared" ca="1" si="39"/>
        <v>5.1700000000000003E-2</v>
      </c>
      <c r="BV69" s="6">
        <f t="shared" ca="1" si="39"/>
        <v>5.1700000000000003E-2</v>
      </c>
      <c r="BW69" s="6">
        <f t="shared" ca="1" si="39"/>
        <v>5.1700000000000003E-2</v>
      </c>
      <c r="BX69" s="6">
        <f t="shared" ca="1" si="39"/>
        <v>5.1700000000000003E-2</v>
      </c>
      <c r="BY69" s="31">
        <f t="shared" ca="1" si="31"/>
        <v>0</v>
      </c>
      <c r="BZ69" s="31">
        <f t="shared" ca="1" si="31"/>
        <v>0</v>
      </c>
      <c r="CA69" s="31">
        <f t="shared" ca="1" si="31"/>
        <v>0</v>
      </c>
      <c r="CB69" s="31">
        <f t="shared" ca="1" si="31"/>
        <v>0</v>
      </c>
      <c r="CC69" s="31">
        <f t="shared" ca="1" si="31"/>
        <v>0</v>
      </c>
      <c r="CD69" s="31">
        <f t="shared" ca="1" si="31"/>
        <v>278423.84000000003</v>
      </c>
      <c r="CE69" s="31">
        <f t="shared" ca="1" si="30"/>
        <v>14674.97</v>
      </c>
      <c r="CF69" s="31">
        <f t="shared" ca="1" si="30"/>
        <v>2164.5700000000002</v>
      </c>
      <c r="CG69" s="31">
        <f t="shared" ca="1" si="30"/>
        <v>4700.3999999999996</v>
      </c>
      <c r="CH69" s="31">
        <f t="shared" ca="1" si="30"/>
        <v>10755.48</v>
      </c>
      <c r="CI69" s="31">
        <f t="shared" ca="1" si="30"/>
        <v>11253.59</v>
      </c>
      <c r="CJ69" s="31">
        <f t="shared" ca="1" si="30"/>
        <v>8372.94</v>
      </c>
      <c r="CK69" s="32">
        <f t="shared" ca="1" si="28"/>
        <v>0</v>
      </c>
      <c r="CL69" s="32">
        <f t="shared" ca="1" si="28"/>
        <v>0</v>
      </c>
      <c r="CM69" s="32">
        <f t="shared" ca="1" si="28"/>
        <v>0</v>
      </c>
      <c r="CN69" s="32">
        <f t="shared" ca="1" si="25"/>
        <v>0</v>
      </c>
      <c r="CO69" s="32">
        <f t="shared" ca="1" si="25"/>
        <v>0</v>
      </c>
      <c r="CP69" s="32">
        <f t="shared" ca="1" si="25"/>
        <v>13463.44</v>
      </c>
      <c r="CQ69" s="32">
        <f t="shared" ca="1" si="25"/>
        <v>709.62</v>
      </c>
      <c r="CR69" s="32">
        <f t="shared" ca="1" si="25"/>
        <v>104.67</v>
      </c>
      <c r="CS69" s="32">
        <f t="shared" ca="1" si="25"/>
        <v>227.29</v>
      </c>
      <c r="CT69" s="32">
        <f t="shared" ca="1" si="25"/>
        <v>520.09</v>
      </c>
      <c r="CU69" s="32">
        <f t="shared" ca="1" si="25"/>
        <v>544.17999999999995</v>
      </c>
      <c r="CV69" s="32">
        <f t="shared" ca="1" si="25"/>
        <v>404.88</v>
      </c>
      <c r="CW69" s="31">
        <f t="shared" ca="1" si="29"/>
        <v>0</v>
      </c>
      <c r="CX69" s="31">
        <f t="shared" ca="1" si="29"/>
        <v>0</v>
      </c>
      <c r="CY69" s="31">
        <f t="shared" ca="1" si="29"/>
        <v>0</v>
      </c>
      <c r="CZ69" s="31">
        <f t="shared" ca="1" si="26"/>
        <v>0</v>
      </c>
      <c r="DA69" s="31">
        <f t="shared" ca="1" si="26"/>
        <v>0</v>
      </c>
      <c r="DB69" s="31">
        <f t="shared" ca="1" si="26"/>
        <v>128710.44000000003</v>
      </c>
      <c r="DC69" s="31">
        <f t="shared" ca="1" si="26"/>
        <v>6273.0500000000011</v>
      </c>
      <c r="DD69" s="31">
        <f t="shared" ca="1" si="26"/>
        <v>925.2800000000002</v>
      </c>
      <c r="DE69" s="31">
        <f t="shared" ca="1" si="26"/>
        <v>2009.2599999999995</v>
      </c>
      <c r="DF69" s="31">
        <f t="shared" ca="1" si="26"/>
        <v>5159.3</v>
      </c>
      <c r="DG69" s="31">
        <f t="shared" ca="1" si="26"/>
        <v>5398.24</v>
      </c>
      <c r="DH69" s="31">
        <f t="shared" ca="1" si="26"/>
        <v>4016.4199999999996</v>
      </c>
      <c r="DI69" s="32">
        <f t="shared" ca="1" si="36"/>
        <v>0</v>
      </c>
      <c r="DJ69" s="32">
        <f t="shared" ca="1" si="36"/>
        <v>0</v>
      </c>
      <c r="DK69" s="32">
        <f t="shared" ca="1" si="36"/>
        <v>0</v>
      </c>
      <c r="DL69" s="32">
        <f t="shared" ca="1" si="32"/>
        <v>0</v>
      </c>
      <c r="DM69" s="32">
        <f t="shared" ca="1" si="32"/>
        <v>0</v>
      </c>
      <c r="DN69" s="32">
        <f t="shared" ca="1" si="32"/>
        <v>6435.52</v>
      </c>
      <c r="DO69" s="32">
        <f t="shared" ca="1" si="32"/>
        <v>313.64999999999998</v>
      </c>
      <c r="DP69" s="32">
        <f t="shared" ca="1" si="32"/>
        <v>46.26</v>
      </c>
      <c r="DQ69" s="32">
        <f t="shared" ca="1" si="32"/>
        <v>100.46</v>
      </c>
      <c r="DR69" s="32">
        <f t="shared" ca="1" si="32"/>
        <v>257.97000000000003</v>
      </c>
      <c r="DS69" s="32">
        <f t="shared" ca="1" si="32"/>
        <v>269.91000000000003</v>
      </c>
      <c r="DT69" s="32">
        <f t="shared" ca="1" si="32"/>
        <v>200.82</v>
      </c>
      <c r="DU69" s="31">
        <f t="shared" ca="1" si="37"/>
        <v>0</v>
      </c>
      <c r="DV69" s="31">
        <f t="shared" ca="1" si="37"/>
        <v>0</v>
      </c>
      <c r="DW69" s="31">
        <f t="shared" ca="1" si="37"/>
        <v>0</v>
      </c>
      <c r="DX69" s="31">
        <f t="shared" ca="1" si="33"/>
        <v>0</v>
      </c>
      <c r="DY69" s="31">
        <f t="shared" ca="1" si="33"/>
        <v>0</v>
      </c>
      <c r="DZ69" s="31">
        <f t="shared" ca="1" si="33"/>
        <v>19122.78</v>
      </c>
      <c r="EA69" s="31">
        <f t="shared" ca="1" si="33"/>
        <v>919.11</v>
      </c>
      <c r="EB69" s="31">
        <f t="shared" ca="1" si="33"/>
        <v>133.80000000000001</v>
      </c>
      <c r="EC69" s="31">
        <f t="shared" ca="1" si="33"/>
        <v>286.70999999999998</v>
      </c>
      <c r="ED69" s="31">
        <f t="shared" ca="1" si="33"/>
        <v>726.67</v>
      </c>
      <c r="EE69" s="31">
        <f t="shared" ca="1" si="33"/>
        <v>750.01</v>
      </c>
      <c r="EF69" s="31">
        <f t="shared" ca="1" si="33"/>
        <v>550.59</v>
      </c>
      <c r="EG69" s="32">
        <f t="shared" ca="1" si="38"/>
        <v>0</v>
      </c>
      <c r="EH69" s="32">
        <f t="shared" ca="1" si="38"/>
        <v>0</v>
      </c>
      <c r="EI69" s="32">
        <f t="shared" ca="1" si="38"/>
        <v>0</v>
      </c>
      <c r="EJ69" s="32">
        <f t="shared" ca="1" si="34"/>
        <v>0</v>
      </c>
      <c r="EK69" s="32">
        <f t="shared" ca="1" si="34"/>
        <v>0</v>
      </c>
      <c r="EL69" s="32">
        <f t="shared" ca="1" si="34"/>
        <v>154268.74000000002</v>
      </c>
      <c r="EM69" s="32">
        <f t="shared" ca="1" si="34"/>
        <v>7505.81</v>
      </c>
      <c r="EN69" s="32">
        <f t="shared" ca="1" si="34"/>
        <v>1105.3400000000001</v>
      </c>
      <c r="EO69" s="32">
        <f t="shared" ca="1" si="34"/>
        <v>2396.4299999999994</v>
      </c>
      <c r="EP69" s="32">
        <f t="shared" ca="1" si="34"/>
        <v>6143.9400000000005</v>
      </c>
      <c r="EQ69" s="32">
        <f t="shared" ca="1" si="34"/>
        <v>6418.16</v>
      </c>
      <c r="ER69" s="32">
        <f t="shared" ca="1" si="34"/>
        <v>4767.83</v>
      </c>
    </row>
    <row r="70" spans="1:148" x14ac:dyDescent="0.25">
      <c r="A70" t="s">
        <v>539</v>
      </c>
      <c r="B70" s="1" t="s">
        <v>60</v>
      </c>
      <c r="C70" t="str">
        <f t="shared" ca="1" si="40"/>
        <v>ENC2</v>
      </c>
      <c r="D70" t="str">
        <f t="shared" ca="1" si="41"/>
        <v>Clover Bar #2</v>
      </c>
      <c r="E70" s="52">
        <v>12930.149542700001</v>
      </c>
      <c r="F70" s="52">
        <v>17078.764630099999</v>
      </c>
      <c r="G70" s="52">
        <v>2623.2276000000002</v>
      </c>
      <c r="H70" s="52">
        <v>11585.6664</v>
      </c>
      <c r="I70" s="52">
        <v>12391.974</v>
      </c>
      <c r="Q70" s="32">
        <v>956074.06</v>
      </c>
      <c r="R70" s="32">
        <v>1100726.3899999999</v>
      </c>
      <c r="S70" s="32">
        <v>76322.070000000007</v>
      </c>
      <c r="T70" s="32">
        <v>334807.74</v>
      </c>
      <c r="U70" s="32">
        <v>2143724.94</v>
      </c>
      <c r="V70" s="32"/>
      <c r="W70" s="32"/>
      <c r="X70" s="32"/>
      <c r="Y70" s="32"/>
      <c r="Z70" s="32"/>
      <c r="AA70" s="32"/>
      <c r="AB70" s="32"/>
      <c r="AC70" s="2">
        <v>3.05</v>
      </c>
      <c r="AD70" s="2">
        <v>3.05</v>
      </c>
      <c r="AE70" s="2">
        <v>3.05</v>
      </c>
      <c r="AF70" s="2">
        <v>3.05</v>
      </c>
      <c r="AG70" s="2">
        <v>3.05</v>
      </c>
      <c r="AO70" s="33">
        <v>29160.26</v>
      </c>
      <c r="AP70" s="33">
        <v>33572.15</v>
      </c>
      <c r="AQ70" s="33">
        <v>2327.8200000000002</v>
      </c>
      <c r="AR70" s="33">
        <v>10211.64</v>
      </c>
      <c r="AS70" s="33">
        <v>65383.61</v>
      </c>
      <c r="AT70" s="33"/>
      <c r="AU70" s="33"/>
      <c r="AV70" s="33"/>
      <c r="AW70" s="33"/>
      <c r="AX70" s="33"/>
      <c r="AY70" s="33"/>
      <c r="AZ70" s="33"/>
      <c r="BA70" s="31">
        <f t="shared" si="27"/>
        <v>-95.61</v>
      </c>
      <c r="BB70" s="31">
        <f t="shared" si="27"/>
        <v>-110.07</v>
      </c>
      <c r="BC70" s="31">
        <f t="shared" si="27"/>
        <v>-7.63</v>
      </c>
      <c r="BD70" s="31">
        <f t="shared" si="23"/>
        <v>-66.959999999999994</v>
      </c>
      <c r="BE70" s="31">
        <f t="shared" si="23"/>
        <v>-428.74</v>
      </c>
      <c r="BF70" s="31">
        <f t="shared" si="23"/>
        <v>0</v>
      </c>
      <c r="BG70" s="31">
        <f t="shared" ref="BG70:BL112" si="42">ROUND(W70*BG$3,2)</f>
        <v>0</v>
      </c>
      <c r="BH70" s="31">
        <f t="shared" si="42"/>
        <v>0</v>
      </c>
      <c r="BI70" s="31">
        <f t="shared" si="42"/>
        <v>0</v>
      </c>
      <c r="BJ70" s="31">
        <f t="shared" si="42"/>
        <v>0</v>
      </c>
      <c r="BK70" s="31">
        <f t="shared" si="42"/>
        <v>0</v>
      </c>
      <c r="BL70" s="31">
        <f t="shared" si="42"/>
        <v>0</v>
      </c>
      <c r="BM70" s="6">
        <f t="shared" ca="1" si="39"/>
        <v>5.1700000000000003E-2</v>
      </c>
      <c r="BN70" s="6">
        <f t="shared" ca="1" si="39"/>
        <v>5.1700000000000003E-2</v>
      </c>
      <c r="BO70" s="6">
        <f t="shared" ca="1" si="39"/>
        <v>5.1700000000000003E-2</v>
      </c>
      <c r="BP70" s="6">
        <f t="shared" ca="1" si="39"/>
        <v>5.1700000000000003E-2</v>
      </c>
      <c r="BQ70" s="6">
        <f t="shared" ca="1" si="39"/>
        <v>5.1700000000000003E-2</v>
      </c>
      <c r="BR70" s="6">
        <f t="shared" ca="1" si="39"/>
        <v>5.1700000000000003E-2</v>
      </c>
      <c r="BS70" s="6">
        <f t="shared" ca="1" si="39"/>
        <v>5.1700000000000003E-2</v>
      </c>
      <c r="BT70" s="6">
        <f t="shared" ca="1" si="39"/>
        <v>5.1700000000000003E-2</v>
      </c>
      <c r="BU70" s="6">
        <f t="shared" ca="1" si="39"/>
        <v>5.1700000000000003E-2</v>
      </c>
      <c r="BV70" s="6">
        <f t="shared" ca="1" si="39"/>
        <v>5.1700000000000003E-2</v>
      </c>
      <c r="BW70" s="6">
        <f t="shared" ca="1" si="39"/>
        <v>5.1700000000000003E-2</v>
      </c>
      <c r="BX70" s="6">
        <f t="shared" ca="1" si="39"/>
        <v>5.1700000000000003E-2</v>
      </c>
      <c r="BY70" s="31">
        <f t="shared" ca="1" si="31"/>
        <v>49429.03</v>
      </c>
      <c r="BZ70" s="31">
        <f t="shared" ca="1" si="31"/>
        <v>56907.55</v>
      </c>
      <c r="CA70" s="31">
        <f t="shared" ca="1" si="31"/>
        <v>3945.85</v>
      </c>
      <c r="CB70" s="31">
        <f t="shared" ca="1" si="31"/>
        <v>17309.560000000001</v>
      </c>
      <c r="CC70" s="31">
        <f t="shared" ca="1" si="31"/>
        <v>110830.58</v>
      </c>
      <c r="CD70" s="31">
        <f t="shared" ca="1" si="31"/>
        <v>0</v>
      </c>
      <c r="CE70" s="31">
        <f t="shared" ca="1" si="30"/>
        <v>0</v>
      </c>
      <c r="CF70" s="31">
        <f t="shared" ca="1" si="30"/>
        <v>0</v>
      </c>
      <c r="CG70" s="31">
        <f t="shared" ca="1" si="30"/>
        <v>0</v>
      </c>
      <c r="CH70" s="31">
        <f t="shared" ca="1" si="30"/>
        <v>0</v>
      </c>
      <c r="CI70" s="31">
        <f t="shared" ca="1" si="30"/>
        <v>0</v>
      </c>
      <c r="CJ70" s="31">
        <f t="shared" ca="1" si="30"/>
        <v>0</v>
      </c>
      <c r="CK70" s="32">
        <f t="shared" ca="1" si="28"/>
        <v>2390.19</v>
      </c>
      <c r="CL70" s="32">
        <f t="shared" ca="1" si="28"/>
        <v>2751.82</v>
      </c>
      <c r="CM70" s="32">
        <f t="shared" ca="1" si="28"/>
        <v>190.81</v>
      </c>
      <c r="CN70" s="32">
        <f t="shared" ca="1" si="25"/>
        <v>837.02</v>
      </c>
      <c r="CO70" s="32">
        <f t="shared" ca="1" si="25"/>
        <v>5359.31</v>
      </c>
      <c r="CP70" s="32">
        <f t="shared" ca="1" si="25"/>
        <v>0</v>
      </c>
      <c r="CQ70" s="32">
        <f t="shared" ref="CQ70:CV112" ca="1" si="43">ROUND(W70*$CV$3,2)</f>
        <v>0</v>
      </c>
      <c r="CR70" s="32">
        <f t="shared" ca="1" si="43"/>
        <v>0</v>
      </c>
      <c r="CS70" s="32">
        <f t="shared" ca="1" si="43"/>
        <v>0</v>
      </c>
      <c r="CT70" s="32">
        <f t="shared" ca="1" si="43"/>
        <v>0</v>
      </c>
      <c r="CU70" s="32">
        <f t="shared" ca="1" si="43"/>
        <v>0</v>
      </c>
      <c r="CV70" s="32">
        <f t="shared" ca="1" si="43"/>
        <v>0</v>
      </c>
      <c r="CW70" s="31">
        <f t="shared" ca="1" si="29"/>
        <v>22754.570000000003</v>
      </c>
      <c r="CX70" s="31">
        <f t="shared" ca="1" si="29"/>
        <v>26197.29</v>
      </c>
      <c r="CY70" s="31">
        <f t="shared" ca="1" si="29"/>
        <v>1816.4699999999998</v>
      </c>
      <c r="CZ70" s="31">
        <f t="shared" ca="1" si="26"/>
        <v>8001.9000000000024</v>
      </c>
      <c r="DA70" s="31">
        <f t="shared" ca="1" si="26"/>
        <v>51235.02</v>
      </c>
      <c r="DB70" s="31">
        <f t="shared" ca="1" si="26"/>
        <v>0</v>
      </c>
      <c r="DC70" s="31">
        <f t="shared" ref="DC70:DH112" ca="1" si="44">CE70+CQ70-AU70-BG70</f>
        <v>0</v>
      </c>
      <c r="DD70" s="31">
        <f t="shared" ca="1" si="44"/>
        <v>0</v>
      </c>
      <c r="DE70" s="31">
        <f t="shared" ca="1" si="44"/>
        <v>0</v>
      </c>
      <c r="DF70" s="31">
        <f t="shared" ca="1" si="44"/>
        <v>0</v>
      </c>
      <c r="DG70" s="31">
        <f t="shared" ca="1" si="44"/>
        <v>0</v>
      </c>
      <c r="DH70" s="31">
        <f t="shared" ca="1" si="44"/>
        <v>0</v>
      </c>
      <c r="DI70" s="32">
        <f t="shared" ca="1" si="36"/>
        <v>1137.73</v>
      </c>
      <c r="DJ70" s="32">
        <f t="shared" ca="1" si="36"/>
        <v>1309.8599999999999</v>
      </c>
      <c r="DK70" s="32">
        <f t="shared" ca="1" si="36"/>
        <v>90.82</v>
      </c>
      <c r="DL70" s="32">
        <f t="shared" ca="1" si="32"/>
        <v>400.1</v>
      </c>
      <c r="DM70" s="32">
        <f t="shared" ca="1" si="32"/>
        <v>2561.75</v>
      </c>
      <c r="DN70" s="32">
        <f t="shared" ca="1" si="32"/>
        <v>0</v>
      </c>
      <c r="DO70" s="32">
        <f t="shared" ca="1" si="32"/>
        <v>0</v>
      </c>
      <c r="DP70" s="32">
        <f t="shared" ca="1" si="32"/>
        <v>0</v>
      </c>
      <c r="DQ70" s="32">
        <f t="shared" ca="1" si="32"/>
        <v>0</v>
      </c>
      <c r="DR70" s="32">
        <f t="shared" ca="1" si="32"/>
        <v>0</v>
      </c>
      <c r="DS70" s="32">
        <f t="shared" ca="1" si="32"/>
        <v>0</v>
      </c>
      <c r="DT70" s="32">
        <f t="shared" ca="1" si="32"/>
        <v>0</v>
      </c>
      <c r="DU70" s="31">
        <f t="shared" ca="1" si="37"/>
        <v>3616.03</v>
      </c>
      <c r="DV70" s="31">
        <f t="shared" ca="1" si="37"/>
        <v>4107.51</v>
      </c>
      <c r="DW70" s="31">
        <f t="shared" ca="1" si="37"/>
        <v>281.32</v>
      </c>
      <c r="DX70" s="31">
        <f t="shared" ca="1" si="33"/>
        <v>1222.29</v>
      </c>
      <c r="DY70" s="31">
        <f t="shared" ca="1" si="33"/>
        <v>7720.88</v>
      </c>
      <c r="DZ70" s="31">
        <f t="shared" ca="1" si="33"/>
        <v>0</v>
      </c>
      <c r="EA70" s="31">
        <f t="shared" ca="1" si="33"/>
        <v>0</v>
      </c>
      <c r="EB70" s="31">
        <f t="shared" ca="1" si="33"/>
        <v>0</v>
      </c>
      <c r="EC70" s="31">
        <f t="shared" ca="1" si="33"/>
        <v>0</v>
      </c>
      <c r="ED70" s="31">
        <f t="shared" ca="1" si="33"/>
        <v>0</v>
      </c>
      <c r="EE70" s="31">
        <f t="shared" ca="1" si="33"/>
        <v>0</v>
      </c>
      <c r="EF70" s="31">
        <f t="shared" ca="1" si="33"/>
        <v>0</v>
      </c>
      <c r="EG70" s="32">
        <f t="shared" ca="1" si="38"/>
        <v>27508.33</v>
      </c>
      <c r="EH70" s="32">
        <f t="shared" ca="1" si="38"/>
        <v>31614.660000000003</v>
      </c>
      <c r="EI70" s="32">
        <f t="shared" ca="1" si="38"/>
        <v>2188.6099999999997</v>
      </c>
      <c r="EJ70" s="32">
        <f t="shared" ca="1" si="34"/>
        <v>9624.2900000000009</v>
      </c>
      <c r="EK70" s="32">
        <f t="shared" ca="1" si="34"/>
        <v>61517.649999999994</v>
      </c>
      <c r="EL70" s="32">
        <f t="shared" ca="1" si="34"/>
        <v>0</v>
      </c>
      <c r="EM70" s="32">
        <f t="shared" ca="1" si="34"/>
        <v>0</v>
      </c>
      <c r="EN70" s="32">
        <f t="shared" ca="1" si="34"/>
        <v>0</v>
      </c>
      <c r="EO70" s="32">
        <f t="shared" ca="1" si="34"/>
        <v>0</v>
      </c>
      <c r="EP70" s="32">
        <f t="shared" ca="1" si="34"/>
        <v>0</v>
      </c>
      <c r="EQ70" s="32">
        <f t="shared" ca="1" si="34"/>
        <v>0</v>
      </c>
      <c r="ER70" s="32">
        <f t="shared" ca="1" si="34"/>
        <v>0</v>
      </c>
    </row>
    <row r="71" spans="1:148" x14ac:dyDescent="0.25">
      <c r="A71" t="s">
        <v>488</v>
      </c>
      <c r="B71" s="1" t="s">
        <v>61</v>
      </c>
      <c r="C71" t="str">
        <f t="shared" ca="1" si="40"/>
        <v>ENC3</v>
      </c>
      <c r="D71" t="str">
        <f t="shared" ca="1" si="41"/>
        <v>Clover Bar #3</v>
      </c>
      <c r="J71" s="52">
        <v>15644.509075100001</v>
      </c>
      <c r="K71" s="52">
        <v>6641.4370620999998</v>
      </c>
      <c r="L71" s="52">
        <v>9979.1565948000007</v>
      </c>
      <c r="M71" s="52">
        <v>5971.5252346999996</v>
      </c>
      <c r="N71" s="52">
        <v>3798.0516050000001</v>
      </c>
      <c r="O71" s="52">
        <v>2191.7167453000002</v>
      </c>
      <c r="P71" s="52">
        <v>7313.9870608000001</v>
      </c>
      <c r="Q71" s="32"/>
      <c r="R71" s="32"/>
      <c r="S71" s="32"/>
      <c r="T71" s="32"/>
      <c r="U71" s="32"/>
      <c r="V71" s="32">
        <v>2771144.21</v>
      </c>
      <c r="W71" s="32">
        <v>307969.89</v>
      </c>
      <c r="X71" s="32">
        <v>1031750.45</v>
      </c>
      <c r="Y71" s="32">
        <v>172464.51</v>
      </c>
      <c r="Z71" s="32">
        <v>252372.1</v>
      </c>
      <c r="AA71" s="32">
        <v>72841.399999999994</v>
      </c>
      <c r="AB71" s="32">
        <v>238283.76</v>
      </c>
      <c r="AH71" s="2">
        <v>3.05</v>
      </c>
      <c r="AI71" s="2">
        <v>3.05</v>
      </c>
      <c r="AJ71" s="2">
        <v>3.05</v>
      </c>
      <c r="AK71" s="2">
        <v>3.05</v>
      </c>
      <c r="AL71" s="2">
        <v>3.05</v>
      </c>
      <c r="AM71" s="2">
        <v>3.05</v>
      </c>
      <c r="AN71" s="2">
        <v>3.05</v>
      </c>
      <c r="AO71" s="33"/>
      <c r="AP71" s="33"/>
      <c r="AQ71" s="33"/>
      <c r="AR71" s="33"/>
      <c r="AS71" s="33"/>
      <c r="AT71" s="33">
        <v>84519.9</v>
      </c>
      <c r="AU71" s="33">
        <v>9393.08</v>
      </c>
      <c r="AV71" s="33">
        <v>31468.39</v>
      </c>
      <c r="AW71" s="33">
        <v>5260.17</v>
      </c>
      <c r="AX71" s="33">
        <v>7697.35</v>
      </c>
      <c r="AY71" s="33">
        <v>2221.66</v>
      </c>
      <c r="AZ71" s="33">
        <v>7267.65</v>
      </c>
      <c r="BA71" s="31">
        <f t="shared" si="27"/>
        <v>0</v>
      </c>
      <c r="BB71" s="31">
        <f t="shared" si="27"/>
        <v>0</v>
      </c>
      <c r="BC71" s="31">
        <f t="shared" si="27"/>
        <v>0</v>
      </c>
      <c r="BD71" s="31">
        <f t="shared" si="27"/>
        <v>0</v>
      </c>
      <c r="BE71" s="31">
        <f t="shared" si="27"/>
        <v>0</v>
      </c>
      <c r="BF71" s="31">
        <f t="shared" si="27"/>
        <v>-554.23</v>
      </c>
      <c r="BG71" s="31">
        <f t="shared" si="42"/>
        <v>492.75</v>
      </c>
      <c r="BH71" s="31">
        <f t="shared" si="42"/>
        <v>1650.8</v>
      </c>
      <c r="BI71" s="31">
        <f t="shared" si="42"/>
        <v>275.94</v>
      </c>
      <c r="BJ71" s="31">
        <f t="shared" si="42"/>
        <v>-277.61</v>
      </c>
      <c r="BK71" s="31">
        <f t="shared" si="42"/>
        <v>-80.13</v>
      </c>
      <c r="BL71" s="31">
        <f t="shared" si="42"/>
        <v>-262.11</v>
      </c>
      <c r="BM71" s="6">
        <f t="shared" ca="1" si="39"/>
        <v>5.0200000000000002E-2</v>
      </c>
      <c r="BN71" s="6">
        <f t="shared" ca="1" si="39"/>
        <v>5.0200000000000002E-2</v>
      </c>
      <c r="BO71" s="6">
        <f t="shared" ca="1" si="39"/>
        <v>5.0200000000000002E-2</v>
      </c>
      <c r="BP71" s="6">
        <f t="shared" ca="1" si="39"/>
        <v>5.0200000000000002E-2</v>
      </c>
      <c r="BQ71" s="6">
        <f t="shared" ca="1" si="39"/>
        <v>5.0200000000000002E-2</v>
      </c>
      <c r="BR71" s="6">
        <f t="shared" ca="1" si="39"/>
        <v>5.0200000000000002E-2</v>
      </c>
      <c r="BS71" s="6">
        <f t="shared" ca="1" si="39"/>
        <v>5.0200000000000002E-2</v>
      </c>
      <c r="BT71" s="6">
        <f t="shared" ca="1" si="39"/>
        <v>5.0200000000000002E-2</v>
      </c>
      <c r="BU71" s="6">
        <f t="shared" ca="1" si="39"/>
        <v>5.0200000000000002E-2</v>
      </c>
      <c r="BV71" s="6">
        <f t="shared" ca="1" si="39"/>
        <v>5.0200000000000002E-2</v>
      </c>
      <c r="BW71" s="6">
        <f t="shared" ca="1" si="39"/>
        <v>5.0200000000000002E-2</v>
      </c>
      <c r="BX71" s="6">
        <f t="shared" ca="1" si="39"/>
        <v>5.0200000000000002E-2</v>
      </c>
      <c r="BY71" s="31">
        <f t="shared" ca="1" si="31"/>
        <v>0</v>
      </c>
      <c r="BZ71" s="31">
        <f t="shared" ca="1" si="31"/>
        <v>0</v>
      </c>
      <c r="CA71" s="31">
        <f t="shared" ca="1" si="31"/>
        <v>0</v>
      </c>
      <c r="CB71" s="31">
        <f t="shared" ca="1" si="31"/>
        <v>0</v>
      </c>
      <c r="CC71" s="31">
        <f t="shared" ca="1" si="31"/>
        <v>0</v>
      </c>
      <c r="CD71" s="31">
        <f t="shared" ca="1" si="31"/>
        <v>139111.44</v>
      </c>
      <c r="CE71" s="31">
        <f t="shared" ca="1" si="30"/>
        <v>15460.09</v>
      </c>
      <c r="CF71" s="31">
        <f t="shared" ca="1" si="30"/>
        <v>51793.87</v>
      </c>
      <c r="CG71" s="31">
        <f t="shared" ca="1" si="30"/>
        <v>8657.7199999999993</v>
      </c>
      <c r="CH71" s="31">
        <f t="shared" ca="1" si="30"/>
        <v>12669.08</v>
      </c>
      <c r="CI71" s="31">
        <f t="shared" ca="1" si="30"/>
        <v>3656.64</v>
      </c>
      <c r="CJ71" s="31">
        <f t="shared" ca="1" si="30"/>
        <v>11961.84</v>
      </c>
      <c r="CK71" s="32">
        <f t="shared" ca="1" si="28"/>
        <v>0</v>
      </c>
      <c r="CL71" s="32">
        <f t="shared" ca="1" si="28"/>
        <v>0</v>
      </c>
      <c r="CM71" s="32">
        <f t="shared" ca="1" si="28"/>
        <v>0</v>
      </c>
      <c r="CN71" s="32">
        <f t="shared" ca="1" si="28"/>
        <v>0</v>
      </c>
      <c r="CO71" s="32">
        <f t="shared" ca="1" si="28"/>
        <v>0</v>
      </c>
      <c r="CP71" s="32">
        <f t="shared" ca="1" si="28"/>
        <v>6927.86</v>
      </c>
      <c r="CQ71" s="32">
        <f t="shared" ca="1" si="43"/>
        <v>769.92</v>
      </c>
      <c r="CR71" s="32">
        <f t="shared" ca="1" si="43"/>
        <v>2579.38</v>
      </c>
      <c r="CS71" s="32">
        <f t="shared" ca="1" si="43"/>
        <v>431.16</v>
      </c>
      <c r="CT71" s="32">
        <f t="shared" ca="1" si="43"/>
        <v>630.92999999999995</v>
      </c>
      <c r="CU71" s="32">
        <f t="shared" ca="1" si="43"/>
        <v>182.1</v>
      </c>
      <c r="CV71" s="32">
        <f t="shared" ca="1" si="43"/>
        <v>595.71</v>
      </c>
      <c r="CW71" s="31">
        <f t="shared" ca="1" si="29"/>
        <v>0</v>
      </c>
      <c r="CX71" s="31">
        <f t="shared" ca="1" si="29"/>
        <v>0</v>
      </c>
      <c r="CY71" s="31">
        <f t="shared" ca="1" si="29"/>
        <v>0</v>
      </c>
      <c r="CZ71" s="31">
        <f t="shared" ca="1" si="29"/>
        <v>0</v>
      </c>
      <c r="DA71" s="31">
        <f t="shared" ca="1" si="29"/>
        <v>0</v>
      </c>
      <c r="DB71" s="31">
        <f t="shared" ca="1" si="29"/>
        <v>62073.63</v>
      </c>
      <c r="DC71" s="31">
        <f t="shared" ca="1" si="44"/>
        <v>6344.18</v>
      </c>
      <c r="DD71" s="31">
        <f t="shared" ca="1" si="44"/>
        <v>21254.06</v>
      </c>
      <c r="DE71" s="31">
        <f t="shared" ca="1" si="44"/>
        <v>3552.7699999999991</v>
      </c>
      <c r="DF71" s="31">
        <f t="shared" ca="1" si="44"/>
        <v>5880.2699999999995</v>
      </c>
      <c r="DG71" s="31">
        <f t="shared" ca="1" si="44"/>
        <v>1697.21</v>
      </c>
      <c r="DH71" s="31">
        <f t="shared" ca="1" si="44"/>
        <v>5552.0099999999993</v>
      </c>
      <c r="DI71" s="32">
        <f t="shared" ca="1" si="36"/>
        <v>0</v>
      </c>
      <c r="DJ71" s="32">
        <f t="shared" ca="1" si="36"/>
        <v>0</v>
      </c>
      <c r="DK71" s="32">
        <f t="shared" ca="1" si="36"/>
        <v>0</v>
      </c>
      <c r="DL71" s="32">
        <f t="shared" ca="1" si="32"/>
        <v>0</v>
      </c>
      <c r="DM71" s="32">
        <f t="shared" ca="1" si="32"/>
        <v>0</v>
      </c>
      <c r="DN71" s="32">
        <f t="shared" ca="1" si="32"/>
        <v>3103.68</v>
      </c>
      <c r="DO71" s="32">
        <f t="shared" ca="1" si="32"/>
        <v>317.20999999999998</v>
      </c>
      <c r="DP71" s="32">
        <f t="shared" ca="1" si="32"/>
        <v>1062.7</v>
      </c>
      <c r="DQ71" s="32">
        <f t="shared" ca="1" si="32"/>
        <v>177.64</v>
      </c>
      <c r="DR71" s="32">
        <f t="shared" ca="1" si="32"/>
        <v>294.01</v>
      </c>
      <c r="DS71" s="32">
        <f t="shared" ca="1" si="32"/>
        <v>84.86</v>
      </c>
      <c r="DT71" s="32">
        <f t="shared" ca="1" si="32"/>
        <v>277.60000000000002</v>
      </c>
      <c r="DU71" s="31">
        <f t="shared" ca="1" si="37"/>
        <v>0</v>
      </c>
      <c r="DV71" s="31">
        <f t="shared" ca="1" si="37"/>
        <v>0</v>
      </c>
      <c r="DW71" s="31">
        <f t="shared" ca="1" si="37"/>
        <v>0</v>
      </c>
      <c r="DX71" s="31">
        <f t="shared" ca="1" si="33"/>
        <v>0</v>
      </c>
      <c r="DY71" s="31">
        <f t="shared" ca="1" si="33"/>
        <v>0</v>
      </c>
      <c r="DZ71" s="31">
        <f t="shared" ca="1" si="33"/>
        <v>9222.41</v>
      </c>
      <c r="EA71" s="31">
        <f t="shared" ca="1" si="33"/>
        <v>929.53</v>
      </c>
      <c r="EB71" s="31">
        <f t="shared" ca="1" si="33"/>
        <v>3073.47</v>
      </c>
      <c r="EC71" s="31">
        <f t="shared" ca="1" si="33"/>
        <v>506.96</v>
      </c>
      <c r="ED71" s="31">
        <f t="shared" ca="1" si="33"/>
        <v>828.21</v>
      </c>
      <c r="EE71" s="31">
        <f t="shared" ca="1" si="33"/>
        <v>235.8</v>
      </c>
      <c r="EF71" s="31">
        <f t="shared" ca="1" si="33"/>
        <v>761.1</v>
      </c>
      <c r="EG71" s="32">
        <f t="shared" ca="1" si="38"/>
        <v>0</v>
      </c>
      <c r="EH71" s="32">
        <f t="shared" ca="1" si="38"/>
        <v>0</v>
      </c>
      <c r="EI71" s="32">
        <f t="shared" ca="1" si="38"/>
        <v>0</v>
      </c>
      <c r="EJ71" s="32">
        <f t="shared" ca="1" si="34"/>
        <v>0</v>
      </c>
      <c r="EK71" s="32">
        <f t="shared" ca="1" si="34"/>
        <v>0</v>
      </c>
      <c r="EL71" s="32">
        <f t="shared" ca="1" si="34"/>
        <v>74399.72</v>
      </c>
      <c r="EM71" s="32">
        <f t="shared" ca="1" si="34"/>
        <v>7590.92</v>
      </c>
      <c r="EN71" s="32">
        <f t="shared" ca="1" si="34"/>
        <v>25390.230000000003</v>
      </c>
      <c r="EO71" s="32">
        <f t="shared" ca="1" si="34"/>
        <v>4237.369999999999</v>
      </c>
      <c r="EP71" s="32">
        <f t="shared" ca="1" si="34"/>
        <v>7002.49</v>
      </c>
      <c r="EQ71" s="32">
        <f t="shared" ca="1" si="34"/>
        <v>2017.87</v>
      </c>
      <c r="ER71" s="32">
        <f t="shared" ca="1" si="34"/>
        <v>6590.71</v>
      </c>
    </row>
    <row r="72" spans="1:148" x14ac:dyDescent="0.25">
      <c r="A72" t="s">
        <v>539</v>
      </c>
      <c r="B72" s="1" t="s">
        <v>61</v>
      </c>
      <c r="C72" t="str">
        <f t="shared" ca="1" si="40"/>
        <v>ENC3</v>
      </c>
      <c r="D72" t="str">
        <f t="shared" ca="1" si="41"/>
        <v>Clover Bar #3</v>
      </c>
      <c r="E72" s="52">
        <v>16751.4962548</v>
      </c>
      <c r="F72" s="52">
        <v>10837.170102100001</v>
      </c>
      <c r="G72" s="52">
        <v>1259.3055999999999</v>
      </c>
      <c r="H72" s="52">
        <v>7171.3040000000001</v>
      </c>
      <c r="I72" s="52">
        <v>13449.407999999999</v>
      </c>
      <c r="Q72" s="32">
        <v>1101033.3</v>
      </c>
      <c r="R72" s="32">
        <v>889178.31</v>
      </c>
      <c r="S72" s="32">
        <v>39494.82</v>
      </c>
      <c r="T72" s="32">
        <v>227477.6</v>
      </c>
      <c r="U72" s="32">
        <v>2079271.72</v>
      </c>
      <c r="V72" s="32"/>
      <c r="W72" s="32"/>
      <c r="X72" s="32"/>
      <c r="Y72" s="32"/>
      <c r="Z72" s="32"/>
      <c r="AA72" s="32"/>
      <c r="AB72" s="32"/>
      <c r="AC72" s="2">
        <v>3.05</v>
      </c>
      <c r="AD72" s="2">
        <v>3.05</v>
      </c>
      <c r="AE72" s="2">
        <v>3.05</v>
      </c>
      <c r="AF72" s="2">
        <v>3.05</v>
      </c>
      <c r="AG72" s="2">
        <v>3.05</v>
      </c>
      <c r="AO72" s="33">
        <v>33581.519999999997</v>
      </c>
      <c r="AP72" s="33">
        <v>27119.94</v>
      </c>
      <c r="AQ72" s="33">
        <v>1204.5899999999999</v>
      </c>
      <c r="AR72" s="33">
        <v>6938.07</v>
      </c>
      <c r="AS72" s="33">
        <v>63417.79</v>
      </c>
      <c r="AT72" s="33"/>
      <c r="AU72" s="33"/>
      <c r="AV72" s="33"/>
      <c r="AW72" s="33"/>
      <c r="AX72" s="33"/>
      <c r="AY72" s="33"/>
      <c r="AZ72" s="33"/>
      <c r="BA72" s="31">
        <f t="shared" si="27"/>
        <v>-110.1</v>
      </c>
      <c r="BB72" s="31">
        <f t="shared" si="27"/>
        <v>-88.92</v>
      </c>
      <c r="BC72" s="31">
        <f t="shared" si="27"/>
        <v>-3.95</v>
      </c>
      <c r="BD72" s="31">
        <f t="shared" si="27"/>
        <v>-45.5</v>
      </c>
      <c r="BE72" s="31">
        <f t="shared" si="27"/>
        <v>-415.85</v>
      </c>
      <c r="BF72" s="31">
        <f t="shared" si="27"/>
        <v>0</v>
      </c>
      <c r="BG72" s="31">
        <f t="shared" si="42"/>
        <v>0</v>
      </c>
      <c r="BH72" s="31">
        <f t="shared" si="42"/>
        <v>0</v>
      </c>
      <c r="BI72" s="31">
        <f t="shared" si="42"/>
        <v>0</v>
      </c>
      <c r="BJ72" s="31">
        <f t="shared" si="42"/>
        <v>0</v>
      </c>
      <c r="BK72" s="31">
        <f t="shared" si="42"/>
        <v>0</v>
      </c>
      <c r="BL72" s="31">
        <f t="shared" si="42"/>
        <v>0</v>
      </c>
      <c r="BM72" s="6">
        <f t="shared" ca="1" si="39"/>
        <v>5.0200000000000002E-2</v>
      </c>
      <c r="BN72" s="6">
        <f t="shared" ca="1" si="39"/>
        <v>5.0200000000000002E-2</v>
      </c>
      <c r="BO72" s="6">
        <f t="shared" ca="1" si="39"/>
        <v>5.0200000000000002E-2</v>
      </c>
      <c r="BP72" s="6">
        <f t="shared" ca="1" si="39"/>
        <v>5.0200000000000002E-2</v>
      </c>
      <c r="BQ72" s="6">
        <f t="shared" ca="1" si="39"/>
        <v>5.0200000000000002E-2</v>
      </c>
      <c r="BR72" s="6">
        <f t="shared" ca="1" si="39"/>
        <v>5.0200000000000002E-2</v>
      </c>
      <c r="BS72" s="6">
        <f t="shared" ca="1" si="39"/>
        <v>5.0200000000000002E-2</v>
      </c>
      <c r="BT72" s="6">
        <f t="shared" ca="1" si="39"/>
        <v>5.0200000000000002E-2</v>
      </c>
      <c r="BU72" s="6">
        <f t="shared" ca="1" si="39"/>
        <v>5.0200000000000002E-2</v>
      </c>
      <c r="BV72" s="6">
        <f t="shared" ca="1" si="39"/>
        <v>5.0200000000000002E-2</v>
      </c>
      <c r="BW72" s="6">
        <f t="shared" ca="1" si="39"/>
        <v>5.0200000000000002E-2</v>
      </c>
      <c r="BX72" s="6">
        <f t="shared" ca="1" si="39"/>
        <v>5.0200000000000002E-2</v>
      </c>
      <c r="BY72" s="31">
        <f t="shared" ca="1" si="31"/>
        <v>55271.87</v>
      </c>
      <c r="BZ72" s="31">
        <f t="shared" ca="1" si="31"/>
        <v>44636.75</v>
      </c>
      <c r="CA72" s="31">
        <f t="shared" ca="1" si="31"/>
        <v>1982.64</v>
      </c>
      <c r="CB72" s="31">
        <f t="shared" ca="1" si="31"/>
        <v>11419.38</v>
      </c>
      <c r="CC72" s="31">
        <f t="shared" ca="1" si="31"/>
        <v>104379.44</v>
      </c>
      <c r="CD72" s="31">
        <f t="shared" ca="1" si="31"/>
        <v>0</v>
      </c>
      <c r="CE72" s="31">
        <f t="shared" ca="1" si="30"/>
        <v>0</v>
      </c>
      <c r="CF72" s="31">
        <f t="shared" ca="1" si="30"/>
        <v>0</v>
      </c>
      <c r="CG72" s="31">
        <f t="shared" ca="1" si="30"/>
        <v>0</v>
      </c>
      <c r="CH72" s="31">
        <f t="shared" ca="1" si="30"/>
        <v>0</v>
      </c>
      <c r="CI72" s="31">
        <f t="shared" ca="1" si="30"/>
        <v>0</v>
      </c>
      <c r="CJ72" s="31">
        <f t="shared" ca="1" si="30"/>
        <v>0</v>
      </c>
      <c r="CK72" s="32">
        <f t="shared" ca="1" si="28"/>
        <v>2752.58</v>
      </c>
      <c r="CL72" s="32">
        <f t="shared" ca="1" si="28"/>
        <v>2222.9499999999998</v>
      </c>
      <c r="CM72" s="32">
        <f t="shared" ca="1" si="28"/>
        <v>98.74</v>
      </c>
      <c r="CN72" s="32">
        <f t="shared" ca="1" si="28"/>
        <v>568.69000000000005</v>
      </c>
      <c r="CO72" s="32">
        <f t="shared" ca="1" si="28"/>
        <v>5198.18</v>
      </c>
      <c r="CP72" s="32">
        <f t="shared" ca="1" si="28"/>
        <v>0</v>
      </c>
      <c r="CQ72" s="32">
        <f t="shared" ca="1" si="43"/>
        <v>0</v>
      </c>
      <c r="CR72" s="32">
        <f t="shared" ca="1" si="43"/>
        <v>0</v>
      </c>
      <c r="CS72" s="32">
        <f t="shared" ca="1" si="43"/>
        <v>0</v>
      </c>
      <c r="CT72" s="32">
        <f t="shared" ca="1" si="43"/>
        <v>0</v>
      </c>
      <c r="CU72" s="32">
        <f t="shared" ca="1" si="43"/>
        <v>0</v>
      </c>
      <c r="CV72" s="32">
        <f t="shared" ca="1" si="43"/>
        <v>0</v>
      </c>
      <c r="CW72" s="31">
        <f t="shared" ca="1" si="29"/>
        <v>24553.030000000006</v>
      </c>
      <c r="CX72" s="31">
        <f t="shared" ca="1" si="29"/>
        <v>19828.679999999997</v>
      </c>
      <c r="CY72" s="31">
        <f t="shared" ca="1" si="29"/>
        <v>880.74000000000024</v>
      </c>
      <c r="CZ72" s="31">
        <f t="shared" ca="1" si="29"/>
        <v>5095.5</v>
      </c>
      <c r="DA72" s="31">
        <f t="shared" ca="1" si="29"/>
        <v>46575.679999999993</v>
      </c>
      <c r="DB72" s="31">
        <f t="shared" ca="1" si="29"/>
        <v>0</v>
      </c>
      <c r="DC72" s="31">
        <f t="shared" ca="1" si="44"/>
        <v>0</v>
      </c>
      <c r="DD72" s="31">
        <f t="shared" ca="1" si="44"/>
        <v>0</v>
      </c>
      <c r="DE72" s="31">
        <f t="shared" ca="1" si="44"/>
        <v>0</v>
      </c>
      <c r="DF72" s="31">
        <f t="shared" ca="1" si="44"/>
        <v>0</v>
      </c>
      <c r="DG72" s="31">
        <f t="shared" ca="1" si="44"/>
        <v>0</v>
      </c>
      <c r="DH72" s="31">
        <f t="shared" ca="1" si="44"/>
        <v>0</v>
      </c>
      <c r="DI72" s="32">
        <f t="shared" ca="1" si="36"/>
        <v>1227.6500000000001</v>
      </c>
      <c r="DJ72" s="32">
        <f t="shared" ca="1" si="36"/>
        <v>991.43</v>
      </c>
      <c r="DK72" s="32">
        <f t="shared" ca="1" si="36"/>
        <v>44.04</v>
      </c>
      <c r="DL72" s="32">
        <f t="shared" ca="1" si="32"/>
        <v>254.78</v>
      </c>
      <c r="DM72" s="32">
        <f t="shared" ca="1" si="32"/>
        <v>2328.7800000000002</v>
      </c>
      <c r="DN72" s="32">
        <f t="shared" ca="1" si="32"/>
        <v>0</v>
      </c>
      <c r="DO72" s="32">
        <f t="shared" ca="1" si="32"/>
        <v>0</v>
      </c>
      <c r="DP72" s="32">
        <f t="shared" ca="1" si="32"/>
        <v>0</v>
      </c>
      <c r="DQ72" s="32">
        <f t="shared" ca="1" si="32"/>
        <v>0</v>
      </c>
      <c r="DR72" s="32">
        <f t="shared" ca="1" si="32"/>
        <v>0</v>
      </c>
      <c r="DS72" s="32">
        <f t="shared" ca="1" si="32"/>
        <v>0</v>
      </c>
      <c r="DT72" s="32">
        <f t="shared" ca="1" si="32"/>
        <v>0</v>
      </c>
      <c r="DU72" s="31">
        <f t="shared" ca="1" si="37"/>
        <v>3901.83</v>
      </c>
      <c r="DV72" s="31">
        <f t="shared" ca="1" si="37"/>
        <v>3108.96</v>
      </c>
      <c r="DW72" s="31">
        <f t="shared" ca="1" si="37"/>
        <v>136.4</v>
      </c>
      <c r="DX72" s="31">
        <f t="shared" ca="1" si="33"/>
        <v>778.34</v>
      </c>
      <c r="DY72" s="31">
        <f t="shared" ca="1" si="33"/>
        <v>7018.74</v>
      </c>
      <c r="DZ72" s="31">
        <f t="shared" ca="1" si="33"/>
        <v>0</v>
      </c>
      <c r="EA72" s="31">
        <f t="shared" ca="1" si="33"/>
        <v>0</v>
      </c>
      <c r="EB72" s="31">
        <f t="shared" ca="1" si="33"/>
        <v>0</v>
      </c>
      <c r="EC72" s="31">
        <f t="shared" ca="1" si="33"/>
        <v>0</v>
      </c>
      <c r="ED72" s="31">
        <f t="shared" ca="1" si="33"/>
        <v>0</v>
      </c>
      <c r="EE72" s="31">
        <f t="shared" ca="1" si="33"/>
        <v>0</v>
      </c>
      <c r="EF72" s="31">
        <f t="shared" ca="1" si="33"/>
        <v>0</v>
      </c>
      <c r="EG72" s="32">
        <f t="shared" ca="1" si="38"/>
        <v>29682.510000000009</v>
      </c>
      <c r="EH72" s="32">
        <f t="shared" ca="1" si="38"/>
        <v>23929.069999999996</v>
      </c>
      <c r="EI72" s="32">
        <f t="shared" ca="1" si="38"/>
        <v>1061.1800000000003</v>
      </c>
      <c r="EJ72" s="32">
        <f t="shared" ca="1" si="34"/>
        <v>6128.62</v>
      </c>
      <c r="EK72" s="32">
        <f t="shared" ca="1" si="34"/>
        <v>55923.19999999999</v>
      </c>
      <c r="EL72" s="32">
        <f t="shared" ca="1" si="34"/>
        <v>0</v>
      </c>
      <c r="EM72" s="32">
        <f t="shared" ca="1" si="34"/>
        <v>0</v>
      </c>
      <c r="EN72" s="32">
        <f t="shared" ca="1" si="34"/>
        <v>0</v>
      </c>
      <c r="EO72" s="32">
        <f t="shared" ca="1" si="34"/>
        <v>0</v>
      </c>
      <c r="EP72" s="32">
        <f t="shared" ca="1" si="34"/>
        <v>0</v>
      </c>
      <c r="EQ72" s="32">
        <f t="shared" ca="1" si="34"/>
        <v>0</v>
      </c>
      <c r="ER72" s="32">
        <f t="shared" ca="1" si="34"/>
        <v>0</v>
      </c>
    </row>
    <row r="73" spans="1:148" x14ac:dyDescent="0.25">
      <c r="A73" t="s">
        <v>540</v>
      </c>
      <c r="B73" s="1" t="s">
        <v>401</v>
      </c>
      <c r="C73" t="str">
        <f t="shared" ca="1" si="40"/>
        <v>120SIMP</v>
      </c>
      <c r="D73" t="str">
        <f t="shared" ca="1" si="41"/>
        <v>Alberta-Montana Intertie - Import</v>
      </c>
      <c r="E73" s="52">
        <v>79.8774339</v>
      </c>
      <c r="N73" s="52">
        <v>59.856000000000002</v>
      </c>
      <c r="Q73" s="32">
        <v>2589.63</v>
      </c>
      <c r="R73" s="32"/>
      <c r="S73" s="32"/>
      <c r="T73" s="32"/>
      <c r="U73" s="32"/>
      <c r="V73" s="32"/>
      <c r="W73" s="32"/>
      <c r="X73" s="32"/>
      <c r="Y73" s="32"/>
      <c r="Z73" s="32">
        <v>1681.62</v>
      </c>
      <c r="AA73" s="32"/>
      <c r="AB73" s="32"/>
      <c r="AC73" s="2">
        <v>2.5299999999999998</v>
      </c>
      <c r="AL73" s="2">
        <v>2.5299999999999998</v>
      </c>
      <c r="AO73" s="33">
        <v>65.52</v>
      </c>
      <c r="AP73" s="33"/>
      <c r="AQ73" s="33"/>
      <c r="AR73" s="33"/>
      <c r="AS73" s="33"/>
      <c r="AT73" s="33"/>
      <c r="AU73" s="33"/>
      <c r="AV73" s="33"/>
      <c r="AW73" s="33"/>
      <c r="AX73" s="33">
        <v>42.54</v>
      </c>
      <c r="AY73" s="33"/>
      <c r="AZ73" s="33"/>
      <c r="BA73" s="31">
        <f t="shared" si="27"/>
        <v>-0.26</v>
      </c>
      <c r="BB73" s="31">
        <f t="shared" si="27"/>
        <v>0</v>
      </c>
      <c r="BC73" s="31">
        <f t="shared" si="27"/>
        <v>0</v>
      </c>
      <c r="BD73" s="31">
        <f t="shared" si="27"/>
        <v>0</v>
      </c>
      <c r="BE73" s="31">
        <f t="shared" si="27"/>
        <v>0</v>
      </c>
      <c r="BF73" s="31">
        <f t="shared" si="27"/>
        <v>0</v>
      </c>
      <c r="BG73" s="31">
        <f t="shared" si="42"/>
        <v>0</v>
      </c>
      <c r="BH73" s="31">
        <f t="shared" si="42"/>
        <v>0</v>
      </c>
      <c r="BI73" s="31">
        <f t="shared" si="42"/>
        <v>0</v>
      </c>
      <c r="BJ73" s="31">
        <f t="shared" si="42"/>
        <v>-1.85</v>
      </c>
      <c r="BK73" s="31">
        <f t="shared" si="42"/>
        <v>0</v>
      </c>
      <c r="BL73" s="31">
        <f t="shared" si="42"/>
        <v>0</v>
      </c>
      <c r="BM73" s="6">
        <f t="shared" ca="1" si="39"/>
        <v>1.84E-2</v>
      </c>
      <c r="BN73" s="6">
        <f t="shared" ca="1" si="39"/>
        <v>1.84E-2</v>
      </c>
      <c r="BO73" s="6">
        <f t="shared" ca="1" si="39"/>
        <v>1.84E-2</v>
      </c>
      <c r="BP73" s="6">
        <f t="shared" ca="1" si="39"/>
        <v>1.84E-2</v>
      </c>
      <c r="BQ73" s="6">
        <f t="shared" ca="1" si="39"/>
        <v>1.84E-2</v>
      </c>
      <c r="BR73" s="6">
        <f t="shared" ca="1" si="39"/>
        <v>1.84E-2</v>
      </c>
      <c r="BS73" s="6">
        <f t="shared" ca="1" si="39"/>
        <v>1.84E-2</v>
      </c>
      <c r="BT73" s="6">
        <f t="shared" ca="1" si="39"/>
        <v>1.84E-2</v>
      </c>
      <c r="BU73" s="6">
        <f t="shared" ca="1" si="39"/>
        <v>1.84E-2</v>
      </c>
      <c r="BV73" s="6">
        <f t="shared" ca="1" si="39"/>
        <v>1.84E-2</v>
      </c>
      <c r="BW73" s="6">
        <f t="shared" ca="1" si="39"/>
        <v>1.84E-2</v>
      </c>
      <c r="BX73" s="6">
        <f t="shared" ca="1" si="39"/>
        <v>1.84E-2</v>
      </c>
      <c r="BY73" s="31">
        <f t="shared" ca="1" si="31"/>
        <v>47.65</v>
      </c>
      <c r="BZ73" s="31">
        <f t="shared" ca="1" si="31"/>
        <v>0</v>
      </c>
      <c r="CA73" s="31">
        <f t="shared" ca="1" si="31"/>
        <v>0</v>
      </c>
      <c r="CB73" s="31">
        <f t="shared" ca="1" si="31"/>
        <v>0</v>
      </c>
      <c r="CC73" s="31">
        <f t="shared" ca="1" si="31"/>
        <v>0</v>
      </c>
      <c r="CD73" s="31">
        <f t="shared" ca="1" si="31"/>
        <v>0</v>
      </c>
      <c r="CE73" s="31">
        <f t="shared" ca="1" si="30"/>
        <v>0</v>
      </c>
      <c r="CF73" s="31">
        <f t="shared" ca="1" si="30"/>
        <v>0</v>
      </c>
      <c r="CG73" s="31">
        <f t="shared" ca="1" si="30"/>
        <v>0</v>
      </c>
      <c r="CH73" s="31">
        <f t="shared" ca="1" si="30"/>
        <v>30.94</v>
      </c>
      <c r="CI73" s="31">
        <f t="shared" ca="1" si="30"/>
        <v>0</v>
      </c>
      <c r="CJ73" s="31">
        <f t="shared" ca="1" si="30"/>
        <v>0</v>
      </c>
      <c r="CK73" s="32">
        <f t="shared" ca="1" si="28"/>
        <v>6.47</v>
      </c>
      <c r="CL73" s="32">
        <f t="shared" ca="1" si="28"/>
        <v>0</v>
      </c>
      <c r="CM73" s="32">
        <f t="shared" ca="1" si="28"/>
        <v>0</v>
      </c>
      <c r="CN73" s="32">
        <f t="shared" ca="1" si="28"/>
        <v>0</v>
      </c>
      <c r="CO73" s="32">
        <f t="shared" ca="1" si="28"/>
        <v>0</v>
      </c>
      <c r="CP73" s="32">
        <f t="shared" ca="1" si="28"/>
        <v>0</v>
      </c>
      <c r="CQ73" s="32">
        <f t="shared" ca="1" si="43"/>
        <v>0</v>
      </c>
      <c r="CR73" s="32">
        <f t="shared" ca="1" si="43"/>
        <v>0</v>
      </c>
      <c r="CS73" s="32">
        <f t="shared" ca="1" si="43"/>
        <v>0</v>
      </c>
      <c r="CT73" s="32">
        <f t="shared" ca="1" si="43"/>
        <v>4.2</v>
      </c>
      <c r="CU73" s="32">
        <f t="shared" ca="1" si="43"/>
        <v>0</v>
      </c>
      <c r="CV73" s="32">
        <f t="shared" ca="1" si="43"/>
        <v>0</v>
      </c>
      <c r="CW73" s="31">
        <f t="shared" ca="1" si="29"/>
        <v>-11.139999999999999</v>
      </c>
      <c r="CX73" s="31">
        <f t="shared" ca="1" si="29"/>
        <v>0</v>
      </c>
      <c r="CY73" s="31">
        <f t="shared" ca="1" si="29"/>
        <v>0</v>
      </c>
      <c r="CZ73" s="31">
        <f t="shared" ca="1" si="29"/>
        <v>0</v>
      </c>
      <c r="DA73" s="31">
        <f t="shared" ca="1" si="29"/>
        <v>0</v>
      </c>
      <c r="DB73" s="31">
        <f t="shared" ca="1" si="29"/>
        <v>0</v>
      </c>
      <c r="DC73" s="31">
        <f t="shared" ca="1" si="44"/>
        <v>0</v>
      </c>
      <c r="DD73" s="31">
        <f t="shared" ca="1" si="44"/>
        <v>0</v>
      </c>
      <c r="DE73" s="31">
        <f t="shared" ca="1" si="44"/>
        <v>0</v>
      </c>
      <c r="DF73" s="31">
        <f t="shared" ca="1" si="44"/>
        <v>-5.5499999999999989</v>
      </c>
      <c r="DG73" s="31">
        <f t="shared" ca="1" si="44"/>
        <v>0</v>
      </c>
      <c r="DH73" s="31">
        <f t="shared" ca="1" si="44"/>
        <v>0</v>
      </c>
      <c r="DI73" s="32">
        <f t="shared" ca="1" si="36"/>
        <v>-0.56000000000000005</v>
      </c>
      <c r="DJ73" s="32">
        <f t="shared" ca="1" si="36"/>
        <v>0</v>
      </c>
      <c r="DK73" s="32">
        <f t="shared" ca="1" si="36"/>
        <v>0</v>
      </c>
      <c r="DL73" s="32">
        <f t="shared" ca="1" si="32"/>
        <v>0</v>
      </c>
      <c r="DM73" s="32">
        <f t="shared" ca="1" si="32"/>
        <v>0</v>
      </c>
      <c r="DN73" s="32">
        <f t="shared" ca="1" si="32"/>
        <v>0</v>
      </c>
      <c r="DO73" s="32">
        <f t="shared" ca="1" si="32"/>
        <v>0</v>
      </c>
      <c r="DP73" s="32">
        <f t="shared" ca="1" si="32"/>
        <v>0</v>
      </c>
      <c r="DQ73" s="32">
        <f t="shared" ca="1" si="32"/>
        <v>0</v>
      </c>
      <c r="DR73" s="32">
        <f t="shared" ca="1" si="32"/>
        <v>-0.28000000000000003</v>
      </c>
      <c r="DS73" s="32">
        <f t="shared" ca="1" si="32"/>
        <v>0</v>
      </c>
      <c r="DT73" s="32">
        <f t="shared" ca="1" si="32"/>
        <v>0</v>
      </c>
      <c r="DU73" s="31">
        <f t="shared" ca="1" si="37"/>
        <v>-1.77</v>
      </c>
      <c r="DV73" s="31">
        <f t="shared" ca="1" si="37"/>
        <v>0</v>
      </c>
      <c r="DW73" s="31">
        <f t="shared" ca="1" si="37"/>
        <v>0</v>
      </c>
      <c r="DX73" s="31">
        <f t="shared" ca="1" si="33"/>
        <v>0</v>
      </c>
      <c r="DY73" s="31">
        <f t="shared" ca="1" si="33"/>
        <v>0</v>
      </c>
      <c r="DZ73" s="31">
        <f t="shared" ca="1" si="33"/>
        <v>0</v>
      </c>
      <c r="EA73" s="31">
        <f t="shared" ca="1" si="33"/>
        <v>0</v>
      </c>
      <c r="EB73" s="31">
        <f t="shared" ca="1" si="33"/>
        <v>0</v>
      </c>
      <c r="EC73" s="31">
        <f t="shared" ca="1" si="33"/>
        <v>0</v>
      </c>
      <c r="ED73" s="31">
        <f t="shared" ca="1" si="33"/>
        <v>-0.78</v>
      </c>
      <c r="EE73" s="31">
        <f t="shared" ca="1" si="33"/>
        <v>0</v>
      </c>
      <c r="EF73" s="31">
        <f t="shared" ca="1" si="33"/>
        <v>0</v>
      </c>
      <c r="EG73" s="32">
        <f t="shared" ca="1" si="38"/>
        <v>-13.469999999999999</v>
      </c>
      <c r="EH73" s="32">
        <f t="shared" ca="1" si="38"/>
        <v>0</v>
      </c>
      <c r="EI73" s="32">
        <f t="shared" ca="1" si="38"/>
        <v>0</v>
      </c>
      <c r="EJ73" s="32">
        <f t="shared" ca="1" si="34"/>
        <v>0</v>
      </c>
      <c r="EK73" s="32">
        <f t="shared" ca="1" si="34"/>
        <v>0</v>
      </c>
      <c r="EL73" s="32">
        <f t="shared" ca="1" si="34"/>
        <v>0</v>
      </c>
      <c r="EM73" s="32">
        <f t="shared" ca="1" si="34"/>
        <v>0</v>
      </c>
      <c r="EN73" s="32">
        <f t="shared" ca="1" si="34"/>
        <v>0</v>
      </c>
      <c r="EO73" s="32">
        <f t="shared" ca="1" si="34"/>
        <v>0</v>
      </c>
      <c r="EP73" s="32">
        <f t="shared" ca="1" si="34"/>
        <v>-6.6099999999999994</v>
      </c>
      <c r="EQ73" s="32">
        <f t="shared" ca="1" si="34"/>
        <v>0</v>
      </c>
      <c r="ER73" s="32">
        <f t="shared" ca="1" si="34"/>
        <v>0</v>
      </c>
    </row>
    <row r="74" spans="1:148" x14ac:dyDescent="0.25">
      <c r="A74" t="s">
        <v>489</v>
      </c>
      <c r="B74" s="1" t="s">
        <v>135</v>
      </c>
      <c r="C74" t="str">
        <f t="shared" ca="1" si="40"/>
        <v>BCHIMP</v>
      </c>
      <c r="D74" t="str">
        <f t="shared" ca="1" si="41"/>
        <v>Alberta-BC Intertie - Import</v>
      </c>
      <c r="E74" s="52">
        <v>4941</v>
      </c>
      <c r="F74" s="52">
        <v>7568</v>
      </c>
      <c r="G74" s="52">
        <v>1594</v>
      </c>
      <c r="I74" s="52">
        <v>4939</v>
      </c>
      <c r="J74" s="52">
        <v>9286</v>
      </c>
      <c r="K74" s="52">
        <v>1861</v>
      </c>
      <c r="L74" s="52">
        <v>3272</v>
      </c>
      <c r="N74" s="52">
        <v>50</v>
      </c>
      <c r="P74" s="52">
        <v>279</v>
      </c>
      <c r="Q74" s="32">
        <v>703036.79</v>
      </c>
      <c r="R74" s="32">
        <v>662212.78</v>
      </c>
      <c r="S74" s="32">
        <v>52834.6</v>
      </c>
      <c r="T74" s="32"/>
      <c r="U74" s="32">
        <v>1672207.27</v>
      </c>
      <c r="V74" s="32">
        <v>4104245.87</v>
      </c>
      <c r="W74" s="32">
        <v>87435.49</v>
      </c>
      <c r="X74" s="32">
        <v>576933.1</v>
      </c>
      <c r="Y74" s="32"/>
      <c r="Z74" s="32">
        <v>1417</v>
      </c>
      <c r="AA74" s="32"/>
      <c r="AB74" s="32">
        <v>11311.74</v>
      </c>
      <c r="AC74" s="2">
        <v>2.56</v>
      </c>
      <c r="AD74" s="2">
        <v>2.56</v>
      </c>
      <c r="AE74" s="2">
        <v>2.56</v>
      </c>
      <c r="AG74" s="2">
        <v>2.56</v>
      </c>
      <c r="AH74" s="2">
        <v>2.56</v>
      </c>
      <c r="AI74" s="2">
        <v>2.56</v>
      </c>
      <c r="AJ74" s="2">
        <v>2.56</v>
      </c>
      <c r="AL74" s="2">
        <v>2.56</v>
      </c>
      <c r="AN74" s="2">
        <v>2.56</v>
      </c>
      <c r="AO74" s="33">
        <v>17997.740000000002</v>
      </c>
      <c r="AP74" s="33">
        <v>16952.650000000001</v>
      </c>
      <c r="AQ74" s="33">
        <v>1352.57</v>
      </c>
      <c r="AR74" s="33"/>
      <c r="AS74" s="33">
        <v>42808.51</v>
      </c>
      <c r="AT74" s="33">
        <v>105068.69</v>
      </c>
      <c r="AU74" s="33">
        <v>2238.35</v>
      </c>
      <c r="AV74" s="33">
        <v>14769.49</v>
      </c>
      <c r="AW74" s="33"/>
      <c r="AX74" s="33">
        <v>36.28</v>
      </c>
      <c r="AY74" s="33"/>
      <c r="AZ74" s="33">
        <v>289.58</v>
      </c>
      <c r="BA74" s="31">
        <f t="shared" si="27"/>
        <v>-70.3</v>
      </c>
      <c r="BB74" s="31">
        <f t="shared" si="27"/>
        <v>-66.22</v>
      </c>
      <c r="BC74" s="31">
        <f t="shared" si="27"/>
        <v>-5.28</v>
      </c>
      <c r="BD74" s="31">
        <f t="shared" si="27"/>
        <v>0</v>
      </c>
      <c r="BE74" s="31">
        <f t="shared" si="27"/>
        <v>-334.44</v>
      </c>
      <c r="BF74" s="31">
        <f t="shared" si="27"/>
        <v>-820.85</v>
      </c>
      <c r="BG74" s="31">
        <f t="shared" si="42"/>
        <v>139.9</v>
      </c>
      <c r="BH74" s="31">
        <f t="shared" si="42"/>
        <v>923.09</v>
      </c>
      <c r="BI74" s="31">
        <f t="shared" si="42"/>
        <v>0</v>
      </c>
      <c r="BJ74" s="31">
        <f t="shared" si="42"/>
        <v>-1.56</v>
      </c>
      <c r="BK74" s="31">
        <f t="shared" si="42"/>
        <v>0</v>
      </c>
      <c r="BL74" s="31">
        <f t="shared" si="42"/>
        <v>-12.44</v>
      </c>
      <c r="BM74" s="6">
        <f t="shared" ca="1" si="39"/>
        <v>1.6999999999999999E-3</v>
      </c>
      <c r="BN74" s="6">
        <f t="shared" ca="1" si="39"/>
        <v>1.6999999999999999E-3</v>
      </c>
      <c r="BO74" s="6">
        <f t="shared" ca="1" si="39"/>
        <v>1.6999999999999999E-3</v>
      </c>
      <c r="BP74" s="6">
        <f t="shared" ca="1" si="39"/>
        <v>1.6999999999999999E-3</v>
      </c>
      <c r="BQ74" s="6">
        <f t="shared" ca="1" si="39"/>
        <v>1.6999999999999999E-3</v>
      </c>
      <c r="BR74" s="6">
        <f t="shared" ca="1" si="39"/>
        <v>1.6999999999999999E-3</v>
      </c>
      <c r="BS74" s="6">
        <f t="shared" ca="1" si="39"/>
        <v>1.6999999999999999E-3</v>
      </c>
      <c r="BT74" s="6">
        <f t="shared" ca="1" si="39"/>
        <v>1.6999999999999999E-3</v>
      </c>
      <c r="BU74" s="6">
        <f t="shared" ca="1" si="39"/>
        <v>1.6999999999999999E-3</v>
      </c>
      <c r="BV74" s="6">
        <f t="shared" ca="1" si="39"/>
        <v>1.6999999999999999E-3</v>
      </c>
      <c r="BW74" s="6">
        <f t="shared" ca="1" si="39"/>
        <v>1.6999999999999999E-3</v>
      </c>
      <c r="BX74" s="6">
        <f t="shared" ca="1" si="39"/>
        <v>1.6999999999999999E-3</v>
      </c>
      <c r="BY74" s="31">
        <f t="shared" ca="1" si="31"/>
        <v>1195.1600000000001</v>
      </c>
      <c r="BZ74" s="31">
        <f t="shared" ca="1" si="31"/>
        <v>1125.76</v>
      </c>
      <c r="CA74" s="31">
        <f t="shared" ca="1" si="31"/>
        <v>89.82</v>
      </c>
      <c r="CB74" s="31">
        <f t="shared" ca="1" si="31"/>
        <v>0</v>
      </c>
      <c r="CC74" s="31">
        <f t="shared" ca="1" si="31"/>
        <v>2842.75</v>
      </c>
      <c r="CD74" s="31">
        <f t="shared" ca="1" si="31"/>
        <v>6977.22</v>
      </c>
      <c r="CE74" s="31">
        <f t="shared" ca="1" si="30"/>
        <v>148.63999999999999</v>
      </c>
      <c r="CF74" s="31">
        <f t="shared" ca="1" si="30"/>
        <v>980.79</v>
      </c>
      <c r="CG74" s="31">
        <f t="shared" ca="1" si="30"/>
        <v>0</v>
      </c>
      <c r="CH74" s="31">
        <f t="shared" ca="1" si="30"/>
        <v>2.41</v>
      </c>
      <c r="CI74" s="31">
        <f t="shared" ca="1" si="30"/>
        <v>0</v>
      </c>
      <c r="CJ74" s="31">
        <f t="shared" ca="1" si="30"/>
        <v>19.23</v>
      </c>
      <c r="CK74" s="32">
        <f t="shared" ca="1" si="28"/>
        <v>1757.59</v>
      </c>
      <c r="CL74" s="32">
        <f t="shared" ca="1" si="28"/>
        <v>1655.53</v>
      </c>
      <c r="CM74" s="32">
        <f t="shared" ca="1" si="28"/>
        <v>132.09</v>
      </c>
      <c r="CN74" s="32">
        <f t="shared" ca="1" si="28"/>
        <v>0</v>
      </c>
      <c r="CO74" s="32">
        <f t="shared" ca="1" si="28"/>
        <v>4180.5200000000004</v>
      </c>
      <c r="CP74" s="32">
        <f t="shared" ca="1" si="28"/>
        <v>10260.61</v>
      </c>
      <c r="CQ74" s="32">
        <f t="shared" ca="1" si="43"/>
        <v>218.59</v>
      </c>
      <c r="CR74" s="32">
        <f t="shared" ca="1" si="43"/>
        <v>1442.33</v>
      </c>
      <c r="CS74" s="32">
        <f t="shared" ca="1" si="43"/>
        <v>0</v>
      </c>
      <c r="CT74" s="32">
        <f t="shared" ca="1" si="43"/>
        <v>3.54</v>
      </c>
      <c r="CU74" s="32">
        <f t="shared" ca="1" si="43"/>
        <v>0</v>
      </c>
      <c r="CV74" s="32">
        <f t="shared" ca="1" si="43"/>
        <v>28.28</v>
      </c>
      <c r="CW74" s="31">
        <f t="shared" ca="1" si="29"/>
        <v>-14974.690000000002</v>
      </c>
      <c r="CX74" s="31">
        <f t="shared" ca="1" si="29"/>
        <v>-14105.140000000001</v>
      </c>
      <c r="CY74" s="31">
        <f t="shared" ca="1" si="29"/>
        <v>-1125.3799999999999</v>
      </c>
      <c r="CZ74" s="31">
        <f t="shared" ca="1" si="29"/>
        <v>0</v>
      </c>
      <c r="DA74" s="31">
        <f t="shared" ca="1" si="29"/>
        <v>-35450.800000000003</v>
      </c>
      <c r="DB74" s="31">
        <f t="shared" ca="1" si="29"/>
        <v>-87010.01</v>
      </c>
      <c r="DC74" s="31">
        <f t="shared" ca="1" si="44"/>
        <v>-2011.02</v>
      </c>
      <c r="DD74" s="31">
        <f t="shared" ca="1" si="44"/>
        <v>-13269.46</v>
      </c>
      <c r="DE74" s="31">
        <f t="shared" ca="1" si="44"/>
        <v>0</v>
      </c>
      <c r="DF74" s="31">
        <f t="shared" ca="1" si="44"/>
        <v>-28.770000000000003</v>
      </c>
      <c r="DG74" s="31">
        <f t="shared" ca="1" si="44"/>
        <v>0</v>
      </c>
      <c r="DH74" s="31">
        <f t="shared" ca="1" si="44"/>
        <v>-229.63</v>
      </c>
      <c r="DI74" s="32">
        <f t="shared" ca="1" si="36"/>
        <v>-748.73</v>
      </c>
      <c r="DJ74" s="32">
        <f t="shared" ca="1" si="36"/>
        <v>-705.26</v>
      </c>
      <c r="DK74" s="32">
        <f t="shared" ca="1" si="36"/>
        <v>-56.27</v>
      </c>
      <c r="DL74" s="32">
        <f t="shared" ca="1" si="32"/>
        <v>0</v>
      </c>
      <c r="DM74" s="32">
        <f t="shared" ca="1" si="32"/>
        <v>-1772.54</v>
      </c>
      <c r="DN74" s="32">
        <f t="shared" ca="1" si="32"/>
        <v>-4350.5</v>
      </c>
      <c r="DO74" s="32">
        <f t="shared" ca="1" si="32"/>
        <v>-100.55</v>
      </c>
      <c r="DP74" s="32">
        <f t="shared" ca="1" si="32"/>
        <v>-663.47</v>
      </c>
      <c r="DQ74" s="32">
        <f t="shared" ca="1" si="32"/>
        <v>0</v>
      </c>
      <c r="DR74" s="32">
        <f t="shared" ca="1" si="32"/>
        <v>-1.44</v>
      </c>
      <c r="DS74" s="32">
        <f t="shared" ca="1" si="32"/>
        <v>0</v>
      </c>
      <c r="DT74" s="32">
        <f t="shared" ca="1" si="32"/>
        <v>-11.48</v>
      </c>
      <c r="DU74" s="31">
        <f t="shared" ca="1" si="37"/>
        <v>-2379.6999999999998</v>
      </c>
      <c r="DV74" s="31">
        <f t="shared" ca="1" si="37"/>
        <v>-2211.56</v>
      </c>
      <c r="DW74" s="31">
        <f t="shared" ca="1" si="37"/>
        <v>-174.29</v>
      </c>
      <c r="DX74" s="31">
        <f t="shared" ca="1" si="33"/>
        <v>0</v>
      </c>
      <c r="DY74" s="31">
        <f t="shared" ca="1" si="33"/>
        <v>-5342.27</v>
      </c>
      <c r="DZ74" s="31">
        <f t="shared" ca="1" si="33"/>
        <v>-12927.26</v>
      </c>
      <c r="EA74" s="31">
        <f t="shared" ca="1" si="33"/>
        <v>-294.64999999999998</v>
      </c>
      <c r="EB74" s="31">
        <f t="shared" ca="1" si="33"/>
        <v>-1918.85</v>
      </c>
      <c r="EC74" s="31">
        <f t="shared" ca="1" si="33"/>
        <v>0</v>
      </c>
      <c r="ED74" s="31">
        <f t="shared" ca="1" si="33"/>
        <v>-4.05</v>
      </c>
      <c r="EE74" s="31">
        <f t="shared" ca="1" si="33"/>
        <v>0</v>
      </c>
      <c r="EF74" s="31">
        <f t="shared" ca="1" si="33"/>
        <v>-31.48</v>
      </c>
      <c r="EG74" s="32">
        <f t="shared" ca="1" si="38"/>
        <v>-18103.120000000003</v>
      </c>
      <c r="EH74" s="32">
        <f t="shared" ca="1" si="38"/>
        <v>-17021.960000000003</v>
      </c>
      <c r="EI74" s="32">
        <f t="shared" ca="1" si="38"/>
        <v>-1355.9399999999998</v>
      </c>
      <c r="EJ74" s="32">
        <f t="shared" ca="1" si="34"/>
        <v>0</v>
      </c>
      <c r="EK74" s="32">
        <f t="shared" ca="1" si="34"/>
        <v>-42565.61</v>
      </c>
      <c r="EL74" s="32">
        <f t="shared" ca="1" si="34"/>
        <v>-104287.76999999999</v>
      </c>
      <c r="EM74" s="32">
        <f t="shared" ca="1" si="34"/>
        <v>-2406.2200000000003</v>
      </c>
      <c r="EN74" s="32">
        <f t="shared" ca="1" si="34"/>
        <v>-15851.779999999999</v>
      </c>
      <c r="EO74" s="32">
        <f t="shared" ca="1" si="34"/>
        <v>0</v>
      </c>
      <c r="EP74" s="32">
        <f t="shared" ca="1" si="34"/>
        <v>-34.260000000000005</v>
      </c>
      <c r="EQ74" s="32">
        <f t="shared" ca="1" si="34"/>
        <v>0</v>
      </c>
      <c r="ER74" s="32">
        <f t="shared" ca="1" si="34"/>
        <v>-272.58999999999997</v>
      </c>
    </row>
    <row r="75" spans="1:148" x14ac:dyDescent="0.25">
      <c r="A75" t="s">
        <v>489</v>
      </c>
      <c r="B75" s="1" t="s">
        <v>137</v>
      </c>
      <c r="C75" t="str">
        <f t="shared" ca="1" si="40"/>
        <v>BCHEXP</v>
      </c>
      <c r="D75" t="str">
        <f t="shared" ca="1" si="41"/>
        <v>Alberta-BC Intertie - Export</v>
      </c>
      <c r="E75" s="52">
        <v>2838.75</v>
      </c>
      <c r="G75" s="52">
        <v>3910</v>
      </c>
      <c r="H75" s="52">
        <v>804</v>
      </c>
      <c r="I75" s="52">
        <v>5616</v>
      </c>
      <c r="J75" s="52">
        <v>10985.75</v>
      </c>
      <c r="K75" s="52">
        <v>19265</v>
      </c>
      <c r="L75" s="52">
        <v>16436.25</v>
      </c>
      <c r="M75" s="52">
        <v>28846.75</v>
      </c>
      <c r="N75" s="52">
        <v>49434.5</v>
      </c>
      <c r="O75" s="52">
        <v>3964.25</v>
      </c>
      <c r="P75" s="52">
        <v>4595</v>
      </c>
      <c r="Q75" s="32">
        <v>61492.38</v>
      </c>
      <c r="R75" s="32"/>
      <c r="S75" s="32">
        <v>61685.2</v>
      </c>
      <c r="T75" s="32">
        <v>13754.9</v>
      </c>
      <c r="U75" s="32">
        <v>87041.91</v>
      </c>
      <c r="V75" s="32">
        <v>247033.18</v>
      </c>
      <c r="W75" s="32">
        <v>355052.56</v>
      </c>
      <c r="X75" s="32">
        <v>376629.26</v>
      </c>
      <c r="Y75" s="32">
        <v>603331.43999999994</v>
      </c>
      <c r="Z75" s="32">
        <v>950907.15</v>
      </c>
      <c r="AA75" s="32">
        <v>76515.850000000006</v>
      </c>
      <c r="AB75" s="32">
        <v>79018.78</v>
      </c>
      <c r="AC75" s="2">
        <v>0.77</v>
      </c>
      <c r="AE75" s="2">
        <v>0.77</v>
      </c>
      <c r="AF75" s="2">
        <v>0.77</v>
      </c>
      <c r="AG75" s="2">
        <v>0.77</v>
      </c>
      <c r="AH75" s="2">
        <v>0.77</v>
      </c>
      <c r="AI75" s="2">
        <v>0.77</v>
      </c>
      <c r="AJ75" s="2">
        <v>0.77</v>
      </c>
      <c r="AK75" s="2">
        <v>0.77</v>
      </c>
      <c r="AL75" s="2">
        <v>0.77</v>
      </c>
      <c r="AM75" s="2">
        <v>0.77</v>
      </c>
      <c r="AN75" s="2">
        <v>0.77</v>
      </c>
      <c r="AO75" s="33">
        <v>473.49</v>
      </c>
      <c r="AP75" s="33"/>
      <c r="AQ75" s="33">
        <v>474.98</v>
      </c>
      <c r="AR75" s="33">
        <v>105.91</v>
      </c>
      <c r="AS75" s="33">
        <v>670.22</v>
      </c>
      <c r="AT75" s="33">
        <v>1902.16</v>
      </c>
      <c r="AU75" s="33">
        <v>2733.9</v>
      </c>
      <c r="AV75" s="33">
        <v>2900.05</v>
      </c>
      <c r="AW75" s="33">
        <v>4645.6499999999996</v>
      </c>
      <c r="AX75" s="33">
        <v>7321.99</v>
      </c>
      <c r="AY75" s="33">
        <v>589.16999999999996</v>
      </c>
      <c r="AZ75" s="33">
        <v>608.44000000000005</v>
      </c>
      <c r="BA75" s="31">
        <f t="shared" si="27"/>
        <v>-6.15</v>
      </c>
      <c r="BB75" s="31">
        <f t="shared" si="27"/>
        <v>0</v>
      </c>
      <c r="BC75" s="31">
        <f t="shared" si="27"/>
        <v>-6.17</v>
      </c>
      <c r="BD75" s="31">
        <f t="shared" si="27"/>
        <v>-2.75</v>
      </c>
      <c r="BE75" s="31">
        <f t="shared" si="27"/>
        <v>-17.41</v>
      </c>
      <c r="BF75" s="31">
        <f t="shared" si="27"/>
        <v>-49.41</v>
      </c>
      <c r="BG75" s="31">
        <f t="shared" si="42"/>
        <v>568.08000000000004</v>
      </c>
      <c r="BH75" s="31">
        <f t="shared" si="42"/>
        <v>602.61</v>
      </c>
      <c r="BI75" s="31">
        <f t="shared" si="42"/>
        <v>965.33</v>
      </c>
      <c r="BJ75" s="31">
        <f t="shared" si="42"/>
        <v>-1046</v>
      </c>
      <c r="BK75" s="31">
        <f t="shared" si="42"/>
        <v>-84.17</v>
      </c>
      <c r="BL75" s="31">
        <f t="shared" si="42"/>
        <v>-86.92</v>
      </c>
      <c r="BM75" s="6">
        <f t="shared" ca="1" si="39"/>
        <v>8.8999999999999999E-3</v>
      </c>
      <c r="BN75" s="6">
        <f t="shared" ca="1" si="39"/>
        <v>8.8999999999999999E-3</v>
      </c>
      <c r="BO75" s="6">
        <f t="shared" ca="1" si="39"/>
        <v>8.8999999999999999E-3</v>
      </c>
      <c r="BP75" s="6">
        <f t="shared" ca="1" si="39"/>
        <v>8.8999999999999999E-3</v>
      </c>
      <c r="BQ75" s="6">
        <f t="shared" ca="1" si="39"/>
        <v>8.8999999999999999E-3</v>
      </c>
      <c r="BR75" s="6">
        <f t="shared" ca="1" si="39"/>
        <v>8.8999999999999999E-3</v>
      </c>
      <c r="BS75" s="6">
        <f t="shared" ca="1" si="39"/>
        <v>8.8999999999999999E-3</v>
      </c>
      <c r="BT75" s="6">
        <f t="shared" ca="1" si="39"/>
        <v>8.8999999999999999E-3</v>
      </c>
      <c r="BU75" s="6">
        <f t="shared" ca="1" si="39"/>
        <v>8.8999999999999999E-3</v>
      </c>
      <c r="BV75" s="6">
        <f t="shared" ca="1" si="39"/>
        <v>8.8999999999999999E-3</v>
      </c>
      <c r="BW75" s="6">
        <f t="shared" ca="1" si="39"/>
        <v>8.8999999999999999E-3</v>
      </c>
      <c r="BX75" s="6">
        <f t="shared" ca="1" si="39"/>
        <v>8.8999999999999999E-3</v>
      </c>
      <c r="BY75" s="31">
        <f t="shared" ca="1" si="31"/>
        <v>547.28</v>
      </c>
      <c r="BZ75" s="31">
        <f t="shared" ca="1" si="31"/>
        <v>0</v>
      </c>
      <c r="CA75" s="31">
        <f t="shared" ca="1" si="31"/>
        <v>549</v>
      </c>
      <c r="CB75" s="31">
        <f t="shared" ca="1" si="31"/>
        <v>122.42</v>
      </c>
      <c r="CC75" s="31">
        <f t="shared" ca="1" si="31"/>
        <v>774.67</v>
      </c>
      <c r="CD75" s="31">
        <f t="shared" ca="1" si="31"/>
        <v>2198.6</v>
      </c>
      <c r="CE75" s="31">
        <f t="shared" ca="1" si="30"/>
        <v>3159.97</v>
      </c>
      <c r="CF75" s="31">
        <f t="shared" ca="1" si="30"/>
        <v>3352</v>
      </c>
      <c r="CG75" s="31">
        <f t="shared" ca="1" si="30"/>
        <v>5369.65</v>
      </c>
      <c r="CH75" s="31">
        <f t="shared" ca="1" si="30"/>
        <v>8463.07</v>
      </c>
      <c r="CI75" s="31">
        <f t="shared" ca="1" si="30"/>
        <v>680.99</v>
      </c>
      <c r="CJ75" s="31">
        <f t="shared" ca="1" si="30"/>
        <v>703.27</v>
      </c>
      <c r="CK75" s="32">
        <f t="shared" ca="1" si="28"/>
        <v>153.72999999999999</v>
      </c>
      <c r="CL75" s="32">
        <f t="shared" ca="1" si="28"/>
        <v>0</v>
      </c>
      <c r="CM75" s="32">
        <f t="shared" ca="1" si="28"/>
        <v>154.21</v>
      </c>
      <c r="CN75" s="32">
        <f t="shared" ca="1" si="28"/>
        <v>34.39</v>
      </c>
      <c r="CO75" s="32">
        <f t="shared" ca="1" si="28"/>
        <v>217.6</v>
      </c>
      <c r="CP75" s="32">
        <f t="shared" ca="1" si="28"/>
        <v>617.58000000000004</v>
      </c>
      <c r="CQ75" s="32">
        <f t="shared" ca="1" si="43"/>
        <v>887.63</v>
      </c>
      <c r="CR75" s="32">
        <f t="shared" ca="1" si="43"/>
        <v>941.57</v>
      </c>
      <c r="CS75" s="32">
        <f t="shared" ca="1" si="43"/>
        <v>1508.33</v>
      </c>
      <c r="CT75" s="32">
        <f t="shared" ca="1" si="43"/>
        <v>2377.27</v>
      </c>
      <c r="CU75" s="32">
        <f t="shared" ca="1" si="43"/>
        <v>191.29</v>
      </c>
      <c r="CV75" s="32">
        <f t="shared" ca="1" si="43"/>
        <v>197.55</v>
      </c>
      <c r="CW75" s="31">
        <f t="shared" ca="1" si="29"/>
        <v>233.67</v>
      </c>
      <c r="CX75" s="31">
        <f t="shared" ca="1" si="29"/>
        <v>0</v>
      </c>
      <c r="CY75" s="31">
        <f t="shared" ca="1" si="29"/>
        <v>234.4</v>
      </c>
      <c r="CZ75" s="31">
        <f t="shared" ca="1" si="29"/>
        <v>53.650000000000006</v>
      </c>
      <c r="DA75" s="31">
        <f t="shared" ca="1" si="29"/>
        <v>339.46</v>
      </c>
      <c r="DB75" s="31">
        <f t="shared" ca="1" si="29"/>
        <v>963.42999999999972</v>
      </c>
      <c r="DC75" s="31">
        <f t="shared" ca="1" si="44"/>
        <v>745.61999999999978</v>
      </c>
      <c r="DD75" s="31">
        <f t="shared" ca="1" si="44"/>
        <v>790.90999999999951</v>
      </c>
      <c r="DE75" s="31">
        <f t="shared" ca="1" si="44"/>
        <v>1267</v>
      </c>
      <c r="DF75" s="31">
        <f t="shared" ca="1" si="44"/>
        <v>4564.3500000000004</v>
      </c>
      <c r="DG75" s="31">
        <f t="shared" ca="1" si="44"/>
        <v>367.28000000000003</v>
      </c>
      <c r="DH75" s="31">
        <f t="shared" ca="1" si="44"/>
        <v>379.2999999999999</v>
      </c>
      <c r="DI75" s="32">
        <f t="shared" ca="1" si="36"/>
        <v>11.68</v>
      </c>
      <c r="DJ75" s="32">
        <f t="shared" ca="1" si="36"/>
        <v>0</v>
      </c>
      <c r="DK75" s="32">
        <f t="shared" ca="1" si="36"/>
        <v>11.72</v>
      </c>
      <c r="DL75" s="32">
        <f t="shared" ca="1" si="32"/>
        <v>2.68</v>
      </c>
      <c r="DM75" s="32">
        <f t="shared" ca="1" si="32"/>
        <v>16.97</v>
      </c>
      <c r="DN75" s="32">
        <f t="shared" ca="1" si="32"/>
        <v>48.17</v>
      </c>
      <c r="DO75" s="32">
        <f t="shared" ca="1" si="32"/>
        <v>37.28</v>
      </c>
      <c r="DP75" s="32">
        <f t="shared" ca="1" si="32"/>
        <v>39.549999999999997</v>
      </c>
      <c r="DQ75" s="32">
        <f t="shared" ca="1" si="32"/>
        <v>63.35</v>
      </c>
      <c r="DR75" s="32">
        <f t="shared" ca="1" si="32"/>
        <v>228.22</v>
      </c>
      <c r="DS75" s="32">
        <f t="shared" ca="1" si="32"/>
        <v>18.36</v>
      </c>
      <c r="DT75" s="32">
        <f t="shared" ca="1" si="32"/>
        <v>18.97</v>
      </c>
      <c r="DU75" s="31">
        <f t="shared" ca="1" si="37"/>
        <v>37.130000000000003</v>
      </c>
      <c r="DV75" s="31">
        <f t="shared" ca="1" si="37"/>
        <v>0</v>
      </c>
      <c r="DW75" s="31">
        <f t="shared" ca="1" si="37"/>
        <v>36.299999999999997</v>
      </c>
      <c r="DX75" s="31">
        <f t="shared" ca="1" si="33"/>
        <v>8.1999999999999993</v>
      </c>
      <c r="DY75" s="31">
        <f t="shared" ca="1" si="33"/>
        <v>51.16</v>
      </c>
      <c r="DZ75" s="31">
        <f t="shared" ca="1" si="33"/>
        <v>143.13999999999999</v>
      </c>
      <c r="EA75" s="31">
        <f t="shared" ca="1" si="33"/>
        <v>109.25</v>
      </c>
      <c r="EB75" s="31">
        <f t="shared" ca="1" si="33"/>
        <v>114.37</v>
      </c>
      <c r="EC75" s="31">
        <f t="shared" ca="1" si="33"/>
        <v>180.8</v>
      </c>
      <c r="ED75" s="31">
        <f t="shared" ca="1" si="33"/>
        <v>642.87</v>
      </c>
      <c r="EE75" s="31">
        <f t="shared" ca="1" si="33"/>
        <v>51.03</v>
      </c>
      <c r="EF75" s="31">
        <f t="shared" ca="1" si="33"/>
        <v>52</v>
      </c>
      <c r="EG75" s="32">
        <f t="shared" ca="1" si="38"/>
        <v>282.48</v>
      </c>
      <c r="EH75" s="32">
        <f t="shared" ca="1" si="38"/>
        <v>0</v>
      </c>
      <c r="EI75" s="32">
        <f t="shared" ca="1" si="38"/>
        <v>282.42</v>
      </c>
      <c r="EJ75" s="32">
        <f t="shared" ca="1" si="34"/>
        <v>64.53</v>
      </c>
      <c r="EK75" s="32">
        <f t="shared" ca="1" si="34"/>
        <v>407.58999999999992</v>
      </c>
      <c r="EL75" s="32">
        <f t="shared" ca="1" si="34"/>
        <v>1154.7399999999998</v>
      </c>
      <c r="EM75" s="32">
        <f t="shared" ca="1" si="34"/>
        <v>892.14999999999975</v>
      </c>
      <c r="EN75" s="32">
        <f t="shared" ca="1" si="34"/>
        <v>944.82999999999947</v>
      </c>
      <c r="EO75" s="32">
        <f t="shared" ca="1" si="34"/>
        <v>1511.1499999999999</v>
      </c>
      <c r="EP75" s="32">
        <f t="shared" ca="1" si="34"/>
        <v>5435.4400000000005</v>
      </c>
      <c r="EQ75" s="32">
        <f t="shared" ca="1" si="34"/>
        <v>436.67000000000007</v>
      </c>
      <c r="ER75" s="32">
        <f t="shared" ca="1" si="34"/>
        <v>450.26999999999987</v>
      </c>
    </row>
    <row r="76" spans="1:148" x14ac:dyDescent="0.25">
      <c r="A76" t="s">
        <v>490</v>
      </c>
      <c r="B76" s="1" t="s">
        <v>106</v>
      </c>
      <c r="C76" t="str">
        <f t="shared" ca="1" si="40"/>
        <v>FNG1</v>
      </c>
      <c r="D76" t="str">
        <f t="shared" ca="1" si="41"/>
        <v>Fort Nelson</v>
      </c>
      <c r="E76" s="52">
        <v>1960.6466399999999</v>
      </c>
      <c r="F76" s="52">
        <v>1303.4781599999999</v>
      </c>
      <c r="G76" s="52">
        <v>666.30240000000003</v>
      </c>
      <c r="H76" s="52">
        <v>992.90520000000004</v>
      </c>
      <c r="I76" s="52">
        <v>5681.1059999999998</v>
      </c>
      <c r="J76" s="52">
        <v>8066.4710400000004</v>
      </c>
      <c r="K76" s="52">
        <v>3102.9758400000001</v>
      </c>
      <c r="L76" s="52">
        <v>4909.3096800000003</v>
      </c>
      <c r="M76" s="52">
        <v>5009.9918399999997</v>
      </c>
      <c r="N76" s="52">
        <v>7649.28024</v>
      </c>
      <c r="O76" s="52">
        <v>7869.9971999999998</v>
      </c>
      <c r="P76" s="52">
        <v>2925.0640800000001</v>
      </c>
      <c r="Q76" s="32">
        <v>198711.18</v>
      </c>
      <c r="R76" s="32">
        <v>127654.72</v>
      </c>
      <c r="S76" s="32">
        <v>17491.77</v>
      </c>
      <c r="T76" s="32">
        <v>22285.58</v>
      </c>
      <c r="U76" s="32">
        <v>758657.98</v>
      </c>
      <c r="V76" s="32">
        <v>1697502.78</v>
      </c>
      <c r="W76" s="32">
        <v>84981.83</v>
      </c>
      <c r="X76" s="32">
        <v>283001.88</v>
      </c>
      <c r="Y76" s="32">
        <v>108604.06</v>
      </c>
      <c r="Z76" s="32">
        <v>166105.35</v>
      </c>
      <c r="AA76" s="32">
        <v>194874.51</v>
      </c>
      <c r="AB76" s="32">
        <v>69281.539999999994</v>
      </c>
      <c r="AC76" s="2">
        <v>-2.1</v>
      </c>
      <c r="AD76" s="2">
        <v>-2.1</v>
      </c>
      <c r="AE76" s="2">
        <v>-2.1</v>
      </c>
      <c r="AF76" s="2">
        <v>-2.1</v>
      </c>
      <c r="AG76" s="2">
        <v>-2.1</v>
      </c>
      <c r="AH76" s="2">
        <v>-2.1</v>
      </c>
      <c r="AI76" s="2">
        <v>-2.1</v>
      </c>
      <c r="AJ76" s="2">
        <v>-2.1</v>
      </c>
      <c r="AK76" s="2">
        <v>-2.1</v>
      </c>
      <c r="AL76" s="2">
        <v>-2.1</v>
      </c>
      <c r="AM76" s="2">
        <v>-2.1</v>
      </c>
      <c r="AN76" s="2">
        <v>-2.1</v>
      </c>
      <c r="AO76" s="33">
        <v>-4172.93</v>
      </c>
      <c r="AP76" s="33">
        <v>-2680.75</v>
      </c>
      <c r="AQ76" s="33">
        <v>-367.33</v>
      </c>
      <c r="AR76" s="33">
        <v>-468</v>
      </c>
      <c r="AS76" s="33">
        <v>-15931.82</v>
      </c>
      <c r="AT76" s="33">
        <v>-35647.56</v>
      </c>
      <c r="AU76" s="33">
        <v>-1784.62</v>
      </c>
      <c r="AV76" s="33">
        <v>-5943.04</v>
      </c>
      <c r="AW76" s="33">
        <v>-2280.69</v>
      </c>
      <c r="AX76" s="33">
        <v>-3488.21</v>
      </c>
      <c r="AY76" s="33">
        <v>-4092.36</v>
      </c>
      <c r="AZ76" s="33">
        <v>-1454.91</v>
      </c>
      <c r="BA76" s="31">
        <f t="shared" si="27"/>
        <v>-19.87</v>
      </c>
      <c r="BB76" s="31">
        <f t="shared" si="27"/>
        <v>-12.77</v>
      </c>
      <c r="BC76" s="31">
        <f t="shared" si="27"/>
        <v>-1.75</v>
      </c>
      <c r="BD76" s="31">
        <f t="shared" si="27"/>
        <v>-4.46</v>
      </c>
      <c r="BE76" s="31">
        <f t="shared" si="27"/>
        <v>-151.72999999999999</v>
      </c>
      <c r="BF76" s="31">
        <f t="shared" si="27"/>
        <v>-339.5</v>
      </c>
      <c r="BG76" s="31">
        <f t="shared" si="42"/>
        <v>135.97</v>
      </c>
      <c r="BH76" s="31">
        <f t="shared" si="42"/>
        <v>452.8</v>
      </c>
      <c r="BI76" s="31">
        <f t="shared" si="42"/>
        <v>173.77</v>
      </c>
      <c r="BJ76" s="31">
        <f t="shared" si="42"/>
        <v>-182.72</v>
      </c>
      <c r="BK76" s="31">
        <f t="shared" si="42"/>
        <v>-214.36</v>
      </c>
      <c r="BL76" s="31">
        <f t="shared" si="42"/>
        <v>-76.209999999999994</v>
      </c>
      <c r="BM76" s="6">
        <f t="shared" ca="1" si="39"/>
        <v>-4.7300000000000002E-2</v>
      </c>
      <c r="BN76" s="6">
        <f t="shared" ca="1" si="39"/>
        <v>-4.7300000000000002E-2</v>
      </c>
      <c r="BO76" s="6">
        <f t="shared" ca="1" si="39"/>
        <v>-4.7300000000000002E-2</v>
      </c>
      <c r="BP76" s="6">
        <f t="shared" ca="1" si="39"/>
        <v>-4.7300000000000002E-2</v>
      </c>
      <c r="BQ76" s="6">
        <f t="shared" ca="1" si="39"/>
        <v>-4.7300000000000002E-2</v>
      </c>
      <c r="BR76" s="6">
        <f t="shared" ca="1" si="39"/>
        <v>-4.7300000000000002E-2</v>
      </c>
      <c r="BS76" s="6">
        <f t="shared" ca="1" si="39"/>
        <v>-4.7300000000000002E-2</v>
      </c>
      <c r="BT76" s="6">
        <f t="shared" ca="1" si="39"/>
        <v>-4.7300000000000002E-2</v>
      </c>
      <c r="BU76" s="6">
        <f t="shared" ca="1" si="39"/>
        <v>-4.7300000000000002E-2</v>
      </c>
      <c r="BV76" s="6">
        <f t="shared" ca="1" si="39"/>
        <v>-4.7300000000000002E-2</v>
      </c>
      <c r="BW76" s="6">
        <f t="shared" ca="1" si="39"/>
        <v>-4.7300000000000002E-2</v>
      </c>
      <c r="BX76" s="6">
        <f t="shared" ca="1" si="39"/>
        <v>-4.7300000000000002E-2</v>
      </c>
      <c r="BY76" s="31">
        <f t="shared" ca="1" si="31"/>
        <v>-9399.0400000000009</v>
      </c>
      <c r="BZ76" s="31">
        <f t="shared" ca="1" si="31"/>
        <v>-6038.07</v>
      </c>
      <c r="CA76" s="31">
        <f t="shared" ca="1" si="31"/>
        <v>-827.36</v>
      </c>
      <c r="CB76" s="31">
        <f t="shared" ca="1" si="31"/>
        <v>-1054.1099999999999</v>
      </c>
      <c r="CC76" s="31">
        <f t="shared" ca="1" si="31"/>
        <v>-35884.519999999997</v>
      </c>
      <c r="CD76" s="31">
        <f t="shared" ca="1" si="31"/>
        <v>-80291.88</v>
      </c>
      <c r="CE76" s="31">
        <f t="shared" ca="1" si="30"/>
        <v>-4019.64</v>
      </c>
      <c r="CF76" s="31">
        <f t="shared" ca="1" si="30"/>
        <v>-13385.99</v>
      </c>
      <c r="CG76" s="31">
        <f t="shared" ca="1" si="30"/>
        <v>-5136.97</v>
      </c>
      <c r="CH76" s="31">
        <f t="shared" ca="1" si="30"/>
        <v>-7856.78</v>
      </c>
      <c r="CI76" s="31">
        <f t="shared" ca="1" si="30"/>
        <v>-9217.56</v>
      </c>
      <c r="CJ76" s="31">
        <f t="shared" ca="1" si="30"/>
        <v>-3277.02</v>
      </c>
      <c r="CK76" s="32">
        <f t="shared" ca="1" si="28"/>
        <v>496.78</v>
      </c>
      <c r="CL76" s="32">
        <f t="shared" ca="1" si="28"/>
        <v>319.14</v>
      </c>
      <c r="CM76" s="32">
        <f t="shared" ca="1" si="28"/>
        <v>43.73</v>
      </c>
      <c r="CN76" s="32">
        <f t="shared" ca="1" si="28"/>
        <v>55.71</v>
      </c>
      <c r="CO76" s="32">
        <f t="shared" ca="1" si="28"/>
        <v>1896.64</v>
      </c>
      <c r="CP76" s="32">
        <f t="shared" ca="1" si="28"/>
        <v>4243.76</v>
      </c>
      <c r="CQ76" s="32">
        <f t="shared" ca="1" si="43"/>
        <v>212.45</v>
      </c>
      <c r="CR76" s="32">
        <f t="shared" ca="1" si="43"/>
        <v>707.5</v>
      </c>
      <c r="CS76" s="32">
        <f t="shared" ca="1" si="43"/>
        <v>271.51</v>
      </c>
      <c r="CT76" s="32">
        <f t="shared" ca="1" si="43"/>
        <v>415.26</v>
      </c>
      <c r="CU76" s="32">
        <f t="shared" ca="1" si="43"/>
        <v>487.19</v>
      </c>
      <c r="CV76" s="32">
        <f t="shared" ca="1" si="43"/>
        <v>173.2</v>
      </c>
      <c r="CW76" s="31">
        <f t="shared" ca="1" si="29"/>
        <v>-4709.46</v>
      </c>
      <c r="CX76" s="31">
        <f t="shared" ca="1" si="29"/>
        <v>-3025.4099999999994</v>
      </c>
      <c r="CY76" s="31">
        <f t="shared" ca="1" si="29"/>
        <v>-414.55</v>
      </c>
      <c r="CZ76" s="31">
        <f t="shared" ca="1" si="29"/>
        <v>-525.93999999999983</v>
      </c>
      <c r="DA76" s="31">
        <f t="shared" ca="1" si="29"/>
        <v>-17904.329999999998</v>
      </c>
      <c r="DB76" s="31">
        <f t="shared" ca="1" si="29"/>
        <v>-40061.060000000012</v>
      </c>
      <c r="DC76" s="31">
        <f t="shared" ca="1" si="44"/>
        <v>-2158.54</v>
      </c>
      <c r="DD76" s="31">
        <f t="shared" ca="1" si="44"/>
        <v>-7188.25</v>
      </c>
      <c r="DE76" s="31">
        <f t="shared" ca="1" si="44"/>
        <v>-2758.54</v>
      </c>
      <c r="DF76" s="31">
        <f t="shared" ca="1" si="44"/>
        <v>-3770.5899999999997</v>
      </c>
      <c r="DG76" s="31">
        <f t="shared" ca="1" si="44"/>
        <v>-4423.6499999999987</v>
      </c>
      <c r="DH76" s="31">
        <f t="shared" ca="1" si="44"/>
        <v>-1572.7</v>
      </c>
      <c r="DI76" s="32">
        <f t="shared" ca="1" si="36"/>
        <v>-235.47</v>
      </c>
      <c r="DJ76" s="32">
        <f t="shared" ca="1" si="36"/>
        <v>-151.27000000000001</v>
      </c>
      <c r="DK76" s="32">
        <f t="shared" ca="1" si="36"/>
        <v>-20.73</v>
      </c>
      <c r="DL76" s="32">
        <f t="shared" ca="1" si="32"/>
        <v>-26.3</v>
      </c>
      <c r="DM76" s="32">
        <f t="shared" ca="1" si="32"/>
        <v>-895.22</v>
      </c>
      <c r="DN76" s="32">
        <f t="shared" ca="1" si="32"/>
        <v>-2003.05</v>
      </c>
      <c r="DO76" s="32">
        <f t="shared" ca="1" si="32"/>
        <v>-107.93</v>
      </c>
      <c r="DP76" s="32">
        <f t="shared" ca="1" si="32"/>
        <v>-359.41</v>
      </c>
      <c r="DQ76" s="32">
        <f t="shared" ca="1" si="32"/>
        <v>-137.93</v>
      </c>
      <c r="DR76" s="32">
        <f t="shared" ca="1" si="32"/>
        <v>-188.53</v>
      </c>
      <c r="DS76" s="32">
        <f t="shared" ca="1" si="32"/>
        <v>-221.18</v>
      </c>
      <c r="DT76" s="32">
        <f t="shared" ca="1" si="32"/>
        <v>-78.64</v>
      </c>
      <c r="DU76" s="31">
        <f t="shared" ca="1" si="37"/>
        <v>-748.4</v>
      </c>
      <c r="DV76" s="31">
        <f t="shared" ca="1" si="37"/>
        <v>-474.36</v>
      </c>
      <c r="DW76" s="31">
        <f t="shared" ca="1" si="37"/>
        <v>-64.2</v>
      </c>
      <c r="DX76" s="31">
        <f t="shared" ca="1" si="33"/>
        <v>-80.34</v>
      </c>
      <c r="DY76" s="31">
        <f t="shared" ca="1" si="33"/>
        <v>-2698.1</v>
      </c>
      <c r="DZ76" s="31">
        <f t="shared" ca="1" si="33"/>
        <v>-5951.96</v>
      </c>
      <c r="EA76" s="31">
        <f t="shared" ca="1" si="33"/>
        <v>-316.26</v>
      </c>
      <c r="EB76" s="31">
        <f t="shared" ca="1" si="33"/>
        <v>-1039.47</v>
      </c>
      <c r="EC76" s="31">
        <f t="shared" ca="1" si="33"/>
        <v>-393.63</v>
      </c>
      <c r="ED76" s="31">
        <f t="shared" ca="1" si="33"/>
        <v>-531.07000000000005</v>
      </c>
      <c r="EE76" s="31">
        <f t="shared" ca="1" si="33"/>
        <v>-614.6</v>
      </c>
      <c r="EF76" s="31">
        <f t="shared" ca="1" si="33"/>
        <v>-215.59</v>
      </c>
      <c r="EG76" s="32">
        <f t="shared" ca="1" si="38"/>
        <v>-5693.33</v>
      </c>
      <c r="EH76" s="32">
        <f t="shared" ca="1" si="38"/>
        <v>-3651.0399999999995</v>
      </c>
      <c r="EI76" s="32">
        <f t="shared" ca="1" si="38"/>
        <v>-499.48</v>
      </c>
      <c r="EJ76" s="32">
        <f t="shared" ca="1" si="34"/>
        <v>-632.57999999999981</v>
      </c>
      <c r="EK76" s="32">
        <f t="shared" ca="1" si="34"/>
        <v>-21497.649999999998</v>
      </c>
      <c r="EL76" s="32">
        <f t="shared" ca="1" si="34"/>
        <v>-48016.070000000014</v>
      </c>
      <c r="EM76" s="32">
        <f t="shared" ca="1" si="34"/>
        <v>-2582.7299999999996</v>
      </c>
      <c r="EN76" s="32">
        <f t="shared" ca="1" si="34"/>
        <v>-8587.1299999999992</v>
      </c>
      <c r="EO76" s="32">
        <f t="shared" ca="1" si="34"/>
        <v>-3290.1</v>
      </c>
      <c r="EP76" s="32">
        <f t="shared" ca="1" si="34"/>
        <v>-4490.1899999999996</v>
      </c>
      <c r="EQ76" s="32">
        <f t="shared" ca="1" si="34"/>
        <v>-5259.4299999999994</v>
      </c>
      <c r="ER76" s="32">
        <f t="shared" ca="1" si="34"/>
        <v>-1866.93</v>
      </c>
    </row>
    <row r="77" spans="1:148" x14ac:dyDescent="0.25">
      <c r="A77" t="s">
        <v>467</v>
      </c>
      <c r="B77" s="1" t="s">
        <v>127</v>
      </c>
      <c r="C77" t="str">
        <f t="shared" ca="1" si="40"/>
        <v>GHO</v>
      </c>
      <c r="D77" t="str">
        <f t="shared" ca="1" si="41"/>
        <v>Ghost Hydro Facility</v>
      </c>
      <c r="E77" s="52">
        <v>9809.2397562999995</v>
      </c>
      <c r="F77" s="52">
        <v>10232.248400300001</v>
      </c>
      <c r="G77" s="52">
        <v>10667.080253399999</v>
      </c>
      <c r="H77" s="52">
        <v>9628.0362366000008</v>
      </c>
      <c r="I77" s="52">
        <v>16392.039236299999</v>
      </c>
      <c r="J77" s="52">
        <v>16082.5646177</v>
      </c>
      <c r="K77" s="52">
        <v>15365.651645</v>
      </c>
      <c r="L77" s="52">
        <v>11000.772133500001</v>
      </c>
      <c r="M77" s="52">
        <v>11484.7812529</v>
      </c>
      <c r="N77" s="52">
        <v>11105.0311798</v>
      </c>
      <c r="O77" s="52">
        <v>8099.8803875000003</v>
      </c>
      <c r="P77" s="52">
        <v>8494.3969975</v>
      </c>
      <c r="Q77" s="32">
        <v>443568.78</v>
      </c>
      <c r="R77" s="32">
        <v>426996.86</v>
      </c>
      <c r="S77" s="32">
        <v>225827.65</v>
      </c>
      <c r="T77" s="32">
        <v>209238.47</v>
      </c>
      <c r="U77" s="32">
        <v>1028418.31</v>
      </c>
      <c r="V77" s="32">
        <v>1757065.9</v>
      </c>
      <c r="W77" s="32">
        <v>391591.67999999999</v>
      </c>
      <c r="X77" s="32">
        <v>389483.64</v>
      </c>
      <c r="Y77" s="32">
        <v>243550.27</v>
      </c>
      <c r="Z77" s="32">
        <v>245960.54</v>
      </c>
      <c r="AA77" s="32">
        <v>174823.16</v>
      </c>
      <c r="AB77" s="32">
        <v>196322.79</v>
      </c>
      <c r="AC77" s="2">
        <v>1.04</v>
      </c>
      <c r="AD77" s="2">
        <v>1.04</v>
      </c>
      <c r="AE77" s="2">
        <v>1.04</v>
      </c>
      <c r="AF77" s="2">
        <v>1.04</v>
      </c>
      <c r="AG77" s="2">
        <v>1.04</v>
      </c>
      <c r="AH77" s="2">
        <v>1.04</v>
      </c>
      <c r="AI77" s="2">
        <v>1.04</v>
      </c>
      <c r="AJ77" s="2">
        <v>1.04</v>
      </c>
      <c r="AK77" s="2">
        <v>1.04</v>
      </c>
      <c r="AL77" s="2">
        <v>1.04</v>
      </c>
      <c r="AM77" s="2">
        <v>1.04</v>
      </c>
      <c r="AN77" s="2">
        <v>1.04</v>
      </c>
      <c r="AO77" s="33">
        <v>4613.12</v>
      </c>
      <c r="AP77" s="33">
        <v>4440.7700000000004</v>
      </c>
      <c r="AQ77" s="33">
        <v>2348.61</v>
      </c>
      <c r="AR77" s="33">
        <v>2176.08</v>
      </c>
      <c r="AS77" s="33">
        <v>10695.55</v>
      </c>
      <c r="AT77" s="33">
        <v>18273.490000000002</v>
      </c>
      <c r="AU77" s="33">
        <v>4072.55</v>
      </c>
      <c r="AV77" s="33">
        <v>4050.63</v>
      </c>
      <c r="AW77" s="33">
        <v>2532.92</v>
      </c>
      <c r="AX77" s="33">
        <v>2557.9899999999998</v>
      </c>
      <c r="AY77" s="33">
        <v>1818.16</v>
      </c>
      <c r="AZ77" s="33">
        <v>2041.76</v>
      </c>
      <c r="BA77" s="31">
        <f t="shared" si="27"/>
        <v>-44.36</v>
      </c>
      <c r="BB77" s="31">
        <f t="shared" si="27"/>
        <v>-42.7</v>
      </c>
      <c r="BC77" s="31">
        <f t="shared" si="27"/>
        <v>-22.58</v>
      </c>
      <c r="BD77" s="31">
        <f t="shared" si="27"/>
        <v>-41.85</v>
      </c>
      <c r="BE77" s="31">
        <f t="shared" si="27"/>
        <v>-205.68</v>
      </c>
      <c r="BF77" s="31">
        <f t="shared" si="27"/>
        <v>-351.41</v>
      </c>
      <c r="BG77" s="31">
        <f t="shared" si="42"/>
        <v>626.54999999999995</v>
      </c>
      <c r="BH77" s="31">
        <f t="shared" si="42"/>
        <v>623.16999999999996</v>
      </c>
      <c r="BI77" s="31">
        <f t="shared" si="42"/>
        <v>389.68</v>
      </c>
      <c r="BJ77" s="31">
        <f t="shared" si="42"/>
        <v>-270.56</v>
      </c>
      <c r="BK77" s="31">
        <f t="shared" si="42"/>
        <v>-192.31</v>
      </c>
      <c r="BL77" s="31">
        <f t="shared" si="42"/>
        <v>-215.96</v>
      </c>
      <c r="BM77" s="6">
        <f t="shared" ca="1" si="39"/>
        <v>-3.2000000000000001E-2</v>
      </c>
      <c r="BN77" s="6">
        <f t="shared" ca="1" si="39"/>
        <v>-3.2000000000000001E-2</v>
      </c>
      <c r="BO77" s="6">
        <f t="shared" ca="1" si="39"/>
        <v>-3.2000000000000001E-2</v>
      </c>
      <c r="BP77" s="6">
        <f t="shared" ca="1" si="39"/>
        <v>-3.2000000000000001E-2</v>
      </c>
      <c r="BQ77" s="6">
        <f t="shared" ca="1" si="39"/>
        <v>-3.2000000000000001E-2</v>
      </c>
      <c r="BR77" s="6">
        <f t="shared" ca="1" si="39"/>
        <v>-3.2000000000000001E-2</v>
      </c>
      <c r="BS77" s="6">
        <f t="shared" ca="1" si="39"/>
        <v>-3.2000000000000001E-2</v>
      </c>
      <c r="BT77" s="6">
        <f t="shared" ca="1" si="39"/>
        <v>-3.2000000000000001E-2</v>
      </c>
      <c r="BU77" s="6">
        <f t="shared" ca="1" si="39"/>
        <v>-3.2000000000000001E-2</v>
      </c>
      <c r="BV77" s="6">
        <f t="shared" ca="1" si="39"/>
        <v>-3.2000000000000001E-2</v>
      </c>
      <c r="BW77" s="6">
        <f t="shared" ca="1" si="39"/>
        <v>-3.2000000000000001E-2</v>
      </c>
      <c r="BX77" s="6">
        <f t="shared" ca="1" si="39"/>
        <v>-3.2000000000000001E-2</v>
      </c>
      <c r="BY77" s="31">
        <f t="shared" ca="1" si="31"/>
        <v>-14194.2</v>
      </c>
      <c r="BZ77" s="31">
        <f t="shared" ca="1" si="31"/>
        <v>-13663.9</v>
      </c>
      <c r="CA77" s="31">
        <f t="shared" ca="1" si="31"/>
        <v>-7226.48</v>
      </c>
      <c r="CB77" s="31">
        <f t="shared" ca="1" si="31"/>
        <v>-6695.63</v>
      </c>
      <c r="CC77" s="31">
        <f t="shared" ca="1" si="31"/>
        <v>-32909.39</v>
      </c>
      <c r="CD77" s="31">
        <f t="shared" ca="1" si="31"/>
        <v>-56226.11</v>
      </c>
      <c r="CE77" s="31">
        <f t="shared" ca="1" si="30"/>
        <v>-12530.93</v>
      </c>
      <c r="CF77" s="31">
        <f t="shared" ca="1" si="30"/>
        <v>-12463.48</v>
      </c>
      <c r="CG77" s="31">
        <f t="shared" ca="1" si="30"/>
        <v>-7793.61</v>
      </c>
      <c r="CH77" s="31">
        <f t="shared" ca="1" si="30"/>
        <v>-7870.74</v>
      </c>
      <c r="CI77" s="31">
        <f t="shared" ca="1" si="30"/>
        <v>-5594.34</v>
      </c>
      <c r="CJ77" s="31">
        <f t="shared" ca="1" si="30"/>
        <v>-6282.33</v>
      </c>
      <c r="CK77" s="32">
        <f t="shared" ca="1" si="28"/>
        <v>1108.92</v>
      </c>
      <c r="CL77" s="32">
        <f t="shared" ca="1" si="28"/>
        <v>1067.49</v>
      </c>
      <c r="CM77" s="32">
        <f t="shared" ca="1" si="28"/>
        <v>564.57000000000005</v>
      </c>
      <c r="CN77" s="32">
        <f t="shared" ca="1" si="28"/>
        <v>523.1</v>
      </c>
      <c r="CO77" s="32">
        <f t="shared" ca="1" si="28"/>
        <v>2571.0500000000002</v>
      </c>
      <c r="CP77" s="32">
        <f t="shared" ca="1" si="28"/>
        <v>4392.66</v>
      </c>
      <c r="CQ77" s="32">
        <f t="shared" ca="1" si="43"/>
        <v>978.98</v>
      </c>
      <c r="CR77" s="32">
        <f t="shared" ca="1" si="43"/>
        <v>973.71</v>
      </c>
      <c r="CS77" s="32">
        <f t="shared" ca="1" si="43"/>
        <v>608.88</v>
      </c>
      <c r="CT77" s="32">
        <f t="shared" ca="1" si="43"/>
        <v>614.9</v>
      </c>
      <c r="CU77" s="32">
        <f t="shared" ca="1" si="43"/>
        <v>437.06</v>
      </c>
      <c r="CV77" s="32">
        <f t="shared" ca="1" si="43"/>
        <v>490.81</v>
      </c>
      <c r="CW77" s="31">
        <f t="shared" ca="1" si="29"/>
        <v>-17654.04</v>
      </c>
      <c r="CX77" s="31">
        <f t="shared" ca="1" si="29"/>
        <v>-16994.48</v>
      </c>
      <c r="CY77" s="31">
        <f t="shared" ca="1" si="29"/>
        <v>-8987.94</v>
      </c>
      <c r="CZ77" s="31">
        <f t="shared" ca="1" si="29"/>
        <v>-8306.76</v>
      </c>
      <c r="DA77" s="31">
        <f t="shared" ca="1" si="29"/>
        <v>-40828.21</v>
      </c>
      <c r="DB77" s="31">
        <f t="shared" ca="1" si="29"/>
        <v>-69755.53</v>
      </c>
      <c r="DC77" s="31">
        <f t="shared" ca="1" si="44"/>
        <v>-16251.05</v>
      </c>
      <c r="DD77" s="31">
        <f t="shared" ca="1" si="44"/>
        <v>-16163.570000000002</v>
      </c>
      <c r="DE77" s="31">
        <f t="shared" ca="1" si="44"/>
        <v>-10107.33</v>
      </c>
      <c r="DF77" s="31">
        <f t="shared" ca="1" si="44"/>
        <v>-9543.27</v>
      </c>
      <c r="DG77" s="31">
        <f t="shared" ca="1" si="44"/>
        <v>-6783.1299999999992</v>
      </c>
      <c r="DH77" s="31">
        <f t="shared" ca="1" si="44"/>
        <v>-7617.32</v>
      </c>
      <c r="DI77" s="32">
        <f t="shared" ca="1" si="36"/>
        <v>-882.7</v>
      </c>
      <c r="DJ77" s="32">
        <f t="shared" ca="1" si="36"/>
        <v>-849.72</v>
      </c>
      <c r="DK77" s="32">
        <f t="shared" ca="1" si="36"/>
        <v>-449.4</v>
      </c>
      <c r="DL77" s="32">
        <f t="shared" ca="1" si="32"/>
        <v>-415.34</v>
      </c>
      <c r="DM77" s="32">
        <f t="shared" ca="1" si="32"/>
        <v>-2041.41</v>
      </c>
      <c r="DN77" s="32">
        <f t="shared" ca="1" si="32"/>
        <v>-3487.78</v>
      </c>
      <c r="DO77" s="32">
        <f t="shared" ca="1" si="32"/>
        <v>-812.55</v>
      </c>
      <c r="DP77" s="32">
        <f t="shared" ca="1" si="32"/>
        <v>-808.18</v>
      </c>
      <c r="DQ77" s="32">
        <f t="shared" ca="1" si="32"/>
        <v>-505.37</v>
      </c>
      <c r="DR77" s="32">
        <f t="shared" ca="1" si="32"/>
        <v>-477.16</v>
      </c>
      <c r="DS77" s="32">
        <f t="shared" ca="1" si="32"/>
        <v>-339.16</v>
      </c>
      <c r="DT77" s="32">
        <f t="shared" ca="1" si="32"/>
        <v>-380.87</v>
      </c>
      <c r="DU77" s="31">
        <f t="shared" ca="1" si="37"/>
        <v>-2805.48</v>
      </c>
      <c r="DV77" s="31">
        <f t="shared" ca="1" si="37"/>
        <v>-2664.59</v>
      </c>
      <c r="DW77" s="31">
        <f t="shared" ca="1" si="37"/>
        <v>-1391.99</v>
      </c>
      <c r="DX77" s="31">
        <f t="shared" ca="1" si="33"/>
        <v>-1268.8599999999999</v>
      </c>
      <c r="DY77" s="31">
        <f t="shared" ca="1" si="33"/>
        <v>-6152.62</v>
      </c>
      <c r="DZ77" s="31">
        <f t="shared" ca="1" si="33"/>
        <v>-10363.719999999999</v>
      </c>
      <c r="EA77" s="31">
        <f t="shared" ca="1" si="33"/>
        <v>-2381.06</v>
      </c>
      <c r="EB77" s="31">
        <f t="shared" ca="1" si="33"/>
        <v>-2337.35</v>
      </c>
      <c r="EC77" s="31">
        <f t="shared" ca="1" si="33"/>
        <v>-1442.27</v>
      </c>
      <c r="ED77" s="31">
        <f t="shared" ca="1" si="33"/>
        <v>-1344.13</v>
      </c>
      <c r="EE77" s="31">
        <f t="shared" ca="1" si="33"/>
        <v>-942.41</v>
      </c>
      <c r="EF77" s="31">
        <f t="shared" ca="1" si="33"/>
        <v>-1044.23</v>
      </c>
      <c r="EG77" s="32">
        <f t="shared" ca="1" si="38"/>
        <v>-21342.22</v>
      </c>
      <c r="EH77" s="32">
        <f t="shared" ca="1" si="38"/>
        <v>-20508.79</v>
      </c>
      <c r="EI77" s="32">
        <f t="shared" ca="1" si="38"/>
        <v>-10829.33</v>
      </c>
      <c r="EJ77" s="32">
        <f t="shared" ca="1" si="34"/>
        <v>-9990.9600000000009</v>
      </c>
      <c r="EK77" s="32">
        <f t="shared" ca="1" si="34"/>
        <v>-49022.240000000005</v>
      </c>
      <c r="EL77" s="32">
        <f t="shared" ca="1" si="34"/>
        <v>-83607.03</v>
      </c>
      <c r="EM77" s="32">
        <f t="shared" ca="1" si="34"/>
        <v>-19444.66</v>
      </c>
      <c r="EN77" s="32">
        <f t="shared" ca="1" si="34"/>
        <v>-19309.099999999999</v>
      </c>
      <c r="EO77" s="32">
        <f t="shared" ca="1" si="34"/>
        <v>-12054.970000000001</v>
      </c>
      <c r="EP77" s="32">
        <f t="shared" ca="1" si="34"/>
        <v>-11364.560000000001</v>
      </c>
      <c r="EQ77" s="32">
        <f t="shared" ca="1" si="34"/>
        <v>-8064.6999999999989</v>
      </c>
      <c r="ER77" s="32">
        <f t="shared" ca="1" si="34"/>
        <v>-9042.42</v>
      </c>
    </row>
    <row r="78" spans="1:148" x14ac:dyDescent="0.25">
      <c r="A78" t="s">
        <v>491</v>
      </c>
      <c r="B78" s="1" t="s">
        <v>46</v>
      </c>
      <c r="C78" t="str">
        <f t="shared" ca="1" si="40"/>
        <v>GN1</v>
      </c>
      <c r="D78" t="str">
        <f t="shared" ca="1" si="41"/>
        <v>Genesee #1</v>
      </c>
      <c r="E78" s="52">
        <v>288697.927707</v>
      </c>
      <c r="F78" s="52">
        <v>245875.6596974</v>
      </c>
      <c r="G78" s="52">
        <v>280139.20991009998</v>
      </c>
      <c r="H78" s="52">
        <v>276001.6850305</v>
      </c>
      <c r="I78" s="52">
        <v>55189.159590800002</v>
      </c>
      <c r="J78" s="52">
        <v>277266.21349649999</v>
      </c>
      <c r="K78" s="52">
        <v>292429.39272800001</v>
      </c>
      <c r="L78" s="52">
        <v>291371.46542700002</v>
      </c>
      <c r="M78" s="52">
        <v>281377.52863419999</v>
      </c>
      <c r="N78" s="52">
        <v>276346.95572799997</v>
      </c>
      <c r="O78" s="52">
        <v>273893.6132807</v>
      </c>
      <c r="P78" s="52">
        <v>291755.20358199999</v>
      </c>
      <c r="Q78" s="32">
        <v>9799399.5500000007</v>
      </c>
      <c r="R78" s="32">
        <v>7709831.2999999998</v>
      </c>
      <c r="S78" s="32">
        <v>5803849.6799999997</v>
      </c>
      <c r="T78" s="32">
        <v>5679660.5499999998</v>
      </c>
      <c r="U78" s="32">
        <v>1015263.97</v>
      </c>
      <c r="V78" s="32">
        <v>26043332.07</v>
      </c>
      <c r="W78" s="32">
        <v>6784072.3300000001</v>
      </c>
      <c r="X78" s="32">
        <v>9781618.3499999996</v>
      </c>
      <c r="Y78" s="32">
        <v>5885661.1399999997</v>
      </c>
      <c r="Z78" s="32">
        <v>6010192.5300000003</v>
      </c>
      <c r="AA78" s="32">
        <v>5865472.9800000004</v>
      </c>
      <c r="AB78" s="32">
        <v>6115100.8300000001</v>
      </c>
      <c r="AC78" s="2">
        <v>4.63</v>
      </c>
      <c r="AD78" s="2">
        <v>4.63</v>
      </c>
      <c r="AE78" s="2">
        <v>4.63</v>
      </c>
      <c r="AF78" s="2">
        <v>4.63</v>
      </c>
      <c r="AG78" s="2">
        <v>4.63</v>
      </c>
      <c r="AH78" s="2">
        <v>4.63</v>
      </c>
      <c r="AI78" s="2">
        <v>4.63</v>
      </c>
      <c r="AJ78" s="2">
        <v>4.63</v>
      </c>
      <c r="AK78" s="2">
        <v>4.63</v>
      </c>
      <c r="AL78" s="2">
        <v>4.63</v>
      </c>
      <c r="AM78" s="2">
        <v>4.63</v>
      </c>
      <c r="AN78" s="2">
        <v>4.63</v>
      </c>
      <c r="AO78" s="33">
        <v>453712.2</v>
      </c>
      <c r="AP78" s="33">
        <v>356965.19</v>
      </c>
      <c r="AQ78" s="33">
        <v>268718.24</v>
      </c>
      <c r="AR78" s="33">
        <v>262968.28000000003</v>
      </c>
      <c r="AS78" s="33">
        <v>47006.720000000001</v>
      </c>
      <c r="AT78" s="33">
        <v>1205806.27</v>
      </c>
      <c r="AU78" s="33">
        <v>314102.55</v>
      </c>
      <c r="AV78" s="33">
        <v>452888.93</v>
      </c>
      <c r="AW78" s="33">
        <v>272506.11</v>
      </c>
      <c r="AX78" s="33">
        <v>278271.90999999997</v>
      </c>
      <c r="AY78" s="33">
        <v>271571.40000000002</v>
      </c>
      <c r="AZ78" s="33">
        <v>283129.17</v>
      </c>
      <c r="BA78" s="31">
        <f t="shared" si="27"/>
        <v>-979.94</v>
      </c>
      <c r="BB78" s="31">
        <f t="shared" si="27"/>
        <v>-770.98</v>
      </c>
      <c r="BC78" s="31">
        <f t="shared" si="27"/>
        <v>-580.38</v>
      </c>
      <c r="BD78" s="31">
        <f t="shared" si="27"/>
        <v>-1135.93</v>
      </c>
      <c r="BE78" s="31">
        <f t="shared" si="27"/>
        <v>-203.05</v>
      </c>
      <c r="BF78" s="31">
        <f t="shared" si="27"/>
        <v>-5208.67</v>
      </c>
      <c r="BG78" s="31">
        <f t="shared" si="42"/>
        <v>10854.52</v>
      </c>
      <c r="BH78" s="31">
        <f t="shared" si="42"/>
        <v>15650.59</v>
      </c>
      <c r="BI78" s="31">
        <f t="shared" si="42"/>
        <v>9417.06</v>
      </c>
      <c r="BJ78" s="31">
        <f t="shared" si="42"/>
        <v>-6611.21</v>
      </c>
      <c r="BK78" s="31">
        <f t="shared" si="42"/>
        <v>-6452.02</v>
      </c>
      <c r="BL78" s="31">
        <f t="shared" si="42"/>
        <v>-6726.61</v>
      </c>
      <c r="BM78" s="6">
        <f t="shared" ca="1" si="39"/>
        <v>6.4399999999999999E-2</v>
      </c>
      <c r="BN78" s="6">
        <f t="shared" ca="1" si="39"/>
        <v>6.4399999999999999E-2</v>
      </c>
      <c r="BO78" s="6">
        <f t="shared" ca="1" si="39"/>
        <v>6.4399999999999999E-2</v>
      </c>
      <c r="BP78" s="6">
        <f t="shared" ca="1" si="39"/>
        <v>6.4399999999999999E-2</v>
      </c>
      <c r="BQ78" s="6">
        <f t="shared" ca="1" si="39"/>
        <v>6.4399999999999999E-2</v>
      </c>
      <c r="BR78" s="6">
        <f t="shared" ca="1" si="39"/>
        <v>6.4399999999999999E-2</v>
      </c>
      <c r="BS78" s="6">
        <f t="shared" ca="1" si="39"/>
        <v>6.4399999999999999E-2</v>
      </c>
      <c r="BT78" s="6">
        <f t="shared" ca="1" si="39"/>
        <v>6.4399999999999999E-2</v>
      </c>
      <c r="BU78" s="6">
        <f t="shared" ca="1" si="39"/>
        <v>6.4399999999999999E-2</v>
      </c>
      <c r="BV78" s="6">
        <f t="shared" ca="1" si="39"/>
        <v>6.4399999999999999E-2</v>
      </c>
      <c r="BW78" s="6">
        <f t="shared" ca="1" si="39"/>
        <v>6.4399999999999999E-2</v>
      </c>
      <c r="BX78" s="6">
        <f t="shared" ca="1" si="39"/>
        <v>6.4399999999999999E-2</v>
      </c>
      <c r="BY78" s="31">
        <f t="shared" ca="1" si="31"/>
        <v>631081.32999999996</v>
      </c>
      <c r="BZ78" s="31">
        <f t="shared" ca="1" si="31"/>
        <v>496513.14</v>
      </c>
      <c r="CA78" s="31">
        <f t="shared" ca="1" si="31"/>
        <v>373767.92</v>
      </c>
      <c r="CB78" s="31">
        <f t="shared" ca="1" si="31"/>
        <v>365770.14</v>
      </c>
      <c r="CC78" s="31">
        <f t="shared" ca="1" si="31"/>
        <v>65383</v>
      </c>
      <c r="CD78" s="31">
        <f t="shared" ca="1" si="31"/>
        <v>1677190.59</v>
      </c>
      <c r="CE78" s="31">
        <f t="shared" ca="1" si="30"/>
        <v>436894.26</v>
      </c>
      <c r="CF78" s="31">
        <f t="shared" ca="1" si="30"/>
        <v>629936.22</v>
      </c>
      <c r="CG78" s="31">
        <f t="shared" ca="1" si="30"/>
        <v>379036.58</v>
      </c>
      <c r="CH78" s="31">
        <f t="shared" ca="1" si="30"/>
        <v>387056.4</v>
      </c>
      <c r="CI78" s="31">
        <f t="shared" ca="1" si="30"/>
        <v>377736.46</v>
      </c>
      <c r="CJ78" s="31">
        <f t="shared" ca="1" si="30"/>
        <v>393812.49</v>
      </c>
      <c r="CK78" s="32">
        <f t="shared" ca="1" si="28"/>
        <v>24498.5</v>
      </c>
      <c r="CL78" s="32">
        <f t="shared" ca="1" si="28"/>
        <v>19274.580000000002</v>
      </c>
      <c r="CM78" s="32">
        <f t="shared" ca="1" si="28"/>
        <v>14509.62</v>
      </c>
      <c r="CN78" s="32">
        <f t="shared" ca="1" si="28"/>
        <v>14199.15</v>
      </c>
      <c r="CO78" s="32">
        <f t="shared" ca="1" si="28"/>
        <v>2538.16</v>
      </c>
      <c r="CP78" s="32">
        <f t="shared" ca="1" si="28"/>
        <v>65108.33</v>
      </c>
      <c r="CQ78" s="32">
        <f t="shared" ca="1" si="43"/>
        <v>16960.18</v>
      </c>
      <c r="CR78" s="32">
        <f t="shared" ca="1" si="43"/>
        <v>24454.05</v>
      </c>
      <c r="CS78" s="32">
        <f t="shared" ca="1" si="43"/>
        <v>14714.15</v>
      </c>
      <c r="CT78" s="32">
        <f t="shared" ca="1" si="43"/>
        <v>15025.48</v>
      </c>
      <c r="CU78" s="32">
        <f t="shared" ca="1" si="43"/>
        <v>14663.68</v>
      </c>
      <c r="CV78" s="32">
        <f t="shared" ca="1" si="43"/>
        <v>15287.75</v>
      </c>
      <c r="CW78" s="31">
        <f t="shared" ca="1" si="29"/>
        <v>202847.56999999995</v>
      </c>
      <c r="CX78" s="31">
        <f t="shared" ca="1" si="29"/>
        <v>159593.51000000004</v>
      </c>
      <c r="CY78" s="31">
        <f t="shared" ca="1" si="29"/>
        <v>120139.68</v>
      </c>
      <c r="CZ78" s="31">
        <f t="shared" ca="1" si="29"/>
        <v>118136.94</v>
      </c>
      <c r="DA78" s="31">
        <f t="shared" ca="1" si="29"/>
        <v>21117.49</v>
      </c>
      <c r="DB78" s="31">
        <f t="shared" ca="1" si="29"/>
        <v>541701.32000000018</v>
      </c>
      <c r="DC78" s="31">
        <f t="shared" ca="1" si="44"/>
        <v>128897.37000000001</v>
      </c>
      <c r="DD78" s="31">
        <f t="shared" ca="1" si="44"/>
        <v>185850.75000000003</v>
      </c>
      <c r="DE78" s="31">
        <f t="shared" ca="1" si="44"/>
        <v>111827.56000000006</v>
      </c>
      <c r="DF78" s="31">
        <f t="shared" ca="1" si="44"/>
        <v>130421.18000000004</v>
      </c>
      <c r="DG78" s="31">
        <f t="shared" ca="1" si="44"/>
        <v>127280.76</v>
      </c>
      <c r="DH78" s="31">
        <f t="shared" ca="1" si="44"/>
        <v>132697.68</v>
      </c>
      <c r="DI78" s="32">
        <f t="shared" ca="1" si="36"/>
        <v>10142.379999999999</v>
      </c>
      <c r="DJ78" s="32">
        <f t="shared" ca="1" si="36"/>
        <v>7979.68</v>
      </c>
      <c r="DK78" s="32">
        <f t="shared" ca="1" si="36"/>
        <v>6006.98</v>
      </c>
      <c r="DL78" s="32">
        <f t="shared" ca="1" si="32"/>
        <v>5906.85</v>
      </c>
      <c r="DM78" s="32">
        <f t="shared" ca="1" si="32"/>
        <v>1055.8699999999999</v>
      </c>
      <c r="DN78" s="32">
        <f t="shared" ca="1" si="32"/>
        <v>27085.07</v>
      </c>
      <c r="DO78" s="32">
        <f t="shared" ca="1" si="32"/>
        <v>6444.87</v>
      </c>
      <c r="DP78" s="32">
        <f t="shared" ca="1" si="32"/>
        <v>9292.5400000000009</v>
      </c>
      <c r="DQ78" s="32">
        <f t="shared" ca="1" si="32"/>
        <v>5591.38</v>
      </c>
      <c r="DR78" s="32">
        <f t="shared" ca="1" si="32"/>
        <v>6521.06</v>
      </c>
      <c r="DS78" s="32">
        <f t="shared" ca="1" si="32"/>
        <v>6364.04</v>
      </c>
      <c r="DT78" s="32">
        <f t="shared" ca="1" si="32"/>
        <v>6634.88</v>
      </c>
      <c r="DU78" s="31">
        <f t="shared" ca="1" si="37"/>
        <v>32235.43</v>
      </c>
      <c r="DV78" s="31">
        <f t="shared" ca="1" si="37"/>
        <v>25022.87</v>
      </c>
      <c r="DW78" s="31">
        <f t="shared" ca="1" si="37"/>
        <v>18606.45</v>
      </c>
      <c r="DX78" s="31">
        <f t="shared" ca="1" si="33"/>
        <v>18045.439999999999</v>
      </c>
      <c r="DY78" s="31">
        <f t="shared" ca="1" si="33"/>
        <v>3182.31</v>
      </c>
      <c r="DZ78" s="31">
        <f t="shared" ca="1" si="33"/>
        <v>80481.7</v>
      </c>
      <c r="EA78" s="31">
        <f t="shared" ca="1" si="33"/>
        <v>18885.689999999999</v>
      </c>
      <c r="EB78" s="31">
        <f t="shared" ca="1" si="33"/>
        <v>26875.200000000001</v>
      </c>
      <c r="EC78" s="31">
        <f t="shared" ca="1" si="33"/>
        <v>15957.28</v>
      </c>
      <c r="ED78" s="31">
        <f t="shared" ca="1" si="33"/>
        <v>18369.310000000001</v>
      </c>
      <c r="EE78" s="31">
        <f t="shared" ca="1" si="33"/>
        <v>17683.77</v>
      </c>
      <c r="EF78" s="31">
        <f t="shared" ca="1" si="33"/>
        <v>18190.97</v>
      </c>
      <c r="EG78" s="32">
        <f t="shared" ca="1" si="38"/>
        <v>245225.37999999995</v>
      </c>
      <c r="EH78" s="32">
        <f t="shared" ca="1" si="38"/>
        <v>192596.06000000003</v>
      </c>
      <c r="EI78" s="32">
        <f t="shared" ca="1" si="38"/>
        <v>144753.10999999999</v>
      </c>
      <c r="EJ78" s="32">
        <f t="shared" ca="1" si="34"/>
        <v>142089.23000000001</v>
      </c>
      <c r="EK78" s="32">
        <f t="shared" ca="1" si="34"/>
        <v>25355.670000000002</v>
      </c>
      <c r="EL78" s="32">
        <f t="shared" ca="1" si="34"/>
        <v>649268.09000000008</v>
      </c>
      <c r="EM78" s="32">
        <f t="shared" ca="1" si="34"/>
        <v>154227.93000000002</v>
      </c>
      <c r="EN78" s="32">
        <f t="shared" ca="1" si="34"/>
        <v>222018.49000000005</v>
      </c>
      <c r="EO78" s="32">
        <f t="shared" ca="1" si="34"/>
        <v>133376.22000000006</v>
      </c>
      <c r="EP78" s="32">
        <f t="shared" ca="1" si="34"/>
        <v>155311.55000000005</v>
      </c>
      <c r="EQ78" s="32">
        <f t="shared" ca="1" si="34"/>
        <v>151328.56999999998</v>
      </c>
      <c r="ER78" s="32">
        <f t="shared" ca="1" si="34"/>
        <v>157523.53</v>
      </c>
    </row>
    <row r="79" spans="1:148" x14ac:dyDescent="0.25">
      <c r="A79" t="s">
        <v>491</v>
      </c>
      <c r="B79" s="1" t="s">
        <v>47</v>
      </c>
      <c r="C79" t="str">
        <f t="shared" ca="1" si="40"/>
        <v>GN2</v>
      </c>
      <c r="D79" t="str">
        <f t="shared" ca="1" si="41"/>
        <v>Genesee #2</v>
      </c>
      <c r="E79" s="52">
        <v>287407.10749299999</v>
      </c>
      <c r="F79" s="52">
        <v>261380.1515026</v>
      </c>
      <c r="G79" s="52">
        <v>286872.5212899</v>
      </c>
      <c r="H79" s="52">
        <v>280360.0611695</v>
      </c>
      <c r="I79" s="52">
        <v>280589.97480919998</v>
      </c>
      <c r="J79" s="52">
        <v>277142.8169035</v>
      </c>
      <c r="K79" s="52">
        <v>280691.95857199997</v>
      </c>
      <c r="L79" s="52">
        <v>281670.21777300001</v>
      </c>
      <c r="M79" s="52">
        <v>280807.67616580002</v>
      </c>
      <c r="N79" s="52">
        <v>288981.62187259999</v>
      </c>
      <c r="O79" s="52">
        <v>280948.74991930003</v>
      </c>
      <c r="P79" s="52">
        <v>291313.05081799999</v>
      </c>
      <c r="Q79" s="32">
        <v>9775234.9299999997</v>
      </c>
      <c r="R79" s="32">
        <v>8631882.4100000001</v>
      </c>
      <c r="S79" s="32">
        <v>5952576.4400000004</v>
      </c>
      <c r="T79" s="32">
        <v>5767868.21</v>
      </c>
      <c r="U79" s="32">
        <v>14693488.779999999</v>
      </c>
      <c r="V79" s="32">
        <v>26937932.399999999</v>
      </c>
      <c r="W79" s="32">
        <v>6535868.54</v>
      </c>
      <c r="X79" s="32">
        <v>9501967.8000000007</v>
      </c>
      <c r="Y79" s="32">
        <v>5875666.0899999999</v>
      </c>
      <c r="Z79" s="32">
        <v>6220983.3200000003</v>
      </c>
      <c r="AA79" s="32">
        <v>5982147.54</v>
      </c>
      <c r="AB79" s="32">
        <v>6111398.2300000004</v>
      </c>
      <c r="AC79" s="2">
        <v>4.63</v>
      </c>
      <c r="AD79" s="2">
        <v>4.63</v>
      </c>
      <c r="AE79" s="2">
        <v>4.63</v>
      </c>
      <c r="AF79" s="2">
        <v>4.63</v>
      </c>
      <c r="AG79" s="2">
        <v>4.63</v>
      </c>
      <c r="AH79" s="2">
        <v>4.63</v>
      </c>
      <c r="AI79" s="2">
        <v>4.63</v>
      </c>
      <c r="AJ79" s="2">
        <v>4.63</v>
      </c>
      <c r="AK79" s="2">
        <v>4.63</v>
      </c>
      <c r="AL79" s="2">
        <v>4.63</v>
      </c>
      <c r="AM79" s="2">
        <v>4.63</v>
      </c>
      <c r="AN79" s="2">
        <v>4.63</v>
      </c>
      <c r="AO79" s="33">
        <v>452593.38</v>
      </c>
      <c r="AP79" s="33">
        <v>399656.16</v>
      </c>
      <c r="AQ79" s="33">
        <v>275604.28999999998</v>
      </c>
      <c r="AR79" s="33">
        <v>267052.3</v>
      </c>
      <c r="AS79" s="33">
        <v>680308.53</v>
      </c>
      <c r="AT79" s="33">
        <v>1247226.27</v>
      </c>
      <c r="AU79" s="33">
        <v>302610.71000000002</v>
      </c>
      <c r="AV79" s="33">
        <v>439941.11</v>
      </c>
      <c r="AW79" s="33">
        <v>272043.34000000003</v>
      </c>
      <c r="AX79" s="33">
        <v>288031.53000000003</v>
      </c>
      <c r="AY79" s="33">
        <v>276973.43</v>
      </c>
      <c r="AZ79" s="33">
        <v>282957.74</v>
      </c>
      <c r="BA79" s="31">
        <f t="shared" si="27"/>
        <v>-977.52</v>
      </c>
      <c r="BB79" s="31">
        <f t="shared" si="27"/>
        <v>-863.19</v>
      </c>
      <c r="BC79" s="31">
        <f t="shared" si="27"/>
        <v>-595.26</v>
      </c>
      <c r="BD79" s="31">
        <f t="shared" si="27"/>
        <v>-1153.57</v>
      </c>
      <c r="BE79" s="31">
        <f t="shared" si="27"/>
        <v>-2938.7</v>
      </c>
      <c r="BF79" s="31">
        <f t="shared" si="27"/>
        <v>-5387.59</v>
      </c>
      <c r="BG79" s="31">
        <f t="shared" si="42"/>
        <v>10457.39</v>
      </c>
      <c r="BH79" s="31">
        <f t="shared" si="42"/>
        <v>15203.15</v>
      </c>
      <c r="BI79" s="31">
        <f t="shared" si="42"/>
        <v>9401.07</v>
      </c>
      <c r="BJ79" s="31">
        <f t="shared" si="42"/>
        <v>-6843.08</v>
      </c>
      <c r="BK79" s="31">
        <f t="shared" si="42"/>
        <v>-6580.36</v>
      </c>
      <c r="BL79" s="31">
        <f t="shared" si="42"/>
        <v>-6722.54</v>
      </c>
      <c r="BM79" s="6">
        <f t="shared" ca="1" si="39"/>
        <v>6.3200000000000006E-2</v>
      </c>
      <c r="BN79" s="6">
        <f t="shared" ca="1" si="39"/>
        <v>6.3200000000000006E-2</v>
      </c>
      <c r="BO79" s="6">
        <f t="shared" ca="1" si="39"/>
        <v>6.3200000000000006E-2</v>
      </c>
      <c r="BP79" s="6">
        <f t="shared" ca="1" si="39"/>
        <v>6.3200000000000006E-2</v>
      </c>
      <c r="BQ79" s="6">
        <f t="shared" ca="1" si="39"/>
        <v>6.3200000000000006E-2</v>
      </c>
      <c r="BR79" s="6">
        <f t="shared" ca="1" si="39"/>
        <v>6.3200000000000006E-2</v>
      </c>
      <c r="BS79" s="6">
        <f t="shared" ca="1" si="39"/>
        <v>6.3200000000000006E-2</v>
      </c>
      <c r="BT79" s="6">
        <f t="shared" ca="1" si="39"/>
        <v>6.3200000000000006E-2</v>
      </c>
      <c r="BU79" s="6">
        <f t="shared" ca="1" si="39"/>
        <v>6.3200000000000006E-2</v>
      </c>
      <c r="BV79" s="6">
        <f t="shared" ca="1" si="39"/>
        <v>6.3200000000000006E-2</v>
      </c>
      <c r="BW79" s="6">
        <f t="shared" ca="1" si="39"/>
        <v>6.3200000000000006E-2</v>
      </c>
      <c r="BX79" s="6">
        <f t="shared" ca="1" si="39"/>
        <v>6.3200000000000006E-2</v>
      </c>
      <c r="BY79" s="31">
        <f t="shared" ca="1" si="31"/>
        <v>617794.85</v>
      </c>
      <c r="BZ79" s="31">
        <f t="shared" ca="1" si="31"/>
        <v>545534.97</v>
      </c>
      <c r="CA79" s="31">
        <f t="shared" ca="1" si="31"/>
        <v>376202.83</v>
      </c>
      <c r="CB79" s="31">
        <f t="shared" ca="1" si="31"/>
        <v>364529.27</v>
      </c>
      <c r="CC79" s="31">
        <f t="shared" ca="1" si="31"/>
        <v>928628.49</v>
      </c>
      <c r="CD79" s="31">
        <f t="shared" ca="1" si="31"/>
        <v>1702477.33</v>
      </c>
      <c r="CE79" s="31">
        <f t="shared" ca="1" si="30"/>
        <v>413066.89</v>
      </c>
      <c r="CF79" s="31">
        <f t="shared" ca="1" si="30"/>
        <v>600524.36</v>
      </c>
      <c r="CG79" s="31">
        <f t="shared" ca="1" si="30"/>
        <v>371342.1</v>
      </c>
      <c r="CH79" s="31">
        <f t="shared" ca="1" si="30"/>
        <v>393166.15</v>
      </c>
      <c r="CI79" s="31">
        <f t="shared" ca="1" si="30"/>
        <v>378071.72</v>
      </c>
      <c r="CJ79" s="31">
        <f t="shared" ca="1" si="30"/>
        <v>386240.37</v>
      </c>
      <c r="CK79" s="32">
        <f t="shared" ca="1" si="28"/>
        <v>24438.09</v>
      </c>
      <c r="CL79" s="32">
        <f t="shared" ca="1" si="28"/>
        <v>21579.71</v>
      </c>
      <c r="CM79" s="32">
        <f t="shared" ca="1" si="28"/>
        <v>14881.44</v>
      </c>
      <c r="CN79" s="32">
        <f t="shared" ca="1" si="28"/>
        <v>14419.67</v>
      </c>
      <c r="CO79" s="32">
        <f t="shared" ca="1" si="28"/>
        <v>36733.72</v>
      </c>
      <c r="CP79" s="32">
        <f t="shared" ca="1" si="28"/>
        <v>67344.83</v>
      </c>
      <c r="CQ79" s="32">
        <f t="shared" ca="1" si="43"/>
        <v>16339.67</v>
      </c>
      <c r="CR79" s="32">
        <f t="shared" ca="1" si="43"/>
        <v>23754.92</v>
      </c>
      <c r="CS79" s="32">
        <f t="shared" ca="1" si="43"/>
        <v>14689.17</v>
      </c>
      <c r="CT79" s="32">
        <f t="shared" ca="1" si="43"/>
        <v>15552.46</v>
      </c>
      <c r="CU79" s="32">
        <f t="shared" ca="1" si="43"/>
        <v>14955.37</v>
      </c>
      <c r="CV79" s="32">
        <f t="shared" ca="1" si="43"/>
        <v>15278.5</v>
      </c>
      <c r="CW79" s="31">
        <f t="shared" ca="1" si="29"/>
        <v>190617.07999999993</v>
      </c>
      <c r="CX79" s="31">
        <f t="shared" ca="1" si="29"/>
        <v>168321.70999999996</v>
      </c>
      <c r="CY79" s="31">
        <f t="shared" ca="1" si="29"/>
        <v>116075.24000000003</v>
      </c>
      <c r="CZ79" s="31">
        <f t="shared" ca="1" si="29"/>
        <v>113050.21000000002</v>
      </c>
      <c r="DA79" s="31">
        <f t="shared" ca="1" si="29"/>
        <v>287992.37999999995</v>
      </c>
      <c r="DB79" s="31">
        <f t="shared" ca="1" si="29"/>
        <v>527983.4800000001</v>
      </c>
      <c r="DC79" s="31">
        <f t="shared" ca="1" si="44"/>
        <v>116338.45999999998</v>
      </c>
      <c r="DD79" s="31">
        <f t="shared" ca="1" si="44"/>
        <v>169135.02000000005</v>
      </c>
      <c r="DE79" s="31">
        <f t="shared" ca="1" si="44"/>
        <v>104586.85999999993</v>
      </c>
      <c r="DF79" s="31">
        <f t="shared" ca="1" si="44"/>
        <v>127530.16000000002</v>
      </c>
      <c r="DG79" s="31">
        <f t="shared" ca="1" si="44"/>
        <v>122634.01999999997</v>
      </c>
      <c r="DH79" s="31">
        <f t="shared" ca="1" si="44"/>
        <v>125283.67</v>
      </c>
      <c r="DI79" s="32">
        <f t="shared" ca="1" si="36"/>
        <v>9530.85</v>
      </c>
      <c r="DJ79" s="32">
        <f t="shared" ca="1" si="36"/>
        <v>8416.09</v>
      </c>
      <c r="DK79" s="32">
        <f t="shared" ca="1" si="36"/>
        <v>5803.76</v>
      </c>
      <c r="DL79" s="32">
        <f t="shared" ca="1" si="32"/>
        <v>5652.51</v>
      </c>
      <c r="DM79" s="32">
        <f t="shared" ca="1" si="32"/>
        <v>14399.62</v>
      </c>
      <c r="DN79" s="32">
        <f t="shared" ca="1" si="32"/>
        <v>26399.17</v>
      </c>
      <c r="DO79" s="32">
        <f t="shared" ca="1" si="32"/>
        <v>5816.92</v>
      </c>
      <c r="DP79" s="32">
        <f t="shared" ca="1" si="32"/>
        <v>8456.75</v>
      </c>
      <c r="DQ79" s="32">
        <f t="shared" ca="1" si="32"/>
        <v>5229.34</v>
      </c>
      <c r="DR79" s="32">
        <f t="shared" ca="1" si="32"/>
        <v>6376.51</v>
      </c>
      <c r="DS79" s="32">
        <f t="shared" ca="1" si="32"/>
        <v>6131.7</v>
      </c>
      <c r="DT79" s="32">
        <f t="shared" ca="1" si="32"/>
        <v>6264.18</v>
      </c>
      <c r="DU79" s="31">
        <f t="shared" ca="1" si="37"/>
        <v>30291.83</v>
      </c>
      <c r="DV79" s="31">
        <f t="shared" ca="1" si="37"/>
        <v>26391.37</v>
      </c>
      <c r="DW79" s="31">
        <f t="shared" ca="1" si="37"/>
        <v>17976.97</v>
      </c>
      <c r="DX79" s="31">
        <f t="shared" ca="1" si="33"/>
        <v>17268.439999999999</v>
      </c>
      <c r="DY79" s="31">
        <f t="shared" ca="1" si="33"/>
        <v>43399.12</v>
      </c>
      <c r="DZ79" s="31">
        <f t="shared" ca="1" si="33"/>
        <v>78443.61</v>
      </c>
      <c r="EA79" s="31">
        <f t="shared" ca="1" si="33"/>
        <v>17045.599999999999</v>
      </c>
      <c r="EB79" s="31">
        <f t="shared" ca="1" si="33"/>
        <v>24457.99</v>
      </c>
      <c r="EC79" s="31">
        <f t="shared" ca="1" si="33"/>
        <v>14924.06</v>
      </c>
      <c r="ED79" s="31">
        <f t="shared" ca="1" si="33"/>
        <v>17962.12</v>
      </c>
      <c r="EE79" s="31">
        <f t="shared" ca="1" si="33"/>
        <v>17038.169999999998</v>
      </c>
      <c r="EF79" s="31">
        <f t="shared" ca="1" si="33"/>
        <v>17174.61</v>
      </c>
      <c r="EG79" s="32">
        <f t="shared" ca="1" si="38"/>
        <v>230439.75999999995</v>
      </c>
      <c r="EH79" s="32">
        <f t="shared" ca="1" si="38"/>
        <v>203129.16999999995</v>
      </c>
      <c r="EI79" s="32">
        <f t="shared" ca="1" si="38"/>
        <v>139855.97000000003</v>
      </c>
      <c r="EJ79" s="32">
        <f t="shared" ca="1" si="34"/>
        <v>135971.16</v>
      </c>
      <c r="EK79" s="32">
        <f t="shared" ca="1" si="34"/>
        <v>345791.11999999994</v>
      </c>
      <c r="EL79" s="32">
        <f t="shared" ca="1" si="34"/>
        <v>632826.26000000013</v>
      </c>
      <c r="EM79" s="32">
        <f t="shared" ca="1" si="34"/>
        <v>139200.97999999998</v>
      </c>
      <c r="EN79" s="32">
        <f t="shared" ca="1" si="34"/>
        <v>202049.76000000004</v>
      </c>
      <c r="EO79" s="32">
        <f t="shared" ca="1" si="34"/>
        <v>124740.25999999992</v>
      </c>
      <c r="EP79" s="32">
        <f t="shared" ca="1" si="34"/>
        <v>151868.79</v>
      </c>
      <c r="EQ79" s="32">
        <f t="shared" ca="1" si="34"/>
        <v>145803.88999999996</v>
      </c>
      <c r="ER79" s="32">
        <f t="shared" ca="1" si="34"/>
        <v>148722.46000000002</v>
      </c>
    </row>
    <row r="80" spans="1:148" x14ac:dyDescent="0.25">
      <c r="A80" t="s">
        <v>492</v>
      </c>
      <c r="B80" s="1" t="s">
        <v>79</v>
      </c>
      <c r="C80" t="str">
        <f t="shared" ca="1" si="40"/>
        <v>GN3</v>
      </c>
      <c r="D80" t="str">
        <f t="shared" ca="1" si="41"/>
        <v>Genesee #3</v>
      </c>
      <c r="E80" s="52">
        <v>340213.39189999999</v>
      </c>
      <c r="F80" s="52">
        <v>306563.1226</v>
      </c>
      <c r="G80" s="52">
        <v>333188.6299</v>
      </c>
      <c r="H80" s="52">
        <v>322427.13819999999</v>
      </c>
      <c r="I80" s="52">
        <v>333149.1188</v>
      </c>
      <c r="J80" s="52">
        <v>324903.4731</v>
      </c>
      <c r="K80" s="52">
        <v>326155.78240000003</v>
      </c>
      <c r="L80" s="52">
        <v>340965.9645</v>
      </c>
      <c r="M80" s="52">
        <v>330614.35249999998</v>
      </c>
      <c r="N80" s="52">
        <v>338808.50939999998</v>
      </c>
      <c r="O80" s="52">
        <v>325424.61729999998</v>
      </c>
      <c r="P80" s="52">
        <v>332551.97720000002</v>
      </c>
      <c r="Q80" s="32">
        <v>11552759.58</v>
      </c>
      <c r="R80" s="32">
        <v>10095627.779999999</v>
      </c>
      <c r="S80" s="32">
        <v>6903642.7999999998</v>
      </c>
      <c r="T80" s="32">
        <v>6488083.7999999998</v>
      </c>
      <c r="U80" s="32">
        <v>18074084.859999999</v>
      </c>
      <c r="V80" s="32">
        <v>31498528.190000001</v>
      </c>
      <c r="W80" s="32">
        <v>7523870.6699999999</v>
      </c>
      <c r="X80" s="32">
        <v>11628530</v>
      </c>
      <c r="Y80" s="32">
        <v>6898760.1900000004</v>
      </c>
      <c r="Z80" s="32">
        <v>7296924.0800000001</v>
      </c>
      <c r="AA80" s="32">
        <v>6923831.3399999999</v>
      </c>
      <c r="AB80" s="32">
        <v>6966283.4400000004</v>
      </c>
      <c r="AC80" s="2">
        <v>4.63</v>
      </c>
      <c r="AD80" s="2">
        <v>4.63</v>
      </c>
      <c r="AE80" s="2">
        <v>4.63</v>
      </c>
      <c r="AF80" s="2">
        <v>4.63</v>
      </c>
      <c r="AG80" s="2">
        <v>4.63</v>
      </c>
      <c r="AH80" s="2">
        <v>4.63</v>
      </c>
      <c r="AI80" s="2">
        <v>4.63</v>
      </c>
      <c r="AJ80" s="2">
        <v>4.63</v>
      </c>
      <c r="AK80" s="2">
        <v>4.63</v>
      </c>
      <c r="AL80" s="2">
        <v>4.63</v>
      </c>
      <c r="AM80" s="2">
        <v>4.63</v>
      </c>
      <c r="AN80" s="2">
        <v>4.63</v>
      </c>
      <c r="AO80" s="33">
        <v>534892.77</v>
      </c>
      <c r="AP80" s="33">
        <v>467427.57</v>
      </c>
      <c r="AQ80" s="33">
        <v>319638.65999999997</v>
      </c>
      <c r="AR80" s="33">
        <v>300398.28000000003</v>
      </c>
      <c r="AS80" s="33">
        <v>836830.13</v>
      </c>
      <c r="AT80" s="33">
        <v>1458381.85</v>
      </c>
      <c r="AU80" s="33">
        <v>348355.21</v>
      </c>
      <c r="AV80" s="33">
        <v>538400.93999999994</v>
      </c>
      <c r="AW80" s="33">
        <v>319412.59999999998</v>
      </c>
      <c r="AX80" s="33">
        <v>337847.58</v>
      </c>
      <c r="AY80" s="33">
        <v>320573.39</v>
      </c>
      <c r="AZ80" s="33">
        <v>322538.92</v>
      </c>
      <c r="BA80" s="31">
        <f t="shared" si="27"/>
        <v>-1155.28</v>
      </c>
      <c r="BB80" s="31">
        <f t="shared" si="27"/>
        <v>-1009.56</v>
      </c>
      <c r="BC80" s="31">
        <f t="shared" si="27"/>
        <v>-690.36</v>
      </c>
      <c r="BD80" s="31">
        <f t="shared" si="27"/>
        <v>-1297.6199999999999</v>
      </c>
      <c r="BE80" s="31">
        <f t="shared" si="27"/>
        <v>-3614.82</v>
      </c>
      <c r="BF80" s="31">
        <f t="shared" si="27"/>
        <v>-6299.71</v>
      </c>
      <c r="BG80" s="31">
        <f t="shared" si="42"/>
        <v>12038.19</v>
      </c>
      <c r="BH80" s="31">
        <f t="shared" si="42"/>
        <v>18605.650000000001</v>
      </c>
      <c r="BI80" s="31">
        <f t="shared" si="42"/>
        <v>11038.02</v>
      </c>
      <c r="BJ80" s="31">
        <f t="shared" si="42"/>
        <v>-8026.62</v>
      </c>
      <c r="BK80" s="31">
        <f t="shared" si="42"/>
        <v>-7616.21</v>
      </c>
      <c r="BL80" s="31">
        <f t="shared" si="42"/>
        <v>-7662.91</v>
      </c>
      <c r="BM80" s="6">
        <f t="shared" ca="1" si="39"/>
        <v>6.1800000000000001E-2</v>
      </c>
      <c r="BN80" s="6">
        <f t="shared" ca="1" si="39"/>
        <v>6.1800000000000001E-2</v>
      </c>
      <c r="BO80" s="6">
        <f t="shared" ca="1" si="39"/>
        <v>6.1800000000000001E-2</v>
      </c>
      <c r="BP80" s="6">
        <f t="shared" ca="1" si="39"/>
        <v>6.1800000000000001E-2</v>
      </c>
      <c r="BQ80" s="6">
        <f t="shared" ca="1" si="39"/>
        <v>6.1800000000000001E-2</v>
      </c>
      <c r="BR80" s="6">
        <f t="shared" ca="1" si="39"/>
        <v>6.1800000000000001E-2</v>
      </c>
      <c r="BS80" s="6">
        <f t="shared" ca="1" si="39"/>
        <v>6.1800000000000001E-2</v>
      </c>
      <c r="BT80" s="6">
        <f t="shared" ca="1" si="39"/>
        <v>6.1800000000000001E-2</v>
      </c>
      <c r="BU80" s="6">
        <f t="shared" ca="1" si="39"/>
        <v>6.1800000000000001E-2</v>
      </c>
      <c r="BV80" s="6">
        <f t="shared" ca="1" si="39"/>
        <v>6.1800000000000001E-2</v>
      </c>
      <c r="BW80" s="6">
        <f t="shared" ca="1" si="39"/>
        <v>6.1800000000000001E-2</v>
      </c>
      <c r="BX80" s="6">
        <f t="shared" ca="1" si="39"/>
        <v>6.1800000000000001E-2</v>
      </c>
      <c r="BY80" s="31">
        <f t="shared" ca="1" si="31"/>
        <v>713960.54</v>
      </c>
      <c r="BZ80" s="31">
        <f t="shared" ca="1" si="31"/>
        <v>623909.80000000005</v>
      </c>
      <c r="CA80" s="31">
        <f t="shared" ca="1" si="31"/>
        <v>426645.13</v>
      </c>
      <c r="CB80" s="31">
        <f t="shared" ca="1" si="31"/>
        <v>400963.58</v>
      </c>
      <c r="CC80" s="31">
        <f t="shared" ca="1" si="31"/>
        <v>1116978.44</v>
      </c>
      <c r="CD80" s="31">
        <f t="shared" ca="1" si="31"/>
        <v>1946609.04</v>
      </c>
      <c r="CE80" s="31">
        <f t="shared" ca="1" si="30"/>
        <v>464975.21</v>
      </c>
      <c r="CF80" s="31">
        <f t="shared" ca="1" si="30"/>
        <v>718643.15</v>
      </c>
      <c r="CG80" s="31">
        <f t="shared" ca="1" si="30"/>
        <v>426343.38</v>
      </c>
      <c r="CH80" s="31">
        <f t="shared" ca="1" si="30"/>
        <v>450949.91</v>
      </c>
      <c r="CI80" s="31">
        <f t="shared" ca="1" si="30"/>
        <v>427892.78</v>
      </c>
      <c r="CJ80" s="31">
        <f t="shared" ca="1" si="30"/>
        <v>430516.32</v>
      </c>
      <c r="CK80" s="32">
        <f t="shared" ca="1" si="28"/>
        <v>28881.9</v>
      </c>
      <c r="CL80" s="32">
        <f t="shared" ca="1" si="28"/>
        <v>25239.07</v>
      </c>
      <c r="CM80" s="32">
        <f t="shared" ca="1" si="28"/>
        <v>17259.11</v>
      </c>
      <c r="CN80" s="32">
        <f t="shared" ca="1" si="28"/>
        <v>16220.21</v>
      </c>
      <c r="CO80" s="32">
        <f t="shared" ca="1" si="28"/>
        <v>45185.21</v>
      </c>
      <c r="CP80" s="32">
        <f t="shared" ca="1" si="28"/>
        <v>78746.320000000007</v>
      </c>
      <c r="CQ80" s="32">
        <f t="shared" ca="1" si="43"/>
        <v>18809.68</v>
      </c>
      <c r="CR80" s="32">
        <f t="shared" ca="1" si="43"/>
        <v>29071.33</v>
      </c>
      <c r="CS80" s="32">
        <f t="shared" ca="1" si="43"/>
        <v>17246.900000000001</v>
      </c>
      <c r="CT80" s="32">
        <f t="shared" ca="1" si="43"/>
        <v>18242.310000000001</v>
      </c>
      <c r="CU80" s="32">
        <f t="shared" ca="1" si="43"/>
        <v>17309.580000000002</v>
      </c>
      <c r="CV80" s="32">
        <f t="shared" ca="1" si="43"/>
        <v>17415.71</v>
      </c>
      <c r="CW80" s="31">
        <f t="shared" ca="1" si="29"/>
        <v>209104.95000000004</v>
      </c>
      <c r="CX80" s="31">
        <f t="shared" ca="1" si="29"/>
        <v>182730.86</v>
      </c>
      <c r="CY80" s="31">
        <f t="shared" ca="1" si="29"/>
        <v>124955.94000000002</v>
      </c>
      <c r="CZ80" s="31">
        <f t="shared" ca="1" si="29"/>
        <v>118083.13</v>
      </c>
      <c r="DA80" s="31">
        <f t="shared" ca="1" si="29"/>
        <v>328948.33999999991</v>
      </c>
      <c r="DB80" s="31">
        <f t="shared" ca="1" si="29"/>
        <v>573273.22</v>
      </c>
      <c r="DC80" s="31">
        <f t="shared" ca="1" si="44"/>
        <v>123391.48999999999</v>
      </c>
      <c r="DD80" s="31">
        <f t="shared" ca="1" si="44"/>
        <v>190707.89000000004</v>
      </c>
      <c r="DE80" s="31">
        <f t="shared" ca="1" si="44"/>
        <v>113139.66000000005</v>
      </c>
      <c r="DF80" s="31">
        <f t="shared" ca="1" si="44"/>
        <v>139371.25999999995</v>
      </c>
      <c r="DG80" s="31">
        <f t="shared" ca="1" si="44"/>
        <v>132245.18000000002</v>
      </c>
      <c r="DH80" s="31">
        <f t="shared" ca="1" si="44"/>
        <v>133056.02000000005</v>
      </c>
      <c r="DI80" s="32">
        <f t="shared" ca="1" si="36"/>
        <v>10455.25</v>
      </c>
      <c r="DJ80" s="32">
        <f t="shared" ca="1" si="36"/>
        <v>9136.5400000000009</v>
      </c>
      <c r="DK80" s="32">
        <f t="shared" ca="1" si="36"/>
        <v>6247.8</v>
      </c>
      <c r="DL80" s="32">
        <f t="shared" ca="1" si="32"/>
        <v>5904.16</v>
      </c>
      <c r="DM80" s="32">
        <f t="shared" ca="1" si="32"/>
        <v>16447.419999999998</v>
      </c>
      <c r="DN80" s="32">
        <f t="shared" ca="1" si="32"/>
        <v>28663.66</v>
      </c>
      <c r="DO80" s="32">
        <f t="shared" ca="1" si="32"/>
        <v>6169.57</v>
      </c>
      <c r="DP80" s="32">
        <f t="shared" ca="1" si="32"/>
        <v>9535.39</v>
      </c>
      <c r="DQ80" s="32">
        <f t="shared" ca="1" si="32"/>
        <v>5656.98</v>
      </c>
      <c r="DR80" s="32">
        <f t="shared" ca="1" si="32"/>
        <v>6968.56</v>
      </c>
      <c r="DS80" s="32">
        <f t="shared" ca="1" si="32"/>
        <v>6612.26</v>
      </c>
      <c r="DT80" s="32">
        <f t="shared" ca="1" si="32"/>
        <v>6652.8</v>
      </c>
      <c r="DU80" s="31">
        <f t="shared" ca="1" si="37"/>
        <v>33229.82</v>
      </c>
      <c r="DV80" s="31">
        <f t="shared" ca="1" si="37"/>
        <v>28650.6</v>
      </c>
      <c r="DW80" s="31">
        <f t="shared" ca="1" si="37"/>
        <v>19352.36</v>
      </c>
      <c r="DX80" s="31">
        <f t="shared" ca="1" si="33"/>
        <v>18037.22</v>
      </c>
      <c r="DY80" s="31">
        <f t="shared" ca="1" si="33"/>
        <v>49570.99</v>
      </c>
      <c r="DZ80" s="31">
        <f t="shared" ca="1" si="33"/>
        <v>85172.4</v>
      </c>
      <c r="EA80" s="31">
        <f t="shared" ca="1" si="33"/>
        <v>18078.990000000002</v>
      </c>
      <c r="EB80" s="31">
        <f t="shared" ca="1" si="33"/>
        <v>27577.57</v>
      </c>
      <c r="EC80" s="31">
        <f t="shared" ca="1" si="33"/>
        <v>16144.51</v>
      </c>
      <c r="ED80" s="31">
        <f t="shared" ca="1" si="33"/>
        <v>19629.89</v>
      </c>
      <c r="EE80" s="31">
        <f t="shared" ca="1" si="33"/>
        <v>18373.5</v>
      </c>
      <c r="EF80" s="31">
        <f t="shared" ca="1" si="33"/>
        <v>18240.09</v>
      </c>
      <c r="EG80" s="32">
        <f t="shared" ca="1" si="38"/>
        <v>252790.02000000005</v>
      </c>
      <c r="EH80" s="32">
        <f t="shared" ca="1" si="38"/>
        <v>220518</v>
      </c>
      <c r="EI80" s="32">
        <f t="shared" ca="1" si="38"/>
        <v>150556.10000000003</v>
      </c>
      <c r="EJ80" s="32">
        <f t="shared" ca="1" si="34"/>
        <v>142024.51</v>
      </c>
      <c r="EK80" s="32">
        <f t="shared" ca="1" si="34"/>
        <v>394966.74999999988</v>
      </c>
      <c r="EL80" s="32">
        <f t="shared" ca="1" si="34"/>
        <v>687109.28</v>
      </c>
      <c r="EM80" s="32">
        <f t="shared" ca="1" si="34"/>
        <v>147640.04999999999</v>
      </c>
      <c r="EN80" s="32">
        <f t="shared" ca="1" si="34"/>
        <v>227820.85000000003</v>
      </c>
      <c r="EO80" s="32">
        <f t="shared" ca="1" si="34"/>
        <v>134941.15000000005</v>
      </c>
      <c r="EP80" s="32">
        <f t="shared" ca="1" si="34"/>
        <v>165969.70999999996</v>
      </c>
      <c r="EQ80" s="32">
        <f t="shared" ca="1" si="34"/>
        <v>157230.94000000003</v>
      </c>
      <c r="ER80" s="32">
        <f t="shared" ca="1" si="34"/>
        <v>157948.91000000003</v>
      </c>
    </row>
    <row r="81" spans="1:148" x14ac:dyDescent="0.25">
      <c r="A81" t="s">
        <v>493</v>
      </c>
      <c r="B81" s="1" t="s">
        <v>43</v>
      </c>
      <c r="C81" t="str">
        <f t="shared" ca="1" si="40"/>
        <v>GPEC</v>
      </c>
      <c r="D81" t="str">
        <f t="shared" ca="1" si="41"/>
        <v>Grande Prairie EcoPower</v>
      </c>
      <c r="E81" s="52">
        <v>6753.8530000000001</v>
      </c>
      <c r="F81" s="52">
        <v>5247.8661000000002</v>
      </c>
      <c r="G81" s="52">
        <v>6285.4881999999998</v>
      </c>
      <c r="H81" s="52">
        <v>5357.5843000000004</v>
      </c>
      <c r="I81" s="52">
        <v>5357.3683000000001</v>
      </c>
      <c r="J81" s="52">
        <v>4457.5805</v>
      </c>
      <c r="K81" s="52">
        <v>4520.3675999999996</v>
      </c>
      <c r="L81" s="52">
        <v>4109.3494000000001</v>
      </c>
      <c r="M81" s="52">
        <v>2414.2925</v>
      </c>
      <c r="N81" s="52">
        <v>5036.3402999999998</v>
      </c>
      <c r="O81" s="52">
        <v>5631.6490999999996</v>
      </c>
      <c r="P81" s="52">
        <v>6296.5020999999997</v>
      </c>
      <c r="Q81" s="32">
        <v>225385.77</v>
      </c>
      <c r="R81" s="32">
        <v>172983.43</v>
      </c>
      <c r="S81" s="32">
        <v>126179.14</v>
      </c>
      <c r="T81" s="32">
        <v>109581.83</v>
      </c>
      <c r="U81" s="32">
        <v>298821.24</v>
      </c>
      <c r="V81" s="32">
        <v>330180.03000000003</v>
      </c>
      <c r="W81" s="32">
        <v>96936.8</v>
      </c>
      <c r="X81" s="32">
        <v>137632.23000000001</v>
      </c>
      <c r="Y81" s="32">
        <v>51036.06</v>
      </c>
      <c r="Z81" s="32">
        <v>100900.68</v>
      </c>
      <c r="AA81" s="32">
        <v>103610.05</v>
      </c>
      <c r="AB81" s="32">
        <v>128069.86</v>
      </c>
      <c r="AC81" s="2">
        <v>-4.2699999999999996</v>
      </c>
      <c r="AD81" s="2">
        <v>-4.2699999999999996</v>
      </c>
      <c r="AE81" s="2">
        <v>-4.2699999999999996</v>
      </c>
      <c r="AF81" s="2">
        <v>-4.2699999999999996</v>
      </c>
      <c r="AG81" s="2">
        <v>-4.2699999999999996</v>
      </c>
      <c r="AH81" s="2">
        <v>-4.2699999999999996</v>
      </c>
      <c r="AI81" s="2">
        <v>-4.2699999999999996</v>
      </c>
      <c r="AJ81" s="2">
        <v>-4.2699999999999996</v>
      </c>
      <c r="AK81" s="2">
        <v>-4.2699999999999996</v>
      </c>
      <c r="AL81" s="2">
        <v>-4.2699999999999996</v>
      </c>
      <c r="AM81" s="2">
        <v>-4.2699999999999996</v>
      </c>
      <c r="AN81" s="2">
        <v>-4.2699999999999996</v>
      </c>
      <c r="AO81" s="33">
        <v>-9623.9699999999993</v>
      </c>
      <c r="AP81" s="33">
        <v>-7386.39</v>
      </c>
      <c r="AQ81" s="33">
        <v>-5387.85</v>
      </c>
      <c r="AR81" s="33">
        <v>-4679.1400000000003</v>
      </c>
      <c r="AS81" s="33">
        <v>-12759.67</v>
      </c>
      <c r="AT81" s="33">
        <v>-14098.69</v>
      </c>
      <c r="AU81" s="33">
        <v>-4139.2</v>
      </c>
      <c r="AV81" s="33">
        <v>-5876.9</v>
      </c>
      <c r="AW81" s="33">
        <v>-2179.2399999999998</v>
      </c>
      <c r="AX81" s="33">
        <v>-4308.46</v>
      </c>
      <c r="AY81" s="33">
        <v>-4424.1499999999996</v>
      </c>
      <c r="AZ81" s="33">
        <v>-5468.58</v>
      </c>
      <c r="BA81" s="31">
        <f t="shared" si="27"/>
        <v>-22.54</v>
      </c>
      <c r="BB81" s="31">
        <f t="shared" si="27"/>
        <v>-17.3</v>
      </c>
      <c r="BC81" s="31">
        <f t="shared" si="27"/>
        <v>-12.62</v>
      </c>
      <c r="BD81" s="31">
        <f t="shared" si="27"/>
        <v>-21.92</v>
      </c>
      <c r="BE81" s="31">
        <f t="shared" si="27"/>
        <v>-59.76</v>
      </c>
      <c r="BF81" s="31">
        <f t="shared" si="27"/>
        <v>-66.040000000000006</v>
      </c>
      <c r="BG81" s="31">
        <f t="shared" si="42"/>
        <v>155.1</v>
      </c>
      <c r="BH81" s="31">
        <f t="shared" si="42"/>
        <v>220.21</v>
      </c>
      <c r="BI81" s="31">
        <f t="shared" si="42"/>
        <v>81.66</v>
      </c>
      <c r="BJ81" s="31">
        <f t="shared" si="42"/>
        <v>-110.99</v>
      </c>
      <c r="BK81" s="31">
        <f t="shared" si="42"/>
        <v>-113.97</v>
      </c>
      <c r="BL81" s="31">
        <f t="shared" si="42"/>
        <v>-140.88</v>
      </c>
      <c r="BM81" s="6">
        <f t="shared" ca="1" si="39"/>
        <v>-0.12</v>
      </c>
      <c r="BN81" s="6">
        <f t="shared" ca="1" si="39"/>
        <v>-0.12</v>
      </c>
      <c r="BO81" s="6">
        <f t="shared" ca="1" si="39"/>
        <v>-0.12</v>
      </c>
      <c r="BP81" s="6">
        <f t="shared" ca="1" si="39"/>
        <v>-0.12</v>
      </c>
      <c r="BQ81" s="6">
        <f t="shared" ca="1" si="39"/>
        <v>-0.12</v>
      </c>
      <c r="BR81" s="6">
        <f t="shared" ca="1" si="39"/>
        <v>-0.12</v>
      </c>
      <c r="BS81" s="6">
        <f t="shared" ca="1" si="39"/>
        <v>-0.12</v>
      </c>
      <c r="BT81" s="6">
        <f t="shared" ca="1" si="39"/>
        <v>-0.12</v>
      </c>
      <c r="BU81" s="6">
        <f t="shared" ca="1" si="39"/>
        <v>-0.12</v>
      </c>
      <c r="BV81" s="6">
        <f t="shared" ca="1" si="39"/>
        <v>-0.12</v>
      </c>
      <c r="BW81" s="6">
        <f t="shared" ca="1" si="39"/>
        <v>-0.12</v>
      </c>
      <c r="BX81" s="6">
        <f t="shared" ca="1" si="39"/>
        <v>-0.12</v>
      </c>
      <c r="BY81" s="31">
        <f t="shared" ca="1" si="31"/>
        <v>-27046.29</v>
      </c>
      <c r="BZ81" s="31">
        <f t="shared" ca="1" si="31"/>
        <v>-20758.009999999998</v>
      </c>
      <c r="CA81" s="31">
        <f t="shared" ca="1" si="31"/>
        <v>-15141.5</v>
      </c>
      <c r="CB81" s="31">
        <f t="shared" ca="1" si="31"/>
        <v>-13149.82</v>
      </c>
      <c r="CC81" s="31">
        <f t="shared" ca="1" si="31"/>
        <v>-35858.550000000003</v>
      </c>
      <c r="CD81" s="31">
        <f t="shared" ca="1" si="31"/>
        <v>-39621.599999999999</v>
      </c>
      <c r="CE81" s="31">
        <f t="shared" ca="1" si="30"/>
        <v>-11632.42</v>
      </c>
      <c r="CF81" s="31">
        <f t="shared" ca="1" si="30"/>
        <v>-16515.87</v>
      </c>
      <c r="CG81" s="31">
        <f t="shared" ca="1" si="30"/>
        <v>-6124.33</v>
      </c>
      <c r="CH81" s="31">
        <f t="shared" ca="1" si="30"/>
        <v>-12108.08</v>
      </c>
      <c r="CI81" s="31">
        <f t="shared" ca="1" si="30"/>
        <v>-12433.21</v>
      </c>
      <c r="CJ81" s="31">
        <f t="shared" ca="1" si="30"/>
        <v>-15368.38</v>
      </c>
      <c r="CK81" s="32">
        <f t="shared" ca="1" si="28"/>
        <v>563.46</v>
      </c>
      <c r="CL81" s="32">
        <f t="shared" ca="1" si="28"/>
        <v>432.46</v>
      </c>
      <c r="CM81" s="32">
        <f t="shared" ca="1" si="28"/>
        <v>315.45</v>
      </c>
      <c r="CN81" s="32">
        <f t="shared" ca="1" si="28"/>
        <v>273.95</v>
      </c>
      <c r="CO81" s="32">
        <f t="shared" ca="1" si="28"/>
        <v>747.05</v>
      </c>
      <c r="CP81" s="32">
        <f t="shared" ca="1" si="28"/>
        <v>825.45</v>
      </c>
      <c r="CQ81" s="32">
        <f t="shared" ca="1" si="43"/>
        <v>242.34</v>
      </c>
      <c r="CR81" s="32">
        <f t="shared" ca="1" si="43"/>
        <v>344.08</v>
      </c>
      <c r="CS81" s="32">
        <f t="shared" ca="1" si="43"/>
        <v>127.59</v>
      </c>
      <c r="CT81" s="32">
        <f t="shared" ca="1" si="43"/>
        <v>252.25</v>
      </c>
      <c r="CU81" s="32">
        <f t="shared" ca="1" si="43"/>
        <v>259.02999999999997</v>
      </c>
      <c r="CV81" s="32">
        <f t="shared" ca="1" si="43"/>
        <v>320.17</v>
      </c>
      <c r="CW81" s="31">
        <f t="shared" ca="1" si="29"/>
        <v>-16836.32</v>
      </c>
      <c r="CX81" s="31">
        <f t="shared" ca="1" si="29"/>
        <v>-12921.86</v>
      </c>
      <c r="CY81" s="31">
        <f t="shared" ca="1" si="29"/>
        <v>-9425.5799999999981</v>
      </c>
      <c r="CZ81" s="31">
        <f t="shared" ca="1" si="29"/>
        <v>-8174.8099999999995</v>
      </c>
      <c r="DA81" s="31">
        <f t="shared" ca="1" si="29"/>
        <v>-22292.070000000003</v>
      </c>
      <c r="DB81" s="31">
        <f t="shared" ca="1" si="29"/>
        <v>-24631.42</v>
      </c>
      <c r="DC81" s="31">
        <f t="shared" ca="1" si="44"/>
        <v>-7405.9800000000005</v>
      </c>
      <c r="DD81" s="31">
        <f t="shared" ca="1" si="44"/>
        <v>-10515.099999999999</v>
      </c>
      <c r="DE81" s="31">
        <f t="shared" ca="1" si="44"/>
        <v>-3899.16</v>
      </c>
      <c r="DF81" s="31">
        <f t="shared" ca="1" si="44"/>
        <v>-7436.38</v>
      </c>
      <c r="DG81" s="31">
        <f t="shared" ca="1" si="44"/>
        <v>-7636.0599999999986</v>
      </c>
      <c r="DH81" s="31">
        <f t="shared" ca="1" si="44"/>
        <v>-9438.75</v>
      </c>
      <c r="DI81" s="32">
        <f t="shared" ca="1" si="36"/>
        <v>-841.82</v>
      </c>
      <c r="DJ81" s="32">
        <f t="shared" ca="1" si="36"/>
        <v>-646.09</v>
      </c>
      <c r="DK81" s="32">
        <f t="shared" ca="1" si="36"/>
        <v>-471.28</v>
      </c>
      <c r="DL81" s="32">
        <f t="shared" ca="1" si="32"/>
        <v>-408.74</v>
      </c>
      <c r="DM81" s="32">
        <f t="shared" ca="1" si="32"/>
        <v>-1114.5999999999999</v>
      </c>
      <c r="DN81" s="32">
        <f t="shared" ca="1" si="32"/>
        <v>-1231.57</v>
      </c>
      <c r="DO81" s="32">
        <f t="shared" ca="1" si="32"/>
        <v>-370.3</v>
      </c>
      <c r="DP81" s="32">
        <f t="shared" ca="1" si="32"/>
        <v>-525.76</v>
      </c>
      <c r="DQ81" s="32">
        <f t="shared" ca="1" si="32"/>
        <v>-194.96</v>
      </c>
      <c r="DR81" s="32">
        <f t="shared" ca="1" si="32"/>
        <v>-371.82</v>
      </c>
      <c r="DS81" s="32">
        <f t="shared" ca="1" si="32"/>
        <v>-381.8</v>
      </c>
      <c r="DT81" s="32">
        <f t="shared" ca="1" si="32"/>
        <v>-471.94</v>
      </c>
      <c r="DU81" s="31">
        <f t="shared" ca="1" si="37"/>
        <v>-2675.54</v>
      </c>
      <c r="DV81" s="31">
        <f t="shared" ca="1" si="37"/>
        <v>-2026.03</v>
      </c>
      <c r="DW81" s="31">
        <f t="shared" ca="1" si="37"/>
        <v>-1459.77</v>
      </c>
      <c r="DX81" s="31">
        <f t="shared" ca="1" si="33"/>
        <v>-1248.7</v>
      </c>
      <c r="DY81" s="31">
        <f t="shared" ca="1" si="33"/>
        <v>-3359.31</v>
      </c>
      <c r="DZ81" s="31">
        <f t="shared" ca="1" si="33"/>
        <v>-3659.54</v>
      </c>
      <c r="EA81" s="31">
        <f t="shared" ca="1" si="33"/>
        <v>-1085.0999999999999</v>
      </c>
      <c r="EB81" s="31">
        <f t="shared" ca="1" si="33"/>
        <v>-1520.55</v>
      </c>
      <c r="EC81" s="31">
        <f t="shared" ca="1" si="33"/>
        <v>-556.39</v>
      </c>
      <c r="ED81" s="31">
        <f t="shared" ca="1" si="33"/>
        <v>-1047.3800000000001</v>
      </c>
      <c r="EE81" s="31">
        <f t="shared" ca="1" si="33"/>
        <v>-1060.92</v>
      </c>
      <c r="EF81" s="31">
        <f t="shared" ca="1" si="33"/>
        <v>-1293.92</v>
      </c>
      <c r="EG81" s="32">
        <f t="shared" ca="1" si="38"/>
        <v>-20353.68</v>
      </c>
      <c r="EH81" s="32">
        <f t="shared" ca="1" si="38"/>
        <v>-15593.980000000001</v>
      </c>
      <c r="EI81" s="32">
        <f t="shared" ca="1" si="38"/>
        <v>-11356.63</v>
      </c>
      <c r="EJ81" s="32">
        <f t="shared" ca="1" si="34"/>
        <v>-9832.25</v>
      </c>
      <c r="EK81" s="32">
        <f t="shared" ca="1" si="34"/>
        <v>-26765.980000000003</v>
      </c>
      <c r="EL81" s="32">
        <f t="shared" ca="1" si="34"/>
        <v>-29522.53</v>
      </c>
      <c r="EM81" s="32">
        <f t="shared" ca="1" si="34"/>
        <v>-8861.380000000001</v>
      </c>
      <c r="EN81" s="32">
        <f t="shared" ca="1" si="34"/>
        <v>-12561.409999999998</v>
      </c>
      <c r="EO81" s="32">
        <f t="shared" ca="1" si="34"/>
        <v>-4650.51</v>
      </c>
      <c r="EP81" s="32">
        <f t="shared" ca="1" si="34"/>
        <v>-8855.58</v>
      </c>
      <c r="EQ81" s="32">
        <f t="shared" ca="1" si="34"/>
        <v>-9078.7799999999988</v>
      </c>
      <c r="ER81" s="32">
        <f t="shared" ca="1" si="34"/>
        <v>-11204.61</v>
      </c>
    </row>
    <row r="82" spans="1:148" x14ac:dyDescent="0.25">
      <c r="A82" t="s">
        <v>511</v>
      </c>
      <c r="B82" s="1" t="s">
        <v>119</v>
      </c>
      <c r="C82" t="str">
        <f t="shared" ca="1" si="40"/>
        <v>GWW1</v>
      </c>
      <c r="D82" t="str">
        <f t="shared" ca="1" si="41"/>
        <v>Soderglen Wind Facility</v>
      </c>
      <c r="E82" s="52">
        <v>24881.2952</v>
      </c>
      <c r="F82" s="52">
        <v>13855.9211</v>
      </c>
      <c r="Q82" s="32">
        <v>630405.99</v>
      </c>
      <c r="R82" s="32">
        <v>296368.96999999997</v>
      </c>
      <c r="S82" s="32"/>
      <c r="T82" s="32"/>
      <c r="U82" s="32"/>
      <c r="V82" s="32"/>
      <c r="W82" s="32"/>
      <c r="X82" s="32"/>
      <c r="Y82" s="32"/>
      <c r="Z82" s="32"/>
      <c r="AA82" s="32"/>
      <c r="AB82" s="32"/>
      <c r="AC82" s="2">
        <v>3.81</v>
      </c>
      <c r="AD82" s="2">
        <v>3.81</v>
      </c>
      <c r="AO82" s="33">
        <v>24018.47</v>
      </c>
      <c r="AP82" s="33">
        <v>11291.66</v>
      </c>
      <c r="AQ82" s="33"/>
      <c r="AR82" s="33"/>
      <c r="AS82" s="33"/>
      <c r="AT82" s="33"/>
      <c r="AU82" s="33"/>
      <c r="AV82" s="33"/>
      <c r="AW82" s="33"/>
      <c r="AX82" s="33"/>
      <c r="AY82" s="33"/>
      <c r="AZ82" s="33"/>
      <c r="BA82" s="31">
        <f t="shared" si="27"/>
        <v>-63.04</v>
      </c>
      <c r="BB82" s="31">
        <f t="shared" si="27"/>
        <v>-29.64</v>
      </c>
      <c r="BC82" s="31">
        <f t="shared" si="27"/>
        <v>0</v>
      </c>
      <c r="BD82" s="31">
        <f t="shared" si="27"/>
        <v>0</v>
      </c>
      <c r="BE82" s="31">
        <f t="shared" si="27"/>
        <v>0</v>
      </c>
      <c r="BF82" s="31">
        <f t="shared" si="27"/>
        <v>0</v>
      </c>
      <c r="BG82" s="31">
        <f t="shared" si="42"/>
        <v>0</v>
      </c>
      <c r="BH82" s="31">
        <f t="shared" si="42"/>
        <v>0</v>
      </c>
      <c r="BI82" s="31">
        <f t="shared" si="42"/>
        <v>0</v>
      </c>
      <c r="BJ82" s="31">
        <f t="shared" si="42"/>
        <v>0</v>
      </c>
      <c r="BK82" s="31">
        <f t="shared" si="42"/>
        <v>0</v>
      </c>
      <c r="BL82" s="31">
        <f t="shared" si="42"/>
        <v>0</v>
      </c>
      <c r="BM82" s="6">
        <f t="shared" ca="1" si="39"/>
        <v>3.78E-2</v>
      </c>
      <c r="BN82" s="6">
        <f t="shared" ca="1" si="39"/>
        <v>3.78E-2</v>
      </c>
      <c r="BO82" s="6">
        <f t="shared" ca="1" si="39"/>
        <v>3.78E-2</v>
      </c>
      <c r="BP82" s="6">
        <f t="shared" ca="1" si="39"/>
        <v>3.78E-2</v>
      </c>
      <c r="BQ82" s="6">
        <f t="shared" ca="1" si="39"/>
        <v>3.78E-2</v>
      </c>
      <c r="BR82" s="6">
        <f t="shared" ca="1" si="39"/>
        <v>3.78E-2</v>
      </c>
      <c r="BS82" s="6">
        <f t="shared" ca="1" si="39"/>
        <v>3.78E-2</v>
      </c>
      <c r="BT82" s="6">
        <f t="shared" ca="1" si="39"/>
        <v>3.78E-2</v>
      </c>
      <c r="BU82" s="6">
        <f t="shared" ca="1" si="39"/>
        <v>3.78E-2</v>
      </c>
      <c r="BV82" s="6">
        <f t="shared" ca="1" si="39"/>
        <v>3.78E-2</v>
      </c>
      <c r="BW82" s="6">
        <f t="shared" ca="1" si="39"/>
        <v>3.78E-2</v>
      </c>
      <c r="BX82" s="6">
        <f t="shared" ca="1" si="39"/>
        <v>3.78E-2</v>
      </c>
      <c r="BY82" s="31">
        <f t="shared" ca="1" si="31"/>
        <v>23829.35</v>
      </c>
      <c r="BZ82" s="31">
        <f t="shared" ca="1" si="31"/>
        <v>11202.75</v>
      </c>
      <c r="CA82" s="31">
        <f t="shared" ca="1" si="31"/>
        <v>0</v>
      </c>
      <c r="CB82" s="31">
        <f t="shared" ca="1" si="31"/>
        <v>0</v>
      </c>
      <c r="CC82" s="31">
        <f t="shared" ca="1" si="31"/>
        <v>0</v>
      </c>
      <c r="CD82" s="31">
        <f t="shared" ca="1" si="31"/>
        <v>0</v>
      </c>
      <c r="CE82" s="31">
        <f t="shared" ca="1" si="30"/>
        <v>0</v>
      </c>
      <c r="CF82" s="31">
        <f t="shared" ca="1" si="30"/>
        <v>0</v>
      </c>
      <c r="CG82" s="31">
        <f t="shared" ca="1" si="30"/>
        <v>0</v>
      </c>
      <c r="CH82" s="31">
        <f t="shared" ca="1" si="30"/>
        <v>0</v>
      </c>
      <c r="CI82" s="31">
        <f t="shared" ca="1" si="30"/>
        <v>0</v>
      </c>
      <c r="CJ82" s="31">
        <f t="shared" ca="1" si="30"/>
        <v>0</v>
      </c>
      <c r="CK82" s="32">
        <f t="shared" ca="1" si="28"/>
        <v>1576.01</v>
      </c>
      <c r="CL82" s="32">
        <f t="shared" ca="1" si="28"/>
        <v>740.92</v>
      </c>
      <c r="CM82" s="32">
        <f t="shared" ca="1" si="28"/>
        <v>0</v>
      </c>
      <c r="CN82" s="32">
        <f t="shared" ca="1" si="28"/>
        <v>0</v>
      </c>
      <c r="CO82" s="32">
        <f t="shared" ca="1" si="28"/>
        <v>0</v>
      </c>
      <c r="CP82" s="32">
        <f t="shared" ca="1" si="28"/>
        <v>0</v>
      </c>
      <c r="CQ82" s="32">
        <f t="shared" ca="1" si="43"/>
        <v>0</v>
      </c>
      <c r="CR82" s="32">
        <f t="shared" ca="1" si="43"/>
        <v>0</v>
      </c>
      <c r="CS82" s="32">
        <f t="shared" ca="1" si="43"/>
        <v>0</v>
      </c>
      <c r="CT82" s="32">
        <f t="shared" ca="1" si="43"/>
        <v>0</v>
      </c>
      <c r="CU82" s="32">
        <f t="shared" ca="1" si="43"/>
        <v>0</v>
      </c>
      <c r="CV82" s="32">
        <f t="shared" ca="1" si="43"/>
        <v>0</v>
      </c>
      <c r="CW82" s="31">
        <f t="shared" ca="1" si="29"/>
        <v>1449.9299999999957</v>
      </c>
      <c r="CX82" s="31">
        <f t="shared" ca="1" si="29"/>
        <v>681.6500000000002</v>
      </c>
      <c r="CY82" s="31">
        <f t="shared" ca="1" si="29"/>
        <v>0</v>
      </c>
      <c r="CZ82" s="31">
        <f t="shared" ca="1" si="29"/>
        <v>0</v>
      </c>
      <c r="DA82" s="31">
        <f t="shared" ca="1" si="29"/>
        <v>0</v>
      </c>
      <c r="DB82" s="31">
        <f t="shared" ca="1" si="29"/>
        <v>0</v>
      </c>
      <c r="DC82" s="31">
        <f t="shared" ca="1" si="44"/>
        <v>0</v>
      </c>
      <c r="DD82" s="31">
        <f t="shared" ca="1" si="44"/>
        <v>0</v>
      </c>
      <c r="DE82" s="31">
        <f t="shared" ca="1" si="44"/>
        <v>0</v>
      </c>
      <c r="DF82" s="31">
        <f t="shared" ca="1" si="44"/>
        <v>0</v>
      </c>
      <c r="DG82" s="31">
        <f t="shared" ca="1" si="44"/>
        <v>0</v>
      </c>
      <c r="DH82" s="31">
        <f t="shared" ca="1" si="44"/>
        <v>0</v>
      </c>
      <c r="DI82" s="32">
        <f t="shared" ca="1" si="36"/>
        <v>72.5</v>
      </c>
      <c r="DJ82" s="32">
        <f t="shared" ca="1" si="36"/>
        <v>34.08</v>
      </c>
      <c r="DK82" s="32">
        <f t="shared" ca="1" si="36"/>
        <v>0</v>
      </c>
      <c r="DL82" s="32">
        <f t="shared" ca="1" si="32"/>
        <v>0</v>
      </c>
      <c r="DM82" s="32">
        <f t="shared" ca="1" si="32"/>
        <v>0</v>
      </c>
      <c r="DN82" s="32">
        <f t="shared" ca="1" si="32"/>
        <v>0</v>
      </c>
      <c r="DO82" s="32">
        <f t="shared" ca="1" si="32"/>
        <v>0</v>
      </c>
      <c r="DP82" s="32">
        <f t="shared" ca="1" si="32"/>
        <v>0</v>
      </c>
      <c r="DQ82" s="32">
        <f t="shared" ca="1" si="32"/>
        <v>0</v>
      </c>
      <c r="DR82" s="32">
        <f t="shared" ca="1" si="32"/>
        <v>0</v>
      </c>
      <c r="DS82" s="32">
        <f t="shared" ca="1" si="32"/>
        <v>0</v>
      </c>
      <c r="DT82" s="32">
        <f t="shared" ca="1" si="32"/>
        <v>0</v>
      </c>
      <c r="DU82" s="31">
        <f t="shared" ca="1" si="37"/>
        <v>230.41</v>
      </c>
      <c r="DV82" s="31">
        <f t="shared" ca="1" si="37"/>
        <v>106.88</v>
      </c>
      <c r="DW82" s="31">
        <f t="shared" ca="1" si="37"/>
        <v>0</v>
      </c>
      <c r="DX82" s="31">
        <f t="shared" ca="1" si="33"/>
        <v>0</v>
      </c>
      <c r="DY82" s="31">
        <f t="shared" ca="1" si="33"/>
        <v>0</v>
      </c>
      <c r="DZ82" s="31">
        <f t="shared" ca="1" si="33"/>
        <v>0</v>
      </c>
      <c r="EA82" s="31">
        <f t="shared" ca="1" si="33"/>
        <v>0</v>
      </c>
      <c r="EB82" s="31">
        <f t="shared" ca="1" si="33"/>
        <v>0</v>
      </c>
      <c r="EC82" s="31">
        <f t="shared" ca="1" si="33"/>
        <v>0</v>
      </c>
      <c r="ED82" s="31">
        <f t="shared" ca="1" si="33"/>
        <v>0</v>
      </c>
      <c r="EE82" s="31">
        <f t="shared" ca="1" si="33"/>
        <v>0</v>
      </c>
      <c r="EF82" s="31">
        <f t="shared" ca="1" si="33"/>
        <v>0</v>
      </c>
      <c r="EG82" s="32">
        <f t="shared" ca="1" si="38"/>
        <v>1752.8399999999958</v>
      </c>
      <c r="EH82" s="32">
        <f t="shared" ca="1" si="38"/>
        <v>822.61000000000024</v>
      </c>
      <c r="EI82" s="32">
        <f t="shared" ca="1" si="38"/>
        <v>0</v>
      </c>
      <c r="EJ82" s="32">
        <f t="shared" ca="1" si="34"/>
        <v>0</v>
      </c>
      <c r="EK82" s="32">
        <f t="shared" ca="1" si="34"/>
        <v>0</v>
      </c>
      <c r="EL82" s="32">
        <f t="shared" ca="1" si="34"/>
        <v>0</v>
      </c>
      <c r="EM82" s="32">
        <f t="shared" ca="1" si="34"/>
        <v>0</v>
      </c>
      <c r="EN82" s="32">
        <f t="shared" ca="1" si="34"/>
        <v>0</v>
      </c>
      <c r="EO82" s="32">
        <f t="shared" ca="1" si="34"/>
        <v>0</v>
      </c>
      <c r="EP82" s="32">
        <f t="shared" ca="1" si="34"/>
        <v>0</v>
      </c>
      <c r="EQ82" s="32">
        <f t="shared" ca="1" si="34"/>
        <v>0</v>
      </c>
      <c r="ER82" s="32">
        <f t="shared" ca="1" si="34"/>
        <v>0</v>
      </c>
    </row>
    <row r="83" spans="1:148" x14ac:dyDescent="0.25">
      <c r="A83" t="s">
        <v>494</v>
      </c>
      <c r="B83" s="1" t="s">
        <v>119</v>
      </c>
      <c r="C83" t="str">
        <f t="shared" ca="1" si="40"/>
        <v>GWW1</v>
      </c>
      <c r="D83" t="str">
        <f t="shared" ca="1" si="41"/>
        <v>Soderglen Wind Facility</v>
      </c>
      <c r="G83" s="52">
        <v>24281.8514</v>
      </c>
      <c r="H83" s="52">
        <v>18785.553100000001</v>
      </c>
      <c r="I83" s="52">
        <v>8002.3305</v>
      </c>
      <c r="J83" s="52">
        <v>7519.6935999999996</v>
      </c>
      <c r="K83" s="52">
        <v>13201.8766</v>
      </c>
      <c r="L83" s="52">
        <v>12839.770699999999</v>
      </c>
      <c r="M83" s="52">
        <v>20122.6839</v>
      </c>
      <c r="N83" s="52">
        <v>20279.3344</v>
      </c>
      <c r="O83" s="52">
        <v>21124.602299999999</v>
      </c>
      <c r="P83" s="52">
        <v>21772.211200000002</v>
      </c>
      <c r="Q83" s="32"/>
      <c r="R83" s="32"/>
      <c r="S83" s="32">
        <v>438384.16</v>
      </c>
      <c r="T83" s="32">
        <v>346074.35</v>
      </c>
      <c r="U83" s="32">
        <v>245721.1</v>
      </c>
      <c r="V83" s="32">
        <v>268499.49</v>
      </c>
      <c r="W83" s="32">
        <v>255558.89</v>
      </c>
      <c r="X83" s="32">
        <v>302931.34000000003</v>
      </c>
      <c r="Y83" s="32">
        <v>387673.48</v>
      </c>
      <c r="Z83" s="32">
        <v>354778.2</v>
      </c>
      <c r="AA83" s="32">
        <v>359267.69</v>
      </c>
      <c r="AB83" s="32">
        <v>390293.24</v>
      </c>
      <c r="AE83" s="2">
        <v>3.81</v>
      </c>
      <c r="AF83" s="2">
        <v>3.81</v>
      </c>
      <c r="AG83" s="2">
        <v>3.81</v>
      </c>
      <c r="AH83" s="2">
        <v>3.81</v>
      </c>
      <c r="AI83" s="2">
        <v>3.81</v>
      </c>
      <c r="AJ83" s="2">
        <v>3.81</v>
      </c>
      <c r="AK83" s="2">
        <v>3.81</v>
      </c>
      <c r="AL83" s="2">
        <v>3.81</v>
      </c>
      <c r="AM83" s="2">
        <v>3.81</v>
      </c>
      <c r="AN83" s="2">
        <v>3.81</v>
      </c>
      <c r="AO83" s="33"/>
      <c r="AP83" s="33"/>
      <c r="AQ83" s="33">
        <v>16702.439999999999</v>
      </c>
      <c r="AR83" s="33">
        <v>13185.43</v>
      </c>
      <c r="AS83" s="33">
        <v>9361.9699999999993</v>
      </c>
      <c r="AT83" s="33">
        <v>10229.83</v>
      </c>
      <c r="AU83" s="33">
        <v>9736.7900000000009</v>
      </c>
      <c r="AV83" s="33">
        <v>11541.68</v>
      </c>
      <c r="AW83" s="33">
        <v>14770.36</v>
      </c>
      <c r="AX83" s="33">
        <v>13517.05</v>
      </c>
      <c r="AY83" s="33">
        <v>13688.1</v>
      </c>
      <c r="AZ83" s="33">
        <v>14870.17</v>
      </c>
      <c r="BA83" s="31">
        <f t="shared" si="27"/>
        <v>0</v>
      </c>
      <c r="BB83" s="31">
        <f t="shared" si="27"/>
        <v>0</v>
      </c>
      <c r="BC83" s="31">
        <f t="shared" si="27"/>
        <v>-43.84</v>
      </c>
      <c r="BD83" s="31">
        <f t="shared" si="27"/>
        <v>-69.209999999999994</v>
      </c>
      <c r="BE83" s="31">
        <f t="shared" si="27"/>
        <v>-49.14</v>
      </c>
      <c r="BF83" s="31">
        <f t="shared" si="27"/>
        <v>-53.7</v>
      </c>
      <c r="BG83" s="31">
        <f t="shared" si="42"/>
        <v>408.89</v>
      </c>
      <c r="BH83" s="31">
        <f t="shared" si="42"/>
        <v>484.69</v>
      </c>
      <c r="BI83" s="31">
        <f t="shared" si="42"/>
        <v>620.28</v>
      </c>
      <c r="BJ83" s="31">
        <f t="shared" si="42"/>
        <v>-390.26</v>
      </c>
      <c r="BK83" s="31">
        <f t="shared" si="42"/>
        <v>-395.19</v>
      </c>
      <c r="BL83" s="31">
        <f t="shared" si="42"/>
        <v>-429.32</v>
      </c>
      <c r="BM83" s="6">
        <f t="shared" ca="1" si="39"/>
        <v>3.78E-2</v>
      </c>
      <c r="BN83" s="6">
        <f t="shared" ca="1" si="39"/>
        <v>3.78E-2</v>
      </c>
      <c r="BO83" s="6">
        <f t="shared" ca="1" si="39"/>
        <v>3.78E-2</v>
      </c>
      <c r="BP83" s="6">
        <f t="shared" ca="1" si="39"/>
        <v>3.78E-2</v>
      </c>
      <c r="BQ83" s="6">
        <f t="shared" ca="1" si="39"/>
        <v>3.78E-2</v>
      </c>
      <c r="BR83" s="6">
        <f t="shared" ca="1" si="39"/>
        <v>3.78E-2</v>
      </c>
      <c r="BS83" s="6">
        <f t="shared" ca="1" si="39"/>
        <v>3.78E-2</v>
      </c>
      <c r="BT83" s="6">
        <f t="shared" ca="1" si="39"/>
        <v>3.78E-2</v>
      </c>
      <c r="BU83" s="6">
        <f t="shared" ca="1" si="39"/>
        <v>3.78E-2</v>
      </c>
      <c r="BV83" s="6">
        <f t="shared" ca="1" si="39"/>
        <v>3.78E-2</v>
      </c>
      <c r="BW83" s="6">
        <f t="shared" ca="1" si="39"/>
        <v>3.78E-2</v>
      </c>
      <c r="BX83" s="6">
        <f t="shared" ca="1" si="39"/>
        <v>3.78E-2</v>
      </c>
      <c r="BY83" s="31">
        <f t="shared" ca="1" si="31"/>
        <v>0</v>
      </c>
      <c r="BZ83" s="31">
        <f t="shared" ca="1" si="31"/>
        <v>0</v>
      </c>
      <c r="CA83" s="31">
        <f t="shared" ca="1" si="31"/>
        <v>16570.919999999998</v>
      </c>
      <c r="CB83" s="31">
        <f t="shared" ca="1" si="31"/>
        <v>13081.61</v>
      </c>
      <c r="CC83" s="31">
        <f t="shared" ca="1" si="31"/>
        <v>9288.26</v>
      </c>
      <c r="CD83" s="31">
        <f t="shared" ca="1" si="31"/>
        <v>10149.280000000001</v>
      </c>
      <c r="CE83" s="31">
        <f t="shared" ca="1" si="30"/>
        <v>9660.1299999999992</v>
      </c>
      <c r="CF83" s="31">
        <f t="shared" ca="1" si="30"/>
        <v>11450.8</v>
      </c>
      <c r="CG83" s="31">
        <f t="shared" ca="1" si="30"/>
        <v>14654.06</v>
      </c>
      <c r="CH83" s="31">
        <f t="shared" ca="1" si="30"/>
        <v>13410.62</v>
      </c>
      <c r="CI83" s="31">
        <f t="shared" ca="1" si="30"/>
        <v>13580.32</v>
      </c>
      <c r="CJ83" s="31">
        <f t="shared" ca="1" si="30"/>
        <v>14753.08</v>
      </c>
      <c r="CK83" s="32">
        <f t="shared" ca="1" si="28"/>
        <v>0</v>
      </c>
      <c r="CL83" s="32">
        <f t="shared" ca="1" si="28"/>
        <v>0</v>
      </c>
      <c r="CM83" s="32">
        <f t="shared" ca="1" si="28"/>
        <v>1095.96</v>
      </c>
      <c r="CN83" s="32">
        <f t="shared" ca="1" si="28"/>
        <v>865.19</v>
      </c>
      <c r="CO83" s="32">
        <f t="shared" ca="1" si="28"/>
        <v>614.29999999999995</v>
      </c>
      <c r="CP83" s="32">
        <f t="shared" ca="1" si="28"/>
        <v>671.25</v>
      </c>
      <c r="CQ83" s="32">
        <f t="shared" ca="1" si="43"/>
        <v>638.9</v>
      </c>
      <c r="CR83" s="32">
        <f t="shared" ca="1" si="43"/>
        <v>757.33</v>
      </c>
      <c r="CS83" s="32">
        <f t="shared" ca="1" si="43"/>
        <v>969.18</v>
      </c>
      <c r="CT83" s="32">
        <f t="shared" ca="1" si="43"/>
        <v>886.95</v>
      </c>
      <c r="CU83" s="32">
        <f t="shared" ca="1" si="43"/>
        <v>898.17</v>
      </c>
      <c r="CV83" s="32">
        <f t="shared" ca="1" si="43"/>
        <v>975.73</v>
      </c>
      <c r="CW83" s="31">
        <f t="shared" ca="1" si="29"/>
        <v>0</v>
      </c>
      <c r="CX83" s="31">
        <f t="shared" ca="1" si="29"/>
        <v>0</v>
      </c>
      <c r="CY83" s="31">
        <f t="shared" ca="1" si="29"/>
        <v>1008.2799999999987</v>
      </c>
      <c r="CZ83" s="31">
        <f t="shared" ca="1" si="29"/>
        <v>830.58000000000084</v>
      </c>
      <c r="DA83" s="31">
        <f t="shared" ca="1" si="29"/>
        <v>589.73000000000013</v>
      </c>
      <c r="DB83" s="31">
        <f t="shared" ca="1" si="29"/>
        <v>644.40000000000077</v>
      </c>
      <c r="DC83" s="31">
        <f t="shared" ca="1" si="44"/>
        <v>153.34999999999798</v>
      </c>
      <c r="DD83" s="31">
        <f t="shared" ca="1" si="44"/>
        <v>181.75999999999891</v>
      </c>
      <c r="DE83" s="31">
        <f t="shared" ca="1" si="44"/>
        <v>232.59999999999923</v>
      </c>
      <c r="DF83" s="31">
        <f t="shared" ca="1" si="44"/>
        <v>1170.7800000000022</v>
      </c>
      <c r="DG83" s="31">
        <f t="shared" ca="1" si="44"/>
        <v>1185.5799999999995</v>
      </c>
      <c r="DH83" s="31">
        <f t="shared" ca="1" si="44"/>
        <v>1287.9599999999994</v>
      </c>
      <c r="DI83" s="32">
        <f t="shared" ca="1" si="36"/>
        <v>0</v>
      </c>
      <c r="DJ83" s="32">
        <f t="shared" ca="1" si="36"/>
        <v>0</v>
      </c>
      <c r="DK83" s="32">
        <f t="shared" ca="1" si="36"/>
        <v>50.41</v>
      </c>
      <c r="DL83" s="32">
        <f t="shared" ca="1" si="32"/>
        <v>41.53</v>
      </c>
      <c r="DM83" s="32">
        <f t="shared" ca="1" si="32"/>
        <v>29.49</v>
      </c>
      <c r="DN83" s="32">
        <f t="shared" ca="1" si="32"/>
        <v>32.22</v>
      </c>
      <c r="DO83" s="32">
        <f t="shared" ca="1" si="32"/>
        <v>7.67</v>
      </c>
      <c r="DP83" s="32">
        <f t="shared" ca="1" si="32"/>
        <v>9.09</v>
      </c>
      <c r="DQ83" s="32">
        <f t="shared" ca="1" si="32"/>
        <v>11.63</v>
      </c>
      <c r="DR83" s="32">
        <f t="shared" ca="1" si="32"/>
        <v>58.54</v>
      </c>
      <c r="DS83" s="32">
        <f t="shared" ca="1" si="32"/>
        <v>59.28</v>
      </c>
      <c r="DT83" s="32">
        <f t="shared" ca="1" si="32"/>
        <v>64.400000000000006</v>
      </c>
      <c r="DU83" s="31">
        <f t="shared" ca="1" si="37"/>
        <v>0</v>
      </c>
      <c r="DV83" s="31">
        <f t="shared" ca="1" si="37"/>
        <v>0</v>
      </c>
      <c r="DW83" s="31">
        <f t="shared" ca="1" si="37"/>
        <v>156.16</v>
      </c>
      <c r="DX83" s="31">
        <f t="shared" ca="1" si="33"/>
        <v>126.87</v>
      </c>
      <c r="DY83" s="31">
        <f t="shared" ca="1" si="33"/>
        <v>88.87</v>
      </c>
      <c r="DZ83" s="31">
        <f t="shared" ca="1" si="33"/>
        <v>95.74</v>
      </c>
      <c r="EA83" s="31">
        <f t="shared" ca="1" si="33"/>
        <v>22.47</v>
      </c>
      <c r="EB83" s="31">
        <f t="shared" ca="1" si="33"/>
        <v>26.28</v>
      </c>
      <c r="EC83" s="31">
        <f t="shared" ca="1" si="33"/>
        <v>33.19</v>
      </c>
      <c r="ED83" s="31">
        <f t="shared" ca="1" si="33"/>
        <v>164.9</v>
      </c>
      <c r="EE83" s="31">
        <f t="shared" ca="1" si="33"/>
        <v>164.72</v>
      </c>
      <c r="EF83" s="31">
        <f t="shared" ca="1" si="33"/>
        <v>176.56</v>
      </c>
      <c r="EG83" s="32">
        <f t="shared" ca="1" si="38"/>
        <v>0</v>
      </c>
      <c r="EH83" s="32">
        <f t="shared" ca="1" si="38"/>
        <v>0</v>
      </c>
      <c r="EI83" s="32">
        <f t="shared" ca="1" si="38"/>
        <v>1214.8499999999988</v>
      </c>
      <c r="EJ83" s="32">
        <f t="shared" ca="1" si="34"/>
        <v>998.98000000000081</v>
      </c>
      <c r="EK83" s="32">
        <f t="shared" ca="1" si="34"/>
        <v>708.09000000000015</v>
      </c>
      <c r="EL83" s="32">
        <f t="shared" ca="1" si="34"/>
        <v>772.36000000000081</v>
      </c>
      <c r="EM83" s="32">
        <f t="shared" ca="1" si="34"/>
        <v>183.48999999999796</v>
      </c>
      <c r="EN83" s="32">
        <f t="shared" ca="1" si="34"/>
        <v>217.12999999999892</v>
      </c>
      <c r="EO83" s="32">
        <f t="shared" ca="1" si="34"/>
        <v>277.41999999999922</v>
      </c>
      <c r="EP83" s="32">
        <f t="shared" ca="1" si="34"/>
        <v>1394.2200000000023</v>
      </c>
      <c r="EQ83" s="32">
        <f t="shared" ca="1" si="34"/>
        <v>1409.5799999999995</v>
      </c>
      <c r="ER83" s="32">
        <f t="shared" ca="1" si="34"/>
        <v>1528.9199999999994</v>
      </c>
    </row>
    <row r="84" spans="1:148" x14ac:dyDescent="0.25">
      <c r="A84" t="s">
        <v>495</v>
      </c>
      <c r="B84" s="1" t="s">
        <v>84</v>
      </c>
      <c r="C84" t="str">
        <f t="shared" ca="1" si="40"/>
        <v>HAL1</v>
      </c>
      <c r="D84" t="str">
        <f t="shared" ca="1" si="41"/>
        <v>Halkirk Wind Facility</v>
      </c>
      <c r="E84" s="52">
        <v>52966.389900000002</v>
      </c>
      <c r="F84" s="52">
        <v>37421.104899999998</v>
      </c>
      <c r="G84" s="52">
        <v>45369.814700000003</v>
      </c>
      <c r="H84" s="52">
        <v>46526.966399999998</v>
      </c>
      <c r="I84" s="52">
        <v>39085.474999999999</v>
      </c>
      <c r="J84" s="52">
        <v>21167.870800000001</v>
      </c>
      <c r="K84" s="52">
        <v>31578.0147</v>
      </c>
      <c r="L84" s="52">
        <v>25963.880399999998</v>
      </c>
      <c r="M84" s="52">
        <v>30099.242600000001</v>
      </c>
      <c r="N84" s="52">
        <v>47429.707300000002</v>
      </c>
      <c r="O84" s="52">
        <v>44050.156600000002</v>
      </c>
      <c r="P84" s="52">
        <v>38490.707600000002</v>
      </c>
      <c r="Q84" s="32">
        <v>1592856.41</v>
      </c>
      <c r="R84" s="32">
        <v>992383.28</v>
      </c>
      <c r="S84" s="32">
        <v>841136.2</v>
      </c>
      <c r="T84" s="32">
        <v>886971.87</v>
      </c>
      <c r="U84" s="32">
        <v>1559124.28</v>
      </c>
      <c r="V84" s="32">
        <v>1411432.3</v>
      </c>
      <c r="W84" s="32">
        <v>645866.25</v>
      </c>
      <c r="X84" s="32">
        <v>538753.11</v>
      </c>
      <c r="Y84" s="32">
        <v>579668.51</v>
      </c>
      <c r="Z84" s="32">
        <v>909258.41</v>
      </c>
      <c r="AA84" s="32">
        <v>762615.93</v>
      </c>
      <c r="AB84" s="32">
        <v>702254.23</v>
      </c>
      <c r="AC84" s="2">
        <v>4.71</v>
      </c>
      <c r="AD84" s="2">
        <v>4.71</v>
      </c>
      <c r="AE84" s="2">
        <v>4.71</v>
      </c>
      <c r="AF84" s="2">
        <v>4.71</v>
      </c>
      <c r="AG84" s="2">
        <v>4.71</v>
      </c>
      <c r="AH84" s="2">
        <v>4.71</v>
      </c>
      <c r="AI84" s="2">
        <v>4.71</v>
      </c>
      <c r="AJ84" s="2">
        <v>4.71</v>
      </c>
      <c r="AK84" s="2">
        <v>4.71</v>
      </c>
      <c r="AL84" s="2">
        <v>4.71</v>
      </c>
      <c r="AM84" s="2">
        <v>4.71</v>
      </c>
      <c r="AN84" s="2">
        <v>4.71</v>
      </c>
      <c r="AO84" s="33">
        <v>75023.539999999994</v>
      </c>
      <c r="AP84" s="33">
        <v>46741.25</v>
      </c>
      <c r="AQ84" s="33">
        <v>39617.51</v>
      </c>
      <c r="AR84" s="33">
        <v>41776.379999999997</v>
      </c>
      <c r="AS84" s="33">
        <v>73434.75</v>
      </c>
      <c r="AT84" s="33">
        <v>66478.460000000006</v>
      </c>
      <c r="AU84" s="33">
        <v>30420.3</v>
      </c>
      <c r="AV84" s="33">
        <v>25375.27</v>
      </c>
      <c r="AW84" s="33">
        <v>27302.39</v>
      </c>
      <c r="AX84" s="33">
        <v>42826.07</v>
      </c>
      <c r="AY84" s="33">
        <v>35919.21</v>
      </c>
      <c r="AZ84" s="33">
        <v>33076.17</v>
      </c>
      <c r="BA84" s="31">
        <f t="shared" si="27"/>
        <v>-159.29</v>
      </c>
      <c r="BB84" s="31">
        <f t="shared" si="27"/>
        <v>-99.24</v>
      </c>
      <c r="BC84" s="31">
        <f t="shared" si="27"/>
        <v>-84.11</v>
      </c>
      <c r="BD84" s="31">
        <f t="shared" si="27"/>
        <v>-177.39</v>
      </c>
      <c r="BE84" s="31">
        <f t="shared" si="27"/>
        <v>-311.82</v>
      </c>
      <c r="BF84" s="31">
        <f t="shared" si="27"/>
        <v>-282.29000000000002</v>
      </c>
      <c r="BG84" s="31">
        <f t="shared" si="42"/>
        <v>1033.3900000000001</v>
      </c>
      <c r="BH84" s="31">
        <f t="shared" si="42"/>
        <v>862</v>
      </c>
      <c r="BI84" s="31">
        <f t="shared" si="42"/>
        <v>927.47</v>
      </c>
      <c r="BJ84" s="31">
        <f t="shared" si="42"/>
        <v>-1000.18</v>
      </c>
      <c r="BK84" s="31">
        <f t="shared" si="42"/>
        <v>-838.88</v>
      </c>
      <c r="BL84" s="31">
        <f t="shared" si="42"/>
        <v>-772.48</v>
      </c>
      <c r="BM84" s="6">
        <f t="shared" ca="1" si="39"/>
        <v>2.76E-2</v>
      </c>
      <c r="BN84" s="6">
        <f t="shared" ca="1" si="39"/>
        <v>2.76E-2</v>
      </c>
      <c r="BO84" s="6">
        <f t="shared" ca="1" si="39"/>
        <v>2.76E-2</v>
      </c>
      <c r="BP84" s="6">
        <f t="shared" ca="1" si="39"/>
        <v>2.76E-2</v>
      </c>
      <c r="BQ84" s="6">
        <f t="shared" ca="1" si="39"/>
        <v>2.76E-2</v>
      </c>
      <c r="BR84" s="6">
        <f t="shared" ca="1" si="39"/>
        <v>2.76E-2</v>
      </c>
      <c r="BS84" s="6">
        <f t="shared" ca="1" si="39"/>
        <v>2.76E-2</v>
      </c>
      <c r="BT84" s="6">
        <f t="shared" ca="1" si="39"/>
        <v>2.76E-2</v>
      </c>
      <c r="BU84" s="6">
        <f t="shared" ca="1" si="39"/>
        <v>2.76E-2</v>
      </c>
      <c r="BV84" s="6">
        <f t="shared" ca="1" si="39"/>
        <v>2.76E-2</v>
      </c>
      <c r="BW84" s="6">
        <f t="shared" ca="1" si="39"/>
        <v>2.76E-2</v>
      </c>
      <c r="BX84" s="6">
        <f t="shared" ca="1" si="39"/>
        <v>2.76E-2</v>
      </c>
      <c r="BY84" s="31">
        <f t="shared" ca="1" si="31"/>
        <v>43962.84</v>
      </c>
      <c r="BZ84" s="31">
        <f t="shared" ca="1" si="31"/>
        <v>27389.78</v>
      </c>
      <c r="CA84" s="31">
        <f t="shared" ca="1" si="31"/>
        <v>23215.360000000001</v>
      </c>
      <c r="CB84" s="31">
        <f t="shared" ca="1" si="31"/>
        <v>24480.42</v>
      </c>
      <c r="CC84" s="31">
        <f t="shared" ca="1" si="31"/>
        <v>43031.83</v>
      </c>
      <c r="CD84" s="31">
        <f t="shared" ca="1" si="31"/>
        <v>38955.53</v>
      </c>
      <c r="CE84" s="31">
        <f t="shared" ca="1" si="30"/>
        <v>17825.91</v>
      </c>
      <c r="CF84" s="31">
        <f t="shared" ca="1" si="30"/>
        <v>14869.59</v>
      </c>
      <c r="CG84" s="31">
        <f t="shared" ca="1" si="30"/>
        <v>15998.85</v>
      </c>
      <c r="CH84" s="31">
        <f t="shared" ca="1" si="30"/>
        <v>25095.53</v>
      </c>
      <c r="CI84" s="31">
        <f t="shared" ca="1" si="30"/>
        <v>21048.2</v>
      </c>
      <c r="CJ84" s="31">
        <f t="shared" ca="1" si="30"/>
        <v>19382.22</v>
      </c>
      <c r="CK84" s="32">
        <f t="shared" ca="1" si="28"/>
        <v>3982.14</v>
      </c>
      <c r="CL84" s="32">
        <f t="shared" ca="1" si="28"/>
        <v>2480.96</v>
      </c>
      <c r="CM84" s="32">
        <f t="shared" ca="1" si="28"/>
        <v>2102.84</v>
      </c>
      <c r="CN84" s="32">
        <f t="shared" ca="1" si="28"/>
        <v>2217.4299999999998</v>
      </c>
      <c r="CO84" s="32">
        <f t="shared" ca="1" si="28"/>
        <v>3897.81</v>
      </c>
      <c r="CP84" s="32">
        <f t="shared" ca="1" si="28"/>
        <v>3528.58</v>
      </c>
      <c r="CQ84" s="32">
        <f t="shared" ca="1" si="43"/>
        <v>1614.67</v>
      </c>
      <c r="CR84" s="32">
        <f t="shared" ca="1" si="43"/>
        <v>1346.88</v>
      </c>
      <c r="CS84" s="32">
        <f t="shared" ca="1" si="43"/>
        <v>1449.17</v>
      </c>
      <c r="CT84" s="32">
        <f t="shared" ca="1" si="43"/>
        <v>2273.15</v>
      </c>
      <c r="CU84" s="32">
        <f t="shared" ca="1" si="43"/>
        <v>1906.54</v>
      </c>
      <c r="CV84" s="32">
        <f t="shared" ca="1" si="43"/>
        <v>1755.64</v>
      </c>
      <c r="CW84" s="31">
        <f t="shared" ca="1" si="29"/>
        <v>-26919.269999999997</v>
      </c>
      <c r="CX84" s="31">
        <f t="shared" ca="1" si="29"/>
        <v>-16771.27</v>
      </c>
      <c r="CY84" s="31">
        <f t="shared" ca="1" si="29"/>
        <v>-14215.2</v>
      </c>
      <c r="CZ84" s="31">
        <f t="shared" ca="1" si="29"/>
        <v>-14901.14</v>
      </c>
      <c r="DA84" s="31">
        <f t="shared" ca="1" si="29"/>
        <v>-26193.29</v>
      </c>
      <c r="DB84" s="31">
        <f t="shared" ca="1" si="29"/>
        <v>-23712.060000000005</v>
      </c>
      <c r="DC84" s="31">
        <f t="shared" ca="1" si="44"/>
        <v>-12013.109999999997</v>
      </c>
      <c r="DD84" s="31">
        <f t="shared" ca="1" si="44"/>
        <v>-10020.799999999999</v>
      </c>
      <c r="DE84" s="31">
        <f t="shared" ca="1" si="44"/>
        <v>-10781.839999999998</v>
      </c>
      <c r="DF84" s="31">
        <f t="shared" ca="1" si="44"/>
        <v>-14457.21</v>
      </c>
      <c r="DG84" s="31">
        <f t="shared" ca="1" si="44"/>
        <v>-12125.589999999998</v>
      </c>
      <c r="DH84" s="31">
        <f t="shared" ca="1" si="44"/>
        <v>-11165.829999999998</v>
      </c>
      <c r="DI84" s="32">
        <f t="shared" ca="1" si="36"/>
        <v>-1345.96</v>
      </c>
      <c r="DJ84" s="32">
        <f t="shared" ca="1" si="36"/>
        <v>-838.56</v>
      </c>
      <c r="DK84" s="32">
        <f t="shared" ca="1" si="36"/>
        <v>-710.76</v>
      </c>
      <c r="DL84" s="32">
        <f t="shared" ca="1" si="32"/>
        <v>-745.06</v>
      </c>
      <c r="DM84" s="32">
        <f t="shared" ca="1" si="32"/>
        <v>-1309.6600000000001</v>
      </c>
      <c r="DN84" s="32">
        <f t="shared" ca="1" si="32"/>
        <v>-1185.5999999999999</v>
      </c>
      <c r="DO84" s="32">
        <f t="shared" ca="1" si="32"/>
        <v>-600.66</v>
      </c>
      <c r="DP84" s="32">
        <f t="shared" ca="1" si="32"/>
        <v>-501.04</v>
      </c>
      <c r="DQ84" s="32">
        <f t="shared" ca="1" si="32"/>
        <v>-539.09</v>
      </c>
      <c r="DR84" s="32">
        <f t="shared" ca="1" si="32"/>
        <v>-722.86</v>
      </c>
      <c r="DS84" s="32">
        <f t="shared" ca="1" si="32"/>
        <v>-606.28</v>
      </c>
      <c r="DT84" s="32">
        <f t="shared" ca="1" si="32"/>
        <v>-558.29</v>
      </c>
      <c r="DU84" s="31">
        <f t="shared" ca="1" si="37"/>
        <v>-4277.8599999999997</v>
      </c>
      <c r="DV84" s="31">
        <f t="shared" ca="1" si="37"/>
        <v>-2629.59</v>
      </c>
      <c r="DW84" s="31">
        <f t="shared" ca="1" si="37"/>
        <v>-2201.56</v>
      </c>
      <c r="DX84" s="31">
        <f t="shared" ca="1" si="33"/>
        <v>-2276.15</v>
      </c>
      <c r="DY84" s="31">
        <f t="shared" ca="1" si="33"/>
        <v>-3947.21</v>
      </c>
      <c r="DZ84" s="31">
        <f t="shared" ca="1" si="33"/>
        <v>-3522.95</v>
      </c>
      <c r="EA84" s="31">
        <f t="shared" ca="1" si="33"/>
        <v>-1760.13</v>
      </c>
      <c r="EB84" s="31">
        <f t="shared" ca="1" si="33"/>
        <v>-1449.07</v>
      </c>
      <c r="EC84" s="31">
        <f t="shared" ca="1" si="33"/>
        <v>-1538.52</v>
      </c>
      <c r="ED84" s="31">
        <f t="shared" ca="1" si="33"/>
        <v>-2036.24</v>
      </c>
      <c r="EE84" s="31">
        <f t="shared" ca="1" si="33"/>
        <v>-1684.67</v>
      </c>
      <c r="EF84" s="31">
        <f t="shared" ca="1" si="33"/>
        <v>-1530.68</v>
      </c>
      <c r="EG84" s="32">
        <f t="shared" ca="1" si="38"/>
        <v>-32543.089999999997</v>
      </c>
      <c r="EH84" s="32">
        <f t="shared" ca="1" si="38"/>
        <v>-20239.420000000002</v>
      </c>
      <c r="EI84" s="32">
        <f t="shared" ca="1" si="38"/>
        <v>-17127.52</v>
      </c>
      <c r="EJ84" s="32">
        <f t="shared" ca="1" si="34"/>
        <v>-17922.349999999999</v>
      </c>
      <c r="EK84" s="32">
        <f t="shared" ca="1" si="34"/>
        <v>-31450.16</v>
      </c>
      <c r="EL84" s="32">
        <f t="shared" ca="1" si="34"/>
        <v>-28420.610000000004</v>
      </c>
      <c r="EM84" s="32">
        <f t="shared" ca="1" si="34"/>
        <v>-14373.899999999998</v>
      </c>
      <c r="EN84" s="32">
        <f t="shared" ca="1" si="34"/>
        <v>-11970.91</v>
      </c>
      <c r="EO84" s="32">
        <f t="shared" ca="1" si="34"/>
        <v>-12859.449999999999</v>
      </c>
      <c r="EP84" s="32">
        <f t="shared" ca="1" si="34"/>
        <v>-17216.310000000001</v>
      </c>
      <c r="EQ84" s="32">
        <f t="shared" ca="1" si="34"/>
        <v>-14416.539999999999</v>
      </c>
      <c r="ER84" s="32">
        <f t="shared" ca="1" si="34"/>
        <v>-13254.8</v>
      </c>
    </row>
    <row r="85" spans="1:148" x14ac:dyDescent="0.25">
      <c r="A85" t="s">
        <v>496</v>
      </c>
      <c r="B85" s="1" t="s">
        <v>92</v>
      </c>
      <c r="C85" t="str">
        <f t="shared" ca="1" si="40"/>
        <v>HRM</v>
      </c>
      <c r="D85" t="str">
        <f t="shared" ca="1" si="41"/>
        <v>H. R. Milner</v>
      </c>
      <c r="E85" s="52">
        <v>47651.128156999999</v>
      </c>
      <c r="F85" s="52">
        <v>41717.894208999998</v>
      </c>
      <c r="G85" s="52">
        <v>10853.644241</v>
      </c>
      <c r="H85" s="52">
        <v>536.99748599999998</v>
      </c>
      <c r="I85" s="52">
        <v>22281.366996000001</v>
      </c>
      <c r="J85" s="52">
        <v>62646.822850999997</v>
      </c>
      <c r="K85" s="52">
        <v>22315.581704</v>
      </c>
      <c r="L85" s="52">
        <v>0</v>
      </c>
      <c r="M85" s="52">
        <v>0</v>
      </c>
      <c r="N85" s="52">
        <v>0</v>
      </c>
      <c r="O85" s="52">
        <v>37935.935676000001</v>
      </c>
      <c r="P85" s="52">
        <v>57542.530651000001</v>
      </c>
      <c r="Q85" s="32">
        <v>2097976.14</v>
      </c>
      <c r="R85" s="32">
        <v>1714599.71</v>
      </c>
      <c r="S85" s="32">
        <v>238642.78</v>
      </c>
      <c r="T85" s="32">
        <v>13211.06</v>
      </c>
      <c r="U85" s="32">
        <v>2611699.33</v>
      </c>
      <c r="V85" s="32">
        <v>7869292.2999999998</v>
      </c>
      <c r="W85" s="32">
        <v>653708.29</v>
      </c>
      <c r="X85" s="32">
        <v>0</v>
      </c>
      <c r="Y85" s="32">
        <v>0</v>
      </c>
      <c r="Z85" s="32">
        <v>0</v>
      </c>
      <c r="AA85" s="32">
        <v>951791.73</v>
      </c>
      <c r="AB85" s="32">
        <v>1196417.55</v>
      </c>
      <c r="AC85" s="2">
        <v>-1.65</v>
      </c>
      <c r="AD85" s="2">
        <v>-1.65</v>
      </c>
      <c r="AE85" s="2">
        <v>-1.65</v>
      </c>
      <c r="AF85" s="2">
        <v>-1.65</v>
      </c>
      <c r="AG85" s="2">
        <v>-1.65</v>
      </c>
      <c r="AH85" s="2">
        <v>-1.65</v>
      </c>
      <c r="AI85" s="2">
        <v>-1.65</v>
      </c>
      <c r="AJ85" s="2">
        <v>-1.65</v>
      </c>
      <c r="AK85" s="2">
        <v>-1.65</v>
      </c>
      <c r="AL85" s="2">
        <v>-1.65</v>
      </c>
      <c r="AM85" s="2">
        <v>-1.65</v>
      </c>
      <c r="AN85" s="2">
        <v>-1.65</v>
      </c>
      <c r="AO85" s="33">
        <v>-34616.61</v>
      </c>
      <c r="AP85" s="33">
        <v>-28290.9</v>
      </c>
      <c r="AQ85" s="33">
        <v>-3937.61</v>
      </c>
      <c r="AR85" s="33">
        <v>-217.98</v>
      </c>
      <c r="AS85" s="33">
        <v>-43093.04</v>
      </c>
      <c r="AT85" s="33">
        <v>-129843.32</v>
      </c>
      <c r="AU85" s="33">
        <v>-10786.19</v>
      </c>
      <c r="AV85" s="33">
        <v>0</v>
      </c>
      <c r="AW85" s="33">
        <v>0</v>
      </c>
      <c r="AX85" s="33">
        <v>0</v>
      </c>
      <c r="AY85" s="33">
        <v>-15704.56</v>
      </c>
      <c r="AZ85" s="33">
        <v>-19740.89</v>
      </c>
      <c r="BA85" s="31">
        <f t="shared" si="27"/>
        <v>-209.8</v>
      </c>
      <c r="BB85" s="31">
        <f t="shared" si="27"/>
        <v>-171.46</v>
      </c>
      <c r="BC85" s="31">
        <f t="shared" si="27"/>
        <v>-23.86</v>
      </c>
      <c r="BD85" s="31">
        <f t="shared" si="27"/>
        <v>-2.64</v>
      </c>
      <c r="BE85" s="31">
        <f t="shared" si="27"/>
        <v>-522.34</v>
      </c>
      <c r="BF85" s="31">
        <f t="shared" si="27"/>
        <v>-1573.86</v>
      </c>
      <c r="BG85" s="31">
        <f t="shared" si="42"/>
        <v>1045.93</v>
      </c>
      <c r="BH85" s="31">
        <f t="shared" si="42"/>
        <v>0</v>
      </c>
      <c r="BI85" s="31">
        <f t="shared" si="42"/>
        <v>0</v>
      </c>
      <c r="BJ85" s="31">
        <f t="shared" si="42"/>
        <v>0</v>
      </c>
      <c r="BK85" s="31">
        <f t="shared" si="42"/>
        <v>-1046.97</v>
      </c>
      <c r="BL85" s="31">
        <f t="shared" si="42"/>
        <v>-1316.06</v>
      </c>
      <c r="BM85" s="6">
        <f t="shared" ca="1" si="39"/>
        <v>-0.1109</v>
      </c>
      <c r="BN85" s="6">
        <f t="shared" ca="1" si="39"/>
        <v>-0.1109</v>
      </c>
      <c r="BO85" s="6">
        <f t="shared" ca="1" si="39"/>
        <v>-0.1109</v>
      </c>
      <c r="BP85" s="6">
        <f t="shared" ref="BM85:BX106" ca="1" si="45">VLOOKUP($C85,LossFactorLookup,3,FALSE)</f>
        <v>-0.1109</v>
      </c>
      <c r="BQ85" s="6">
        <f t="shared" ca="1" si="45"/>
        <v>-0.1109</v>
      </c>
      <c r="BR85" s="6">
        <f t="shared" ca="1" si="45"/>
        <v>-0.1109</v>
      </c>
      <c r="BS85" s="6">
        <f t="shared" ca="1" si="45"/>
        <v>-0.1109</v>
      </c>
      <c r="BT85" s="6">
        <f t="shared" ca="1" si="45"/>
        <v>-0.1109</v>
      </c>
      <c r="BU85" s="6">
        <f t="shared" ca="1" si="45"/>
        <v>-0.1109</v>
      </c>
      <c r="BV85" s="6">
        <f t="shared" ca="1" si="45"/>
        <v>-0.1109</v>
      </c>
      <c r="BW85" s="6">
        <f t="shared" ca="1" si="45"/>
        <v>-0.1109</v>
      </c>
      <c r="BX85" s="6">
        <f t="shared" ca="1" si="45"/>
        <v>-0.1109</v>
      </c>
      <c r="BY85" s="31">
        <f t="shared" ca="1" si="31"/>
        <v>-232665.55</v>
      </c>
      <c r="BZ85" s="31">
        <f t="shared" ca="1" si="31"/>
        <v>-190149.11</v>
      </c>
      <c r="CA85" s="31">
        <f t="shared" ca="1" si="31"/>
        <v>-26465.48</v>
      </c>
      <c r="CB85" s="31">
        <f t="shared" ca="1" si="31"/>
        <v>-1465.11</v>
      </c>
      <c r="CC85" s="31">
        <f t="shared" ca="1" si="31"/>
        <v>-289637.46000000002</v>
      </c>
      <c r="CD85" s="31">
        <f t="shared" ca="1" si="31"/>
        <v>-872704.52</v>
      </c>
      <c r="CE85" s="31">
        <f t="shared" ca="1" si="30"/>
        <v>-72496.25</v>
      </c>
      <c r="CF85" s="31">
        <f t="shared" ca="1" si="30"/>
        <v>0</v>
      </c>
      <c r="CG85" s="31">
        <f t="shared" ca="1" si="30"/>
        <v>0</v>
      </c>
      <c r="CH85" s="31">
        <f t="shared" ca="1" si="30"/>
        <v>0</v>
      </c>
      <c r="CI85" s="31">
        <f t="shared" ca="1" si="30"/>
        <v>-105553.7</v>
      </c>
      <c r="CJ85" s="31">
        <f t="shared" ca="1" si="30"/>
        <v>-132682.71</v>
      </c>
      <c r="CK85" s="32">
        <f t="shared" ca="1" si="28"/>
        <v>5244.94</v>
      </c>
      <c r="CL85" s="32">
        <f t="shared" ca="1" si="28"/>
        <v>4286.5</v>
      </c>
      <c r="CM85" s="32">
        <f t="shared" ca="1" si="28"/>
        <v>596.61</v>
      </c>
      <c r="CN85" s="32">
        <f t="shared" ca="1" si="28"/>
        <v>33.03</v>
      </c>
      <c r="CO85" s="32">
        <f t="shared" ca="1" si="28"/>
        <v>6529.25</v>
      </c>
      <c r="CP85" s="32">
        <f t="shared" ca="1" si="28"/>
        <v>19673.23</v>
      </c>
      <c r="CQ85" s="32">
        <f t="shared" ca="1" si="43"/>
        <v>1634.27</v>
      </c>
      <c r="CR85" s="32">
        <f t="shared" ca="1" si="43"/>
        <v>0</v>
      </c>
      <c r="CS85" s="32">
        <f t="shared" ca="1" si="43"/>
        <v>0</v>
      </c>
      <c r="CT85" s="32">
        <f t="shared" ca="1" si="43"/>
        <v>0</v>
      </c>
      <c r="CU85" s="32">
        <f t="shared" ca="1" si="43"/>
        <v>2379.48</v>
      </c>
      <c r="CV85" s="32">
        <f t="shared" ca="1" si="43"/>
        <v>2991.04</v>
      </c>
      <c r="CW85" s="31">
        <f t="shared" ca="1" si="29"/>
        <v>-192594.2</v>
      </c>
      <c r="CX85" s="31">
        <f t="shared" ca="1" si="29"/>
        <v>-157400.25</v>
      </c>
      <c r="CY85" s="31">
        <f t="shared" ca="1" si="29"/>
        <v>-21907.399999999998</v>
      </c>
      <c r="CZ85" s="31">
        <f t="shared" ca="1" si="29"/>
        <v>-1211.4599999999998</v>
      </c>
      <c r="DA85" s="31">
        <f t="shared" ca="1" si="29"/>
        <v>-239492.83000000002</v>
      </c>
      <c r="DB85" s="31">
        <f t="shared" ca="1" si="29"/>
        <v>-721614.11</v>
      </c>
      <c r="DC85" s="31">
        <f t="shared" ca="1" si="44"/>
        <v>-61121.719999999994</v>
      </c>
      <c r="DD85" s="31">
        <f t="shared" ca="1" si="44"/>
        <v>0</v>
      </c>
      <c r="DE85" s="31">
        <f t="shared" ca="1" si="44"/>
        <v>0</v>
      </c>
      <c r="DF85" s="31">
        <f t="shared" ca="1" si="44"/>
        <v>0</v>
      </c>
      <c r="DG85" s="31">
        <f t="shared" ca="1" si="44"/>
        <v>-86422.69</v>
      </c>
      <c r="DH85" s="31">
        <f t="shared" ca="1" si="44"/>
        <v>-108634.72</v>
      </c>
      <c r="DI85" s="32">
        <f t="shared" ca="1" si="36"/>
        <v>-9629.7099999999991</v>
      </c>
      <c r="DJ85" s="32">
        <f t="shared" ca="1" si="36"/>
        <v>-7870.01</v>
      </c>
      <c r="DK85" s="32">
        <f t="shared" ca="1" si="36"/>
        <v>-1095.3699999999999</v>
      </c>
      <c r="DL85" s="32">
        <f t="shared" ca="1" si="32"/>
        <v>-60.57</v>
      </c>
      <c r="DM85" s="32">
        <f t="shared" ca="1" si="32"/>
        <v>-11974.64</v>
      </c>
      <c r="DN85" s="32">
        <f t="shared" ca="1" si="32"/>
        <v>-36080.71</v>
      </c>
      <c r="DO85" s="32">
        <f t="shared" ca="1" si="32"/>
        <v>-3056.09</v>
      </c>
      <c r="DP85" s="32">
        <f t="shared" ca="1" si="32"/>
        <v>0</v>
      </c>
      <c r="DQ85" s="32">
        <f t="shared" ca="1" si="32"/>
        <v>0</v>
      </c>
      <c r="DR85" s="32">
        <f t="shared" ca="1" si="32"/>
        <v>0</v>
      </c>
      <c r="DS85" s="32">
        <f t="shared" ca="1" si="32"/>
        <v>-4321.13</v>
      </c>
      <c r="DT85" s="32">
        <f t="shared" ca="1" si="32"/>
        <v>-5431.74</v>
      </c>
      <c r="DU85" s="31">
        <f t="shared" ca="1" si="37"/>
        <v>-30606.02</v>
      </c>
      <c r="DV85" s="31">
        <f t="shared" ca="1" si="37"/>
        <v>-24678.98</v>
      </c>
      <c r="DW85" s="31">
        <f t="shared" ca="1" si="37"/>
        <v>-3392.87</v>
      </c>
      <c r="DX85" s="31">
        <f t="shared" ca="1" si="33"/>
        <v>-185.05</v>
      </c>
      <c r="DY85" s="31">
        <f t="shared" ca="1" si="33"/>
        <v>-36090.46</v>
      </c>
      <c r="DZ85" s="31">
        <f t="shared" ca="1" si="33"/>
        <v>-107211.71</v>
      </c>
      <c r="EA85" s="31">
        <f t="shared" ca="1" si="33"/>
        <v>-8955.39</v>
      </c>
      <c r="EB85" s="31">
        <f t="shared" ca="1" si="33"/>
        <v>0</v>
      </c>
      <c r="EC85" s="31">
        <f t="shared" ca="1" si="33"/>
        <v>0</v>
      </c>
      <c r="ED85" s="31">
        <f t="shared" ca="1" si="33"/>
        <v>0</v>
      </c>
      <c r="EE85" s="31">
        <f t="shared" ca="1" si="33"/>
        <v>-12007.15</v>
      </c>
      <c r="EF85" s="31">
        <f t="shared" ca="1" si="33"/>
        <v>-14892.28</v>
      </c>
      <c r="EG85" s="32">
        <f t="shared" ca="1" si="38"/>
        <v>-232829.93</v>
      </c>
      <c r="EH85" s="32">
        <f t="shared" ca="1" si="38"/>
        <v>-189949.24000000002</v>
      </c>
      <c r="EI85" s="32">
        <f t="shared" ca="1" si="38"/>
        <v>-26395.639999999996</v>
      </c>
      <c r="EJ85" s="32">
        <f t="shared" ca="1" si="34"/>
        <v>-1457.0799999999997</v>
      </c>
      <c r="EK85" s="32">
        <f t="shared" ca="1" si="34"/>
        <v>-287557.93000000005</v>
      </c>
      <c r="EL85" s="32">
        <f t="shared" ca="1" si="34"/>
        <v>-864906.52999999991</v>
      </c>
      <c r="EM85" s="32">
        <f t="shared" ca="1" si="34"/>
        <v>-73133.2</v>
      </c>
      <c r="EN85" s="32">
        <f t="shared" ca="1" si="34"/>
        <v>0</v>
      </c>
      <c r="EO85" s="32">
        <f t="shared" ca="1" si="34"/>
        <v>0</v>
      </c>
      <c r="EP85" s="32">
        <f t="shared" ca="1" si="34"/>
        <v>0</v>
      </c>
      <c r="EQ85" s="32">
        <f t="shared" ca="1" si="34"/>
        <v>-102750.97</v>
      </c>
      <c r="ER85" s="32">
        <f t="shared" ca="1" si="34"/>
        <v>-128958.74</v>
      </c>
    </row>
    <row r="86" spans="1:148" x14ac:dyDescent="0.25">
      <c r="A86" t="s">
        <v>467</v>
      </c>
      <c r="B86" s="1" t="s">
        <v>128</v>
      </c>
      <c r="C86" t="str">
        <f t="shared" ca="1" si="40"/>
        <v>HSH</v>
      </c>
      <c r="D86" t="str">
        <f t="shared" ca="1" si="41"/>
        <v>Horseshoe Hydro Facility</v>
      </c>
      <c r="E86" s="52">
        <v>5200.2903452999999</v>
      </c>
      <c r="F86" s="52">
        <v>6205.5693965999999</v>
      </c>
      <c r="G86" s="52">
        <v>5789.3020911000003</v>
      </c>
      <c r="H86" s="52">
        <v>5094.1449038000001</v>
      </c>
      <c r="I86" s="52">
        <v>8549.1671566999994</v>
      </c>
      <c r="J86" s="52">
        <v>10237.999338699999</v>
      </c>
      <c r="K86" s="52">
        <v>9797.8380130000005</v>
      </c>
      <c r="L86" s="52">
        <v>7524.1706468000002</v>
      </c>
      <c r="M86" s="52">
        <v>7129.8321582999997</v>
      </c>
      <c r="N86" s="52">
        <v>5820.1318515000003</v>
      </c>
      <c r="O86" s="52">
        <v>4192.9048812999999</v>
      </c>
      <c r="P86" s="52">
        <v>4102.8985747999996</v>
      </c>
      <c r="Q86" s="32">
        <v>171333.82</v>
      </c>
      <c r="R86" s="32">
        <v>204848.38</v>
      </c>
      <c r="S86" s="32">
        <v>120494.33</v>
      </c>
      <c r="T86" s="32">
        <v>106155.74</v>
      </c>
      <c r="U86" s="32">
        <v>508124.9</v>
      </c>
      <c r="V86" s="32">
        <v>999946.49</v>
      </c>
      <c r="W86" s="32">
        <v>225158.46</v>
      </c>
      <c r="X86" s="32">
        <v>251449.52</v>
      </c>
      <c r="Y86" s="32">
        <v>147977.22</v>
      </c>
      <c r="Z86" s="32">
        <v>127110.58</v>
      </c>
      <c r="AA86" s="32">
        <v>83761.73</v>
      </c>
      <c r="AB86" s="32">
        <v>87588.09</v>
      </c>
      <c r="AC86" s="2">
        <v>0.98</v>
      </c>
      <c r="AD86" s="2">
        <v>0.98</v>
      </c>
      <c r="AE86" s="2">
        <v>0.98</v>
      </c>
      <c r="AF86" s="2">
        <v>0.98</v>
      </c>
      <c r="AG86" s="2">
        <v>0.98</v>
      </c>
      <c r="AH86" s="2">
        <v>0.98</v>
      </c>
      <c r="AI86" s="2">
        <v>0.98</v>
      </c>
      <c r="AJ86" s="2">
        <v>0.98</v>
      </c>
      <c r="AK86" s="2">
        <v>0.98</v>
      </c>
      <c r="AL86" s="2">
        <v>0.98</v>
      </c>
      <c r="AM86" s="2">
        <v>0.98</v>
      </c>
      <c r="AN86" s="2">
        <v>0.98</v>
      </c>
      <c r="AO86" s="33">
        <v>1679.07</v>
      </c>
      <c r="AP86" s="33">
        <v>2007.51</v>
      </c>
      <c r="AQ86" s="33">
        <v>1180.8399999999999</v>
      </c>
      <c r="AR86" s="33">
        <v>1040.33</v>
      </c>
      <c r="AS86" s="33">
        <v>4979.62</v>
      </c>
      <c r="AT86" s="33">
        <v>9799.48</v>
      </c>
      <c r="AU86" s="33">
        <v>2206.5500000000002</v>
      </c>
      <c r="AV86" s="33">
        <v>2464.21</v>
      </c>
      <c r="AW86" s="33">
        <v>1450.18</v>
      </c>
      <c r="AX86" s="33">
        <v>1245.68</v>
      </c>
      <c r="AY86" s="33">
        <v>820.86</v>
      </c>
      <c r="AZ86" s="33">
        <v>858.36</v>
      </c>
      <c r="BA86" s="31">
        <f t="shared" si="27"/>
        <v>-17.13</v>
      </c>
      <c r="BB86" s="31">
        <f t="shared" si="27"/>
        <v>-20.48</v>
      </c>
      <c r="BC86" s="31">
        <f t="shared" si="27"/>
        <v>-12.05</v>
      </c>
      <c r="BD86" s="31">
        <f t="shared" si="27"/>
        <v>-21.23</v>
      </c>
      <c r="BE86" s="31">
        <f t="shared" si="27"/>
        <v>-101.62</v>
      </c>
      <c r="BF86" s="31">
        <f t="shared" si="27"/>
        <v>-199.99</v>
      </c>
      <c r="BG86" s="31">
        <f t="shared" si="42"/>
        <v>360.25</v>
      </c>
      <c r="BH86" s="31">
        <f t="shared" si="42"/>
        <v>402.32</v>
      </c>
      <c r="BI86" s="31">
        <f t="shared" si="42"/>
        <v>236.76</v>
      </c>
      <c r="BJ86" s="31">
        <f t="shared" si="42"/>
        <v>-139.82</v>
      </c>
      <c r="BK86" s="31">
        <f t="shared" si="42"/>
        <v>-92.14</v>
      </c>
      <c r="BL86" s="31">
        <f t="shared" si="42"/>
        <v>-96.35</v>
      </c>
      <c r="BM86" s="6">
        <f t="shared" ca="1" si="45"/>
        <v>-3.27E-2</v>
      </c>
      <c r="BN86" s="6">
        <f t="shared" ca="1" si="45"/>
        <v>-3.27E-2</v>
      </c>
      <c r="BO86" s="6">
        <f t="shared" ca="1" si="45"/>
        <v>-3.27E-2</v>
      </c>
      <c r="BP86" s="6">
        <f t="shared" ca="1" si="45"/>
        <v>-3.27E-2</v>
      </c>
      <c r="BQ86" s="6">
        <f t="shared" ca="1" si="45"/>
        <v>-3.27E-2</v>
      </c>
      <c r="BR86" s="6">
        <f t="shared" ca="1" si="45"/>
        <v>-3.27E-2</v>
      </c>
      <c r="BS86" s="6">
        <f t="shared" ca="1" si="45"/>
        <v>-3.27E-2</v>
      </c>
      <c r="BT86" s="6">
        <f t="shared" ca="1" si="45"/>
        <v>-3.27E-2</v>
      </c>
      <c r="BU86" s="6">
        <f t="shared" ca="1" si="45"/>
        <v>-3.27E-2</v>
      </c>
      <c r="BV86" s="6">
        <f t="shared" ca="1" si="45"/>
        <v>-3.27E-2</v>
      </c>
      <c r="BW86" s="6">
        <f t="shared" ca="1" si="45"/>
        <v>-3.27E-2</v>
      </c>
      <c r="BX86" s="6">
        <f t="shared" ca="1" si="45"/>
        <v>-3.27E-2</v>
      </c>
      <c r="BY86" s="31">
        <f t="shared" ca="1" si="31"/>
        <v>-5602.62</v>
      </c>
      <c r="BZ86" s="31">
        <f t="shared" ca="1" si="31"/>
        <v>-6698.54</v>
      </c>
      <c r="CA86" s="31">
        <f t="shared" ca="1" si="31"/>
        <v>-3940.16</v>
      </c>
      <c r="CB86" s="31">
        <f t="shared" ca="1" si="31"/>
        <v>-3471.29</v>
      </c>
      <c r="CC86" s="31">
        <f t="shared" ca="1" si="31"/>
        <v>-16615.68</v>
      </c>
      <c r="CD86" s="31">
        <f t="shared" ca="1" si="31"/>
        <v>-32698.25</v>
      </c>
      <c r="CE86" s="31">
        <f t="shared" ca="1" si="31"/>
        <v>-7362.68</v>
      </c>
      <c r="CF86" s="31">
        <f t="shared" ca="1" si="31"/>
        <v>-8222.4</v>
      </c>
      <c r="CG86" s="31">
        <f t="shared" ca="1" si="31"/>
        <v>-4838.8599999999997</v>
      </c>
      <c r="CH86" s="31">
        <f t="shared" ca="1" si="31"/>
        <v>-4156.5200000000004</v>
      </c>
      <c r="CI86" s="31">
        <f t="shared" ca="1" si="31"/>
        <v>-2739.01</v>
      </c>
      <c r="CJ86" s="31">
        <f t="shared" ca="1" si="31"/>
        <v>-2864.13</v>
      </c>
      <c r="CK86" s="32">
        <f t="shared" ca="1" si="28"/>
        <v>428.33</v>
      </c>
      <c r="CL86" s="32">
        <f t="shared" ca="1" si="28"/>
        <v>512.12</v>
      </c>
      <c r="CM86" s="32">
        <f t="shared" ca="1" si="28"/>
        <v>301.24</v>
      </c>
      <c r="CN86" s="32">
        <f t="shared" ca="1" si="28"/>
        <v>265.39</v>
      </c>
      <c r="CO86" s="32">
        <f t="shared" ca="1" si="28"/>
        <v>1270.31</v>
      </c>
      <c r="CP86" s="32">
        <f t="shared" ca="1" si="28"/>
        <v>2499.87</v>
      </c>
      <c r="CQ86" s="32">
        <f t="shared" ca="1" si="43"/>
        <v>562.9</v>
      </c>
      <c r="CR86" s="32">
        <f t="shared" ca="1" si="43"/>
        <v>628.62</v>
      </c>
      <c r="CS86" s="32">
        <f t="shared" ca="1" si="43"/>
        <v>369.94</v>
      </c>
      <c r="CT86" s="32">
        <f t="shared" ca="1" si="43"/>
        <v>317.77999999999997</v>
      </c>
      <c r="CU86" s="32">
        <f t="shared" ca="1" si="43"/>
        <v>209.4</v>
      </c>
      <c r="CV86" s="32">
        <f t="shared" ca="1" si="43"/>
        <v>218.97</v>
      </c>
      <c r="CW86" s="31">
        <f t="shared" ca="1" si="29"/>
        <v>-6836.23</v>
      </c>
      <c r="CX86" s="31">
        <f t="shared" ca="1" si="29"/>
        <v>-8173.4500000000007</v>
      </c>
      <c r="CY86" s="31">
        <f t="shared" ca="1" si="29"/>
        <v>-4807.71</v>
      </c>
      <c r="CZ86" s="31">
        <f t="shared" ca="1" si="29"/>
        <v>-4225</v>
      </c>
      <c r="DA86" s="31">
        <f t="shared" ca="1" si="29"/>
        <v>-20223.370000000003</v>
      </c>
      <c r="DB86" s="31">
        <f t="shared" ca="1" si="29"/>
        <v>-39797.870000000003</v>
      </c>
      <c r="DC86" s="31">
        <f t="shared" ca="1" si="44"/>
        <v>-9366.5800000000017</v>
      </c>
      <c r="DD86" s="31">
        <f t="shared" ca="1" si="44"/>
        <v>-10460.31</v>
      </c>
      <c r="DE86" s="31">
        <f t="shared" ca="1" si="44"/>
        <v>-6155.8600000000006</v>
      </c>
      <c r="DF86" s="31">
        <f t="shared" ca="1" si="44"/>
        <v>-4944.6000000000013</v>
      </c>
      <c r="DG86" s="31">
        <f t="shared" ca="1" si="44"/>
        <v>-3258.3300000000004</v>
      </c>
      <c r="DH86" s="31">
        <f t="shared" ca="1" si="44"/>
        <v>-3407.1700000000005</v>
      </c>
      <c r="DI86" s="32">
        <f t="shared" ca="1" si="36"/>
        <v>-341.81</v>
      </c>
      <c r="DJ86" s="32">
        <f t="shared" ca="1" si="36"/>
        <v>-408.67</v>
      </c>
      <c r="DK86" s="32">
        <f t="shared" ca="1" si="36"/>
        <v>-240.39</v>
      </c>
      <c r="DL86" s="32">
        <f t="shared" ca="1" si="32"/>
        <v>-211.25</v>
      </c>
      <c r="DM86" s="32">
        <f t="shared" ca="1" si="32"/>
        <v>-1011.17</v>
      </c>
      <c r="DN86" s="32">
        <f t="shared" ca="1" si="32"/>
        <v>-1989.89</v>
      </c>
      <c r="DO86" s="32">
        <f t="shared" ca="1" si="32"/>
        <v>-468.33</v>
      </c>
      <c r="DP86" s="32">
        <f t="shared" ca="1" si="32"/>
        <v>-523.02</v>
      </c>
      <c r="DQ86" s="32">
        <f t="shared" ca="1" si="32"/>
        <v>-307.79000000000002</v>
      </c>
      <c r="DR86" s="32">
        <f t="shared" ca="1" si="32"/>
        <v>-247.23</v>
      </c>
      <c r="DS86" s="32">
        <f t="shared" ca="1" si="32"/>
        <v>-162.91999999999999</v>
      </c>
      <c r="DT86" s="32">
        <f t="shared" ca="1" si="32"/>
        <v>-170.36</v>
      </c>
      <c r="DU86" s="31">
        <f t="shared" ca="1" si="37"/>
        <v>-1086.3800000000001</v>
      </c>
      <c r="DV86" s="31">
        <f t="shared" ca="1" si="37"/>
        <v>-1281.53</v>
      </c>
      <c r="DW86" s="31">
        <f t="shared" ca="1" si="37"/>
        <v>-744.59</v>
      </c>
      <c r="DX86" s="31">
        <f t="shared" ca="1" si="33"/>
        <v>-645.37</v>
      </c>
      <c r="DY86" s="31">
        <f t="shared" ca="1" si="33"/>
        <v>-3047.57</v>
      </c>
      <c r="DZ86" s="31">
        <f t="shared" ca="1" si="33"/>
        <v>-5912.85</v>
      </c>
      <c r="EA86" s="31">
        <f t="shared" ca="1" si="33"/>
        <v>-1372.37</v>
      </c>
      <c r="EB86" s="31">
        <f t="shared" ca="1" si="33"/>
        <v>-1512.63</v>
      </c>
      <c r="EC86" s="31">
        <f t="shared" ca="1" si="33"/>
        <v>-878.41</v>
      </c>
      <c r="ED86" s="31">
        <f t="shared" ca="1" si="33"/>
        <v>-696.43</v>
      </c>
      <c r="EE86" s="31">
        <f t="shared" ca="1" si="33"/>
        <v>-452.7</v>
      </c>
      <c r="EF86" s="31">
        <f t="shared" ca="1" si="33"/>
        <v>-467.07</v>
      </c>
      <c r="EG86" s="32">
        <f t="shared" ca="1" si="38"/>
        <v>-8264.42</v>
      </c>
      <c r="EH86" s="32">
        <f t="shared" ca="1" si="38"/>
        <v>-9863.6500000000015</v>
      </c>
      <c r="EI86" s="32">
        <f t="shared" ca="1" si="38"/>
        <v>-5792.6900000000005</v>
      </c>
      <c r="EJ86" s="32">
        <f t="shared" ca="1" si="34"/>
        <v>-5081.62</v>
      </c>
      <c r="EK86" s="32">
        <f t="shared" ca="1" si="34"/>
        <v>-24282.11</v>
      </c>
      <c r="EL86" s="32">
        <f t="shared" ca="1" si="34"/>
        <v>-47700.61</v>
      </c>
      <c r="EM86" s="32">
        <f t="shared" ca="1" si="34"/>
        <v>-11207.280000000002</v>
      </c>
      <c r="EN86" s="32">
        <f t="shared" ca="1" si="34"/>
        <v>-12495.96</v>
      </c>
      <c r="EO86" s="32">
        <f t="shared" ca="1" si="34"/>
        <v>-7342.06</v>
      </c>
      <c r="EP86" s="32">
        <f t="shared" ca="1" si="34"/>
        <v>-5888.2600000000011</v>
      </c>
      <c r="EQ86" s="32">
        <f t="shared" ca="1" si="34"/>
        <v>-3873.9500000000003</v>
      </c>
      <c r="ER86" s="32">
        <f t="shared" ca="1" si="34"/>
        <v>-4044.6000000000008</v>
      </c>
    </row>
    <row r="87" spans="1:148" x14ac:dyDescent="0.25">
      <c r="A87" t="s">
        <v>466</v>
      </c>
      <c r="B87" s="1" t="s">
        <v>161</v>
      </c>
      <c r="C87" t="str">
        <f t="shared" ca="1" si="40"/>
        <v>IEW1</v>
      </c>
      <c r="D87" t="str">
        <f t="shared" ca="1" si="41"/>
        <v>Summerview 1 Wind Facility</v>
      </c>
      <c r="E87" s="52">
        <v>24698.087299999999</v>
      </c>
      <c r="F87" s="52">
        <v>14169.226699999999</v>
      </c>
      <c r="G87" s="52">
        <v>25298.246500000001</v>
      </c>
      <c r="H87" s="52">
        <v>16151.6908</v>
      </c>
      <c r="I87" s="52">
        <v>5724.1705000000002</v>
      </c>
      <c r="J87" s="52">
        <v>4972.7655999999997</v>
      </c>
      <c r="K87" s="52">
        <v>10326.9722</v>
      </c>
      <c r="L87" s="52">
        <v>8641.9369999999999</v>
      </c>
      <c r="M87" s="52">
        <v>15508.579400000001</v>
      </c>
      <c r="N87" s="52">
        <v>17449.759099999999</v>
      </c>
      <c r="O87" s="52">
        <v>19786.5533</v>
      </c>
      <c r="P87" s="52">
        <v>21635.217700000001</v>
      </c>
      <c r="Q87" s="32">
        <v>596167.76</v>
      </c>
      <c r="R87" s="32">
        <v>309868.84000000003</v>
      </c>
      <c r="S87" s="32">
        <v>463052.79999999999</v>
      </c>
      <c r="T87" s="32">
        <v>305293.65999999997</v>
      </c>
      <c r="U87" s="32">
        <v>188184.85</v>
      </c>
      <c r="V87" s="32">
        <v>216243.69</v>
      </c>
      <c r="W87" s="32">
        <v>210974.53</v>
      </c>
      <c r="X87" s="32">
        <v>211438</v>
      </c>
      <c r="Y87" s="32">
        <v>296539.21000000002</v>
      </c>
      <c r="Z87" s="32">
        <v>310650.56</v>
      </c>
      <c r="AA87" s="32">
        <v>323033.76</v>
      </c>
      <c r="AB87" s="32">
        <v>385287.66</v>
      </c>
      <c r="AC87" s="2">
        <v>3.52</v>
      </c>
      <c r="AD87" s="2">
        <v>3.52</v>
      </c>
      <c r="AE87" s="2">
        <v>3.52</v>
      </c>
      <c r="AF87" s="2">
        <v>3.52</v>
      </c>
      <c r="AG87" s="2">
        <v>3.52</v>
      </c>
      <c r="AH87" s="2">
        <v>3.52</v>
      </c>
      <c r="AI87" s="2">
        <v>3.52</v>
      </c>
      <c r="AJ87" s="2">
        <v>3.52</v>
      </c>
      <c r="AK87" s="2">
        <v>3.52</v>
      </c>
      <c r="AL87" s="2">
        <v>3.52</v>
      </c>
      <c r="AM87" s="2">
        <v>3.52</v>
      </c>
      <c r="AN87" s="2">
        <v>3.52</v>
      </c>
      <c r="AO87" s="33">
        <v>20985.11</v>
      </c>
      <c r="AP87" s="33">
        <v>10907.38</v>
      </c>
      <c r="AQ87" s="33">
        <v>16299.46</v>
      </c>
      <c r="AR87" s="33">
        <v>10746.34</v>
      </c>
      <c r="AS87" s="33">
        <v>6624.11</v>
      </c>
      <c r="AT87" s="33">
        <v>7611.78</v>
      </c>
      <c r="AU87" s="33">
        <v>7426.3</v>
      </c>
      <c r="AV87" s="33">
        <v>7442.62</v>
      </c>
      <c r="AW87" s="33">
        <v>10438.18</v>
      </c>
      <c r="AX87" s="33">
        <v>10934.9</v>
      </c>
      <c r="AY87" s="33">
        <v>11370.79</v>
      </c>
      <c r="AZ87" s="33">
        <v>13562.13</v>
      </c>
      <c r="BA87" s="31">
        <f t="shared" si="27"/>
        <v>-59.62</v>
      </c>
      <c r="BB87" s="31">
        <f t="shared" si="27"/>
        <v>-30.99</v>
      </c>
      <c r="BC87" s="31">
        <f t="shared" si="27"/>
        <v>-46.31</v>
      </c>
      <c r="BD87" s="31">
        <f t="shared" si="27"/>
        <v>-61.06</v>
      </c>
      <c r="BE87" s="31">
        <f t="shared" si="27"/>
        <v>-37.64</v>
      </c>
      <c r="BF87" s="31">
        <f t="shared" si="27"/>
        <v>-43.25</v>
      </c>
      <c r="BG87" s="31">
        <f t="shared" si="42"/>
        <v>337.56</v>
      </c>
      <c r="BH87" s="31">
        <f t="shared" si="42"/>
        <v>338.3</v>
      </c>
      <c r="BI87" s="31">
        <f t="shared" si="42"/>
        <v>474.46</v>
      </c>
      <c r="BJ87" s="31">
        <f t="shared" si="42"/>
        <v>-341.72</v>
      </c>
      <c r="BK87" s="31">
        <f t="shared" si="42"/>
        <v>-355.34</v>
      </c>
      <c r="BL87" s="31">
        <f t="shared" si="42"/>
        <v>-423.82</v>
      </c>
      <c r="BM87" s="6">
        <f t="shared" ca="1" si="45"/>
        <v>4.1599999999999998E-2</v>
      </c>
      <c r="BN87" s="6">
        <f t="shared" ca="1" si="45"/>
        <v>4.1599999999999998E-2</v>
      </c>
      <c r="BO87" s="6">
        <f t="shared" ca="1" si="45"/>
        <v>4.1599999999999998E-2</v>
      </c>
      <c r="BP87" s="6">
        <f t="shared" ca="1" si="45"/>
        <v>4.1599999999999998E-2</v>
      </c>
      <c r="BQ87" s="6">
        <f t="shared" ca="1" si="45"/>
        <v>4.1599999999999998E-2</v>
      </c>
      <c r="BR87" s="6">
        <f t="shared" ca="1" si="45"/>
        <v>4.1599999999999998E-2</v>
      </c>
      <c r="BS87" s="6">
        <f t="shared" ca="1" si="45"/>
        <v>4.1599999999999998E-2</v>
      </c>
      <c r="BT87" s="6">
        <f t="shared" ca="1" si="45"/>
        <v>4.1599999999999998E-2</v>
      </c>
      <c r="BU87" s="6">
        <f t="shared" ca="1" si="45"/>
        <v>4.1599999999999998E-2</v>
      </c>
      <c r="BV87" s="6">
        <f t="shared" ca="1" si="45"/>
        <v>4.1599999999999998E-2</v>
      </c>
      <c r="BW87" s="6">
        <f t="shared" ca="1" si="45"/>
        <v>4.1599999999999998E-2</v>
      </c>
      <c r="BX87" s="6">
        <f t="shared" ca="1" si="45"/>
        <v>4.1599999999999998E-2</v>
      </c>
      <c r="BY87" s="31">
        <f t="shared" ca="1" si="31"/>
        <v>24800.58</v>
      </c>
      <c r="BZ87" s="31">
        <f t="shared" ca="1" si="31"/>
        <v>12890.54</v>
      </c>
      <c r="CA87" s="31">
        <f t="shared" ca="1" si="31"/>
        <v>19263</v>
      </c>
      <c r="CB87" s="31">
        <f t="shared" ca="1" si="31"/>
        <v>12700.22</v>
      </c>
      <c r="CC87" s="31">
        <f t="shared" ca="1" si="31"/>
        <v>7828.49</v>
      </c>
      <c r="CD87" s="31">
        <f t="shared" ca="1" si="31"/>
        <v>8995.74</v>
      </c>
      <c r="CE87" s="31">
        <f t="shared" ca="1" si="31"/>
        <v>8776.5400000000009</v>
      </c>
      <c r="CF87" s="31">
        <f t="shared" ca="1" si="31"/>
        <v>8795.82</v>
      </c>
      <c r="CG87" s="31">
        <f t="shared" ca="1" si="31"/>
        <v>12336.03</v>
      </c>
      <c r="CH87" s="31">
        <f t="shared" ca="1" si="31"/>
        <v>12923.06</v>
      </c>
      <c r="CI87" s="31">
        <f t="shared" ca="1" si="31"/>
        <v>13438.2</v>
      </c>
      <c r="CJ87" s="31">
        <f t="shared" ca="1" si="31"/>
        <v>16027.97</v>
      </c>
      <c r="CK87" s="32">
        <f t="shared" ca="1" si="28"/>
        <v>1490.42</v>
      </c>
      <c r="CL87" s="32">
        <f t="shared" ca="1" si="28"/>
        <v>774.67</v>
      </c>
      <c r="CM87" s="32">
        <f t="shared" ca="1" si="28"/>
        <v>1157.6300000000001</v>
      </c>
      <c r="CN87" s="32">
        <f t="shared" ca="1" si="28"/>
        <v>763.23</v>
      </c>
      <c r="CO87" s="32">
        <f t="shared" ca="1" si="28"/>
        <v>470.46</v>
      </c>
      <c r="CP87" s="32">
        <f t="shared" ca="1" si="28"/>
        <v>540.61</v>
      </c>
      <c r="CQ87" s="32">
        <f t="shared" ca="1" si="43"/>
        <v>527.44000000000005</v>
      </c>
      <c r="CR87" s="32">
        <f t="shared" ca="1" si="43"/>
        <v>528.6</v>
      </c>
      <c r="CS87" s="32">
        <f t="shared" ca="1" si="43"/>
        <v>741.35</v>
      </c>
      <c r="CT87" s="32">
        <f t="shared" ca="1" si="43"/>
        <v>776.63</v>
      </c>
      <c r="CU87" s="32">
        <f t="shared" ca="1" si="43"/>
        <v>807.58</v>
      </c>
      <c r="CV87" s="32">
        <f t="shared" ca="1" si="43"/>
        <v>963.22</v>
      </c>
      <c r="CW87" s="31">
        <f t="shared" ca="1" si="29"/>
        <v>5365.5099999999993</v>
      </c>
      <c r="CX87" s="31">
        <f t="shared" ca="1" si="29"/>
        <v>2788.8200000000015</v>
      </c>
      <c r="CY87" s="31">
        <f t="shared" ca="1" si="29"/>
        <v>4167.4800000000023</v>
      </c>
      <c r="CZ87" s="31">
        <f t="shared" ca="1" si="29"/>
        <v>2778.1699999999987</v>
      </c>
      <c r="DA87" s="31">
        <f t="shared" ca="1" si="29"/>
        <v>1712.4799999999993</v>
      </c>
      <c r="DB87" s="31">
        <f t="shared" ca="1" si="29"/>
        <v>1967.8200000000006</v>
      </c>
      <c r="DC87" s="31">
        <f t="shared" ca="1" si="44"/>
        <v>1540.1200000000013</v>
      </c>
      <c r="DD87" s="31">
        <f t="shared" ca="1" si="44"/>
        <v>1543.5000000000002</v>
      </c>
      <c r="DE87" s="31">
        <f t="shared" ca="1" si="44"/>
        <v>2164.7400000000007</v>
      </c>
      <c r="DF87" s="31">
        <f t="shared" ca="1" si="44"/>
        <v>3106.5099999999993</v>
      </c>
      <c r="DG87" s="31">
        <f t="shared" ca="1" si="44"/>
        <v>3230.33</v>
      </c>
      <c r="DH87" s="31">
        <f t="shared" ca="1" si="44"/>
        <v>3852.8799999999997</v>
      </c>
      <c r="DI87" s="32">
        <f t="shared" ca="1" si="36"/>
        <v>268.27999999999997</v>
      </c>
      <c r="DJ87" s="32">
        <f t="shared" ca="1" si="36"/>
        <v>139.44</v>
      </c>
      <c r="DK87" s="32">
        <f t="shared" ca="1" si="36"/>
        <v>208.37</v>
      </c>
      <c r="DL87" s="32">
        <f t="shared" ca="1" si="32"/>
        <v>138.91</v>
      </c>
      <c r="DM87" s="32">
        <f t="shared" ca="1" si="32"/>
        <v>85.62</v>
      </c>
      <c r="DN87" s="32">
        <f t="shared" ca="1" si="32"/>
        <v>98.39</v>
      </c>
      <c r="DO87" s="32">
        <f t="shared" ca="1" si="32"/>
        <v>77.010000000000005</v>
      </c>
      <c r="DP87" s="32">
        <f t="shared" ca="1" si="32"/>
        <v>77.180000000000007</v>
      </c>
      <c r="DQ87" s="32">
        <f t="shared" ca="1" si="32"/>
        <v>108.24</v>
      </c>
      <c r="DR87" s="32">
        <f t="shared" ca="1" si="32"/>
        <v>155.33000000000001</v>
      </c>
      <c r="DS87" s="32">
        <f t="shared" ca="1" si="32"/>
        <v>161.52000000000001</v>
      </c>
      <c r="DT87" s="32">
        <f t="shared" ca="1" si="32"/>
        <v>192.64</v>
      </c>
      <c r="DU87" s="31">
        <f t="shared" ca="1" si="37"/>
        <v>852.66</v>
      </c>
      <c r="DV87" s="31">
        <f t="shared" ca="1" si="37"/>
        <v>437.26</v>
      </c>
      <c r="DW87" s="31">
        <f t="shared" ca="1" si="37"/>
        <v>645.42999999999995</v>
      </c>
      <c r="DX87" s="31">
        <f t="shared" ca="1" si="33"/>
        <v>424.37</v>
      </c>
      <c r="DY87" s="31">
        <f t="shared" ca="1" si="33"/>
        <v>258.06</v>
      </c>
      <c r="DZ87" s="31">
        <f t="shared" ca="1" si="33"/>
        <v>292.36</v>
      </c>
      <c r="EA87" s="31">
        <f t="shared" ca="1" si="33"/>
        <v>225.65</v>
      </c>
      <c r="EB87" s="31">
        <f t="shared" ca="1" si="33"/>
        <v>223.2</v>
      </c>
      <c r="EC87" s="31">
        <f t="shared" ca="1" si="33"/>
        <v>308.89999999999998</v>
      </c>
      <c r="ED87" s="31">
        <f t="shared" ca="1" si="33"/>
        <v>437.54</v>
      </c>
      <c r="EE87" s="31">
        <f t="shared" ca="1" si="33"/>
        <v>448.81</v>
      </c>
      <c r="EF87" s="31">
        <f t="shared" ca="1" si="33"/>
        <v>528.17999999999995</v>
      </c>
      <c r="EG87" s="32">
        <f t="shared" ca="1" si="38"/>
        <v>6486.4499999999989</v>
      </c>
      <c r="EH87" s="32">
        <f t="shared" ca="1" si="38"/>
        <v>3365.5200000000013</v>
      </c>
      <c r="EI87" s="32">
        <f t="shared" ca="1" si="38"/>
        <v>5021.2800000000025</v>
      </c>
      <c r="EJ87" s="32">
        <f t="shared" ca="1" si="34"/>
        <v>3341.4499999999985</v>
      </c>
      <c r="EK87" s="32">
        <f t="shared" ca="1" si="34"/>
        <v>2056.1599999999994</v>
      </c>
      <c r="EL87" s="32">
        <f t="shared" ca="1" si="34"/>
        <v>2358.5700000000006</v>
      </c>
      <c r="EM87" s="32">
        <f t="shared" ca="1" si="34"/>
        <v>1842.7800000000013</v>
      </c>
      <c r="EN87" s="32">
        <f t="shared" ca="1" si="34"/>
        <v>1843.8800000000003</v>
      </c>
      <c r="EO87" s="32">
        <f t="shared" ca="1" si="34"/>
        <v>2581.8800000000006</v>
      </c>
      <c r="EP87" s="32">
        <f t="shared" ca="1" si="34"/>
        <v>3699.3799999999992</v>
      </c>
      <c r="EQ87" s="32">
        <f t="shared" ca="1" si="34"/>
        <v>3840.66</v>
      </c>
      <c r="ER87" s="32">
        <f t="shared" ca="1" si="34"/>
        <v>4573.7</v>
      </c>
    </row>
    <row r="88" spans="1:148" x14ac:dyDescent="0.25">
      <c r="A88" t="s">
        <v>466</v>
      </c>
      <c r="B88" s="1" t="s">
        <v>162</v>
      </c>
      <c r="C88" t="str">
        <f t="shared" ca="1" si="40"/>
        <v>IEW2</v>
      </c>
      <c r="D88" t="str">
        <f t="shared" ca="1" si="41"/>
        <v>Summerview 2 Wind Facility</v>
      </c>
      <c r="E88" s="52">
        <v>21122.796699999999</v>
      </c>
      <c r="F88" s="52">
        <v>12671.680200000001</v>
      </c>
      <c r="G88" s="52">
        <v>21775.777699999999</v>
      </c>
      <c r="H88" s="52">
        <v>13572.817499999999</v>
      </c>
      <c r="I88" s="52">
        <v>4919.8762999999999</v>
      </c>
      <c r="J88" s="52">
        <v>4221.3562000000002</v>
      </c>
      <c r="K88" s="52">
        <v>7904.3621000000003</v>
      </c>
      <c r="L88" s="52">
        <v>7295.1990999999998</v>
      </c>
      <c r="M88" s="52">
        <v>12853.261500000001</v>
      </c>
      <c r="N88" s="52">
        <v>14880.018700000001</v>
      </c>
      <c r="O88" s="52">
        <v>16983.175800000001</v>
      </c>
      <c r="P88" s="52">
        <v>18769.102900000002</v>
      </c>
      <c r="Q88" s="32">
        <v>497436.02</v>
      </c>
      <c r="R88" s="32">
        <v>279415.12</v>
      </c>
      <c r="S88" s="32">
        <v>396975.92</v>
      </c>
      <c r="T88" s="32">
        <v>256374.65</v>
      </c>
      <c r="U88" s="32">
        <v>152537.18</v>
      </c>
      <c r="V88" s="32">
        <v>208288.28</v>
      </c>
      <c r="W88" s="32">
        <v>162519.35</v>
      </c>
      <c r="X88" s="32">
        <v>177807.09</v>
      </c>
      <c r="Y88" s="32">
        <v>247042.35</v>
      </c>
      <c r="Z88" s="32">
        <v>255249.09</v>
      </c>
      <c r="AA88" s="32">
        <v>277958.02</v>
      </c>
      <c r="AB88" s="32">
        <v>329181.09000000003</v>
      </c>
      <c r="AC88" s="2">
        <v>3.52</v>
      </c>
      <c r="AD88" s="2">
        <v>3.52</v>
      </c>
      <c r="AE88" s="2">
        <v>3.52</v>
      </c>
      <c r="AF88" s="2">
        <v>3.52</v>
      </c>
      <c r="AG88" s="2">
        <v>3.52</v>
      </c>
      <c r="AH88" s="2">
        <v>3.52</v>
      </c>
      <c r="AI88" s="2">
        <v>3.52</v>
      </c>
      <c r="AJ88" s="2">
        <v>3.52</v>
      </c>
      <c r="AK88" s="2">
        <v>3.52</v>
      </c>
      <c r="AL88" s="2">
        <v>3.52</v>
      </c>
      <c r="AM88" s="2">
        <v>3.52</v>
      </c>
      <c r="AN88" s="2">
        <v>3.52</v>
      </c>
      <c r="AO88" s="33">
        <v>17509.75</v>
      </c>
      <c r="AP88" s="33">
        <v>9835.41</v>
      </c>
      <c r="AQ88" s="33">
        <v>13973.55</v>
      </c>
      <c r="AR88" s="33">
        <v>9024.39</v>
      </c>
      <c r="AS88" s="33">
        <v>5369.31</v>
      </c>
      <c r="AT88" s="33">
        <v>7331.75</v>
      </c>
      <c r="AU88" s="33">
        <v>5720.68</v>
      </c>
      <c r="AV88" s="33">
        <v>6258.81</v>
      </c>
      <c r="AW88" s="33">
        <v>8695.89</v>
      </c>
      <c r="AX88" s="33">
        <v>8984.77</v>
      </c>
      <c r="AY88" s="33">
        <v>9784.1200000000008</v>
      </c>
      <c r="AZ88" s="33">
        <v>11587.17</v>
      </c>
      <c r="BA88" s="31">
        <f t="shared" si="27"/>
        <v>-49.74</v>
      </c>
      <c r="BB88" s="31">
        <f t="shared" si="27"/>
        <v>-27.94</v>
      </c>
      <c r="BC88" s="31">
        <f t="shared" si="27"/>
        <v>-39.700000000000003</v>
      </c>
      <c r="BD88" s="31">
        <f t="shared" si="27"/>
        <v>-51.27</v>
      </c>
      <c r="BE88" s="31">
        <f t="shared" si="27"/>
        <v>-30.51</v>
      </c>
      <c r="BF88" s="31">
        <f t="shared" si="27"/>
        <v>-41.66</v>
      </c>
      <c r="BG88" s="31">
        <f t="shared" si="42"/>
        <v>260.02999999999997</v>
      </c>
      <c r="BH88" s="31">
        <f t="shared" si="42"/>
        <v>284.49</v>
      </c>
      <c r="BI88" s="31">
        <f t="shared" si="42"/>
        <v>395.27</v>
      </c>
      <c r="BJ88" s="31">
        <f t="shared" si="42"/>
        <v>-280.77</v>
      </c>
      <c r="BK88" s="31">
        <f t="shared" si="42"/>
        <v>-305.75</v>
      </c>
      <c r="BL88" s="31">
        <f t="shared" si="42"/>
        <v>-362.1</v>
      </c>
      <c r="BM88" s="6">
        <f t="shared" ca="1" si="45"/>
        <v>4.48E-2</v>
      </c>
      <c r="BN88" s="6">
        <f t="shared" ca="1" si="45"/>
        <v>4.48E-2</v>
      </c>
      <c r="BO88" s="6">
        <f t="shared" ca="1" si="45"/>
        <v>4.48E-2</v>
      </c>
      <c r="BP88" s="6">
        <f t="shared" ca="1" si="45"/>
        <v>4.48E-2</v>
      </c>
      <c r="BQ88" s="6">
        <f t="shared" ca="1" si="45"/>
        <v>4.48E-2</v>
      </c>
      <c r="BR88" s="6">
        <f t="shared" ca="1" si="45"/>
        <v>4.48E-2</v>
      </c>
      <c r="BS88" s="6">
        <f t="shared" ca="1" si="45"/>
        <v>4.48E-2</v>
      </c>
      <c r="BT88" s="6">
        <f t="shared" ca="1" si="45"/>
        <v>4.48E-2</v>
      </c>
      <c r="BU88" s="6">
        <f t="shared" ca="1" si="45"/>
        <v>4.48E-2</v>
      </c>
      <c r="BV88" s="6">
        <f t="shared" ca="1" si="45"/>
        <v>4.48E-2</v>
      </c>
      <c r="BW88" s="6">
        <f t="shared" ca="1" si="45"/>
        <v>4.48E-2</v>
      </c>
      <c r="BX88" s="6">
        <f t="shared" ca="1" si="45"/>
        <v>4.48E-2</v>
      </c>
      <c r="BY88" s="31">
        <f t="shared" ca="1" si="31"/>
        <v>22285.13</v>
      </c>
      <c r="BZ88" s="31">
        <f t="shared" ca="1" si="31"/>
        <v>12517.8</v>
      </c>
      <c r="CA88" s="31">
        <f t="shared" ca="1" si="31"/>
        <v>17784.52</v>
      </c>
      <c r="CB88" s="31">
        <f t="shared" ca="1" si="31"/>
        <v>11485.58</v>
      </c>
      <c r="CC88" s="31">
        <f t="shared" ca="1" si="31"/>
        <v>6833.67</v>
      </c>
      <c r="CD88" s="31">
        <f t="shared" ca="1" si="31"/>
        <v>9331.31</v>
      </c>
      <c r="CE88" s="31">
        <f t="shared" ca="1" si="31"/>
        <v>7280.87</v>
      </c>
      <c r="CF88" s="31">
        <f t="shared" ca="1" si="31"/>
        <v>7965.76</v>
      </c>
      <c r="CG88" s="31">
        <f t="shared" ca="1" si="31"/>
        <v>11067.5</v>
      </c>
      <c r="CH88" s="31">
        <f t="shared" ca="1" si="31"/>
        <v>11435.16</v>
      </c>
      <c r="CI88" s="31">
        <f t="shared" ca="1" si="31"/>
        <v>12452.52</v>
      </c>
      <c r="CJ88" s="31">
        <f t="shared" ca="1" si="31"/>
        <v>14747.31</v>
      </c>
      <c r="CK88" s="32">
        <f t="shared" ca="1" si="28"/>
        <v>1243.5899999999999</v>
      </c>
      <c r="CL88" s="32">
        <f t="shared" ca="1" si="28"/>
        <v>698.54</v>
      </c>
      <c r="CM88" s="32">
        <f t="shared" ca="1" si="28"/>
        <v>992.44</v>
      </c>
      <c r="CN88" s="32">
        <f t="shared" ca="1" si="28"/>
        <v>640.94000000000005</v>
      </c>
      <c r="CO88" s="32">
        <f t="shared" ca="1" si="28"/>
        <v>381.34</v>
      </c>
      <c r="CP88" s="32">
        <f t="shared" ca="1" si="28"/>
        <v>520.72</v>
      </c>
      <c r="CQ88" s="32">
        <f t="shared" ca="1" si="43"/>
        <v>406.3</v>
      </c>
      <c r="CR88" s="32">
        <f t="shared" ca="1" si="43"/>
        <v>444.52</v>
      </c>
      <c r="CS88" s="32">
        <f t="shared" ca="1" si="43"/>
        <v>617.61</v>
      </c>
      <c r="CT88" s="32">
        <f t="shared" ca="1" si="43"/>
        <v>638.12</v>
      </c>
      <c r="CU88" s="32">
        <f t="shared" ca="1" si="43"/>
        <v>694.9</v>
      </c>
      <c r="CV88" s="32">
        <f t="shared" ca="1" si="43"/>
        <v>822.95</v>
      </c>
      <c r="CW88" s="31">
        <f t="shared" ca="1" si="29"/>
        <v>6068.7100000000009</v>
      </c>
      <c r="CX88" s="31">
        <f t="shared" ca="1" si="29"/>
        <v>3408.8700000000003</v>
      </c>
      <c r="CY88" s="31">
        <f t="shared" ca="1" si="29"/>
        <v>4843.1099999999997</v>
      </c>
      <c r="CZ88" s="31">
        <f t="shared" ca="1" si="29"/>
        <v>3153.400000000001</v>
      </c>
      <c r="DA88" s="31">
        <f t="shared" ca="1" si="29"/>
        <v>1876.2099999999998</v>
      </c>
      <c r="DB88" s="31">
        <f t="shared" ca="1" si="29"/>
        <v>2561.9399999999987</v>
      </c>
      <c r="DC88" s="31">
        <f t="shared" ca="1" si="44"/>
        <v>1706.4599999999998</v>
      </c>
      <c r="DD88" s="31">
        <f t="shared" ca="1" si="44"/>
        <v>1866.9800000000002</v>
      </c>
      <c r="DE88" s="31">
        <f t="shared" ca="1" si="44"/>
        <v>2593.9500000000012</v>
      </c>
      <c r="DF88" s="31">
        <f t="shared" ca="1" si="44"/>
        <v>3369.28</v>
      </c>
      <c r="DG88" s="31">
        <f t="shared" ca="1" si="44"/>
        <v>3669.0499999999993</v>
      </c>
      <c r="DH88" s="31">
        <f t="shared" ca="1" si="44"/>
        <v>4345.1900000000005</v>
      </c>
      <c r="DI88" s="32">
        <f t="shared" ca="1" si="36"/>
        <v>303.44</v>
      </c>
      <c r="DJ88" s="32">
        <f t="shared" ca="1" si="36"/>
        <v>170.44</v>
      </c>
      <c r="DK88" s="32">
        <f t="shared" ca="1" si="36"/>
        <v>242.16</v>
      </c>
      <c r="DL88" s="32">
        <f t="shared" ca="1" si="32"/>
        <v>157.66999999999999</v>
      </c>
      <c r="DM88" s="32">
        <f t="shared" ca="1" si="32"/>
        <v>93.81</v>
      </c>
      <c r="DN88" s="32">
        <f t="shared" ca="1" si="32"/>
        <v>128.1</v>
      </c>
      <c r="DO88" s="32">
        <f t="shared" ca="1" si="32"/>
        <v>85.32</v>
      </c>
      <c r="DP88" s="32">
        <f t="shared" ca="1" si="32"/>
        <v>93.35</v>
      </c>
      <c r="DQ88" s="32">
        <f t="shared" ca="1" si="32"/>
        <v>129.69999999999999</v>
      </c>
      <c r="DR88" s="32">
        <f t="shared" ca="1" si="32"/>
        <v>168.46</v>
      </c>
      <c r="DS88" s="32">
        <f t="shared" ca="1" si="32"/>
        <v>183.45</v>
      </c>
      <c r="DT88" s="32">
        <f t="shared" ca="1" si="32"/>
        <v>217.26</v>
      </c>
      <c r="DU88" s="31">
        <f t="shared" ca="1" si="37"/>
        <v>964.41</v>
      </c>
      <c r="DV88" s="31">
        <f t="shared" ca="1" si="37"/>
        <v>534.48</v>
      </c>
      <c r="DW88" s="31">
        <f t="shared" ca="1" si="37"/>
        <v>750.07</v>
      </c>
      <c r="DX88" s="31">
        <f t="shared" ca="1" si="33"/>
        <v>481.68</v>
      </c>
      <c r="DY88" s="31">
        <f t="shared" ca="1" si="33"/>
        <v>282.74</v>
      </c>
      <c r="DZ88" s="31">
        <f t="shared" ca="1" si="33"/>
        <v>380.63</v>
      </c>
      <c r="EA88" s="31">
        <f t="shared" ca="1" si="33"/>
        <v>250.03</v>
      </c>
      <c r="EB88" s="31">
        <f t="shared" ca="1" si="33"/>
        <v>269.98</v>
      </c>
      <c r="EC88" s="31">
        <f t="shared" ca="1" si="33"/>
        <v>370.14</v>
      </c>
      <c r="ED88" s="31">
        <f t="shared" ca="1" si="33"/>
        <v>474.55</v>
      </c>
      <c r="EE88" s="31">
        <f t="shared" ca="1" si="33"/>
        <v>509.76</v>
      </c>
      <c r="EF88" s="31">
        <f t="shared" ca="1" si="33"/>
        <v>595.66</v>
      </c>
      <c r="EG88" s="32">
        <f t="shared" ca="1" si="38"/>
        <v>7336.56</v>
      </c>
      <c r="EH88" s="32">
        <f t="shared" ca="1" si="38"/>
        <v>4113.7900000000009</v>
      </c>
      <c r="EI88" s="32">
        <f t="shared" ca="1" si="38"/>
        <v>5835.3399999999992</v>
      </c>
      <c r="EJ88" s="32">
        <f t="shared" ca="1" si="34"/>
        <v>3792.7500000000009</v>
      </c>
      <c r="EK88" s="32">
        <f t="shared" ca="1" si="34"/>
        <v>2252.7599999999998</v>
      </c>
      <c r="EL88" s="32">
        <f t="shared" ca="1" si="34"/>
        <v>3070.6699999999987</v>
      </c>
      <c r="EM88" s="32">
        <f t="shared" ca="1" si="34"/>
        <v>2041.8099999999997</v>
      </c>
      <c r="EN88" s="32">
        <f t="shared" ca="1" si="34"/>
        <v>2230.3100000000004</v>
      </c>
      <c r="EO88" s="32">
        <f t="shared" ca="1" si="34"/>
        <v>3093.7900000000009</v>
      </c>
      <c r="EP88" s="32">
        <f t="shared" ca="1" si="34"/>
        <v>4012.2900000000004</v>
      </c>
      <c r="EQ88" s="32">
        <f t="shared" ca="1" si="34"/>
        <v>4362.2599999999993</v>
      </c>
      <c r="ER88" s="32">
        <f t="shared" ca="1" si="34"/>
        <v>5158.1100000000006</v>
      </c>
    </row>
    <row r="89" spans="1:148" x14ac:dyDescent="0.25">
      <c r="A89" t="s">
        <v>467</v>
      </c>
      <c r="B89" s="1" t="s">
        <v>129</v>
      </c>
      <c r="C89" t="str">
        <f t="shared" ca="1" si="40"/>
        <v>INT</v>
      </c>
      <c r="D89" t="str">
        <f t="shared" ca="1" si="41"/>
        <v>Interlakes Hydro Facility</v>
      </c>
      <c r="E89" s="52">
        <v>274.7566435</v>
      </c>
      <c r="F89" s="52">
        <v>724.03168630000005</v>
      </c>
      <c r="G89" s="52">
        <v>1019.7263449</v>
      </c>
      <c r="H89" s="52">
        <v>918.10966740000003</v>
      </c>
      <c r="I89" s="52">
        <v>7.4358502</v>
      </c>
      <c r="J89" s="52">
        <v>331.2857472</v>
      </c>
      <c r="K89" s="52">
        <v>1471.6590699000001</v>
      </c>
      <c r="L89" s="52">
        <v>826.01085520000004</v>
      </c>
      <c r="M89" s="52">
        <v>267.27967210000003</v>
      </c>
      <c r="N89" s="52">
        <v>389.42818899999997</v>
      </c>
      <c r="O89" s="52">
        <v>568.38714189999996</v>
      </c>
      <c r="P89" s="52">
        <v>983.20687310000005</v>
      </c>
      <c r="Q89" s="32">
        <v>24000.17</v>
      </c>
      <c r="R89" s="32">
        <v>34087.54</v>
      </c>
      <c r="S89" s="32">
        <v>23281.24</v>
      </c>
      <c r="T89" s="32">
        <v>21062.25</v>
      </c>
      <c r="U89" s="32">
        <v>250.76</v>
      </c>
      <c r="V89" s="32">
        <v>132028.85999999999</v>
      </c>
      <c r="W89" s="32">
        <v>43210.14</v>
      </c>
      <c r="X89" s="32">
        <v>59956.95</v>
      </c>
      <c r="Y89" s="32">
        <v>5868.82</v>
      </c>
      <c r="Z89" s="32">
        <v>10127.290000000001</v>
      </c>
      <c r="AA89" s="32">
        <v>17913.23</v>
      </c>
      <c r="AB89" s="32">
        <v>22725.93</v>
      </c>
      <c r="AC89" s="2">
        <v>2.31</v>
      </c>
      <c r="AD89" s="2">
        <v>2.31</v>
      </c>
      <c r="AE89" s="2">
        <v>2.31</v>
      </c>
      <c r="AF89" s="2">
        <v>2.31</v>
      </c>
      <c r="AG89" s="2">
        <v>2.31</v>
      </c>
      <c r="AH89" s="2">
        <v>2.31</v>
      </c>
      <c r="AI89" s="2">
        <v>2.31</v>
      </c>
      <c r="AJ89" s="2">
        <v>2.31</v>
      </c>
      <c r="AK89" s="2">
        <v>2.31</v>
      </c>
      <c r="AL89" s="2">
        <v>2.31</v>
      </c>
      <c r="AM89" s="2">
        <v>2.31</v>
      </c>
      <c r="AN89" s="2">
        <v>2.31</v>
      </c>
      <c r="AO89" s="33">
        <v>554.4</v>
      </c>
      <c r="AP89" s="33">
        <v>787.42</v>
      </c>
      <c r="AQ89" s="33">
        <v>537.79999999999995</v>
      </c>
      <c r="AR89" s="33">
        <v>486.54</v>
      </c>
      <c r="AS89" s="33">
        <v>5.79</v>
      </c>
      <c r="AT89" s="33">
        <v>3049.87</v>
      </c>
      <c r="AU89" s="33">
        <v>998.15</v>
      </c>
      <c r="AV89" s="33">
        <v>1385.01</v>
      </c>
      <c r="AW89" s="33">
        <v>135.57</v>
      </c>
      <c r="AX89" s="33">
        <v>233.94</v>
      </c>
      <c r="AY89" s="33">
        <v>413.8</v>
      </c>
      <c r="AZ89" s="33">
        <v>524.97</v>
      </c>
      <c r="BA89" s="31">
        <f t="shared" si="27"/>
        <v>-2.4</v>
      </c>
      <c r="BB89" s="31">
        <f t="shared" si="27"/>
        <v>-3.41</v>
      </c>
      <c r="BC89" s="31">
        <f t="shared" si="27"/>
        <v>-2.33</v>
      </c>
      <c r="BD89" s="31">
        <f t="shared" si="27"/>
        <v>-4.21</v>
      </c>
      <c r="BE89" s="31">
        <f t="shared" si="27"/>
        <v>-0.05</v>
      </c>
      <c r="BF89" s="31">
        <f t="shared" si="27"/>
        <v>-26.41</v>
      </c>
      <c r="BG89" s="31">
        <f t="shared" si="42"/>
        <v>69.14</v>
      </c>
      <c r="BH89" s="31">
        <f t="shared" si="42"/>
        <v>95.93</v>
      </c>
      <c r="BI89" s="31">
        <f t="shared" si="42"/>
        <v>9.39</v>
      </c>
      <c r="BJ89" s="31">
        <f t="shared" si="42"/>
        <v>-11.14</v>
      </c>
      <c r="BK89" s="31">
        <f t="shared" si="42"/>
        <v>-19.7</v>
      </c>
      <c r="BL89" s="31">
        <f t="shared" si="42"/>
        <v>-25</v>
      </c>
      <c r="BM89" s="6">
        <f t="shared" ca="1" si="45"/>
        <v>6.4999999999999997E-3</v>
      </c>
      <c r="BN89" s="6">
        <f t="shared" ca="1" si="45"/>
        <v>6.4999999999999997E-3</v>
      </c>
      <c r="BO89" s="6">
        <f t="shared" ca="1" si="45"/>
        <v>6.4999999999999997E-3</v>
      </c>
      <c r="BP89" s="6">
        <f t="shared" ca="1" si="45"/>
        <v>6.4999999999999997E-3</v>
      </c>
      <c r="BQ89" s="6">
        <f t="shared" ca="1" si="45"/>
        <v>6.4999999999999997E-3</v>
      </c>
      <c r="BR89" s="6">
        <f t="shared" ca="1" si="45"/>
        <v>6.4999999999999997E-3</v>
      </c>
      <c r="BS89" s="6">
        <f t="shared" ca="1" si="45"/>
        <v>6.4999999999999997E-3</v>
      </c>
      <c r="BT89" s="6">
        <f t="shared" ca="1" si="45"/>
        <v>6.4999999999999997E-3</v>
      </c>
      <c r="BU89" s="6">
        <f t="shared" ca="1" si="45"/>
        <v>6.4999999999999997E-3</v>
      </c>
      <c r="BV89" s="6">
        <f t="shared" ca="1" si="45"/>
        <v>6.4999999999999997E-3</v>
      </c>
      <c r="BW89" s="6">
        <f t="shared" ca="1" si="45"/>
        <v>6.4999999999999997E-3</v>
      </c>
      <c r="BX89" s="6">
        <f t="shared" ca="1" si="45"/>
        <v>6.4999999999999997E-3</v>
      </c>
      <c r="BY89" s="31">
        <f t="shared" ca="1" si="31"/>
        <v>156</v>
      </c>
      <c r="BZ89" s="31">
        <f t="shared" ca="1" si="31"/>
        <v>221.57</v>
      </c>
      <c r="CA89" s="31">
        <f t="shared" ca="1" si="31"/>
        <v>151.33000000000001</v>
      </c>
      <c r="CB89" s="31">
        <f t="shared" ca="1" si="31"/>
        <v>136.9</v>
      </c>
      <c r="CC89" s="31">
        <f t="shared" ca="1" si="31"/>
        <v>1.63</v>
      </c>
      <c r="CD89" s="31">
        <f t="shared" ca="1" si="31"/>
        <v>858.19</v>
      </c>
      <c r="CE89" s="31">
        <f t="shared" ca="1" si="31"/>
        <v>280.87</v>
      </c>
      <c r="CF89" s="31">
        <f t="shared" ca="1" si="31"/>
        <v>389.72</v>
      </c>
      <c r="CG89" s="31">
        <f t="shared" ca="1" si="31"/>
        <v>38.15</v>
      </c>
      <c r="CH89" s="31">
        <f t="shared" ca="1" si="31"/>
        <v>65.83</v>
      </c>
      <c r="CI89" s="31">
        <f t="shared" ca="1" si="31"/>
        <v>116.44</v>
      </c>
      <c r="CJ89" s="31">
        <f t="shared" ca="1" si="31"/>
        <v>147.72</v>
      </c>
      <c r="CK89" s="32">
        <f t="shared" ca="1" si="28"/>
        <v>60</v>
      </c>
      <c r="CL89" s="32">
        <f t="shared" ca="1" si="28"/>
        <v>85.22</v>
      </c>
      <c r="CM89" s="32">
        <f t="shared" ca="1" si="28"/>
        <v>58.2</v>
      </c>
      <c r="CN89" s="32">
        <f t="shared" ca="1" si="28"/>
        <v>52.66</v>
      </c>
      <c r="CO89" s="32">
        <f t="shared" ca="1" si="28"/>
        <v>0.63</v>
      </c>
      <c r="CP89" s="32">
        <f t="shared" ca="1" si="28"/>
        <v>330.07</v>
      </c>
      <c r="CQ89" s="32">
        <f t="shared" ca="1" si="43"/>
        <v>108.03</v>
      </c>
      <c r="CR89" s="32">
        <f t="shared" ca="1" si="43"/>
        <v>149.88999999999999</v>
      </c>
      <c r="CS89" s="32">
        <f t="shared" ca="1" si="43"/>
        <v>14.67</v>
      </c>
      <c r="CT89" s="32">
        <f t="shared" ca="1" si="43"/>
        <v>25.32</v>
      </c>
      <c r="CU89" s="32">
        <f t="shared" ca="1" si="43"/>
        <v>44.78</v>
      </c>
      <c r="CV89" s="32">
        <f t="shared" ca="1" si="43"/>
        <v>56.81</v>
      </c>
      <c r="CW89" s="31">
        <f t="shared" ca="1" si="29"/>
        <v>-336</v>
      </c>
      <c r="CX89" s="31">
        <f t="shared" ca="1" si="29"/>
        <v>-477.21999999999997</v>
      </c>
      <c r="CY89" s="31">
        <f t="shared" ca="1" si="29"/>
        <v>-325.93999999999994</v>
      </c>
      <c r="CZ89" s="31">
        <f t="shared" ca="1" si="29"/>
        <v>-292.77000000000004</v>
      </c>
      <c r="DA89" s="31">
        <f t="shared" ca="1" si="29"/>
        <v>-3.4800000000000004</v>
      </c>
      <c r="DB89" s="31">
        <f t="shared" ca="1" si="29"/>
        <v>-1835.1999999999998</v>
      </c>
      <c r="DC89" s="31">
        <f t="shared" ca="1" si="44"/>
        <v>-678.39</v>
      </c>
      <c r="DD89" s="31">
        <f t="shared" ca="1" si="44"/>
        <v>-941.32999999999993</v>
      </c>
      <c r="DE89" s="31">
        <f t="shared" ca="1" si="44"/>
        <v>-92.14</v>
      </c>
      <c r="DF89" s="31">
        <f t="shared" ca="1" si="44"/>
        <v>-131.64999999999998</v>
      </c>
      <c r="DG89" s="31">
        <f t="shared" ca="1" si="44"/>
        <v>-232.88000000000002</v>
      </c>
      <c r="DH89" s="31">
        <f t="shared" ca="1" si="44"/>
        <v>-295.44000000000005</v>
      </c>
      <c r="DI89" s="32">
        <f t="shared" ca="1" si="36"/>
        <v>-16.8</v>
      </c>
      <c r="DJ89" s="32">
        <f t="shared" ca="1" si="36"/>
        <v>-23.86</v>
      </c>
      <c r="DK89" s="32">
        <f t="shared" ca="1" si="36"/>
        <v>-16.3</v>
      </c>
      <c r="DL89" s="32">
        <f t="shared" ca="1" si="32"/>
        <v>-14.64</v>
      </c>
      <c r="DM89" s="32">
        <f t="shared" ca="1" si="32"/>
        <v>-0.17</v>
      </c>
      <c r="DN89" s="32">
        <f t="shared" ca="1" si="32"/>
        <v>-91.76</v>
      </c>
      <c r="DO89" s="32">
        <f t="shared" ca="1" si="32"/>
        <v>-33.92</v>
      </c>
      <c r="DP89" s="32">
        <f t="shared" ca="1" si="32"/>
        <v>-47.07</v>
      </c>
      <c r="DQ89" s="32">
        <f t="shared" ca="1" si="32"/>
        <v>-4.6100000000000003</v>
      </c>
      <c r="DR89" s="32">
        <f t="shared" ca="1" si="32"/>
        <v>-6.58</v>
      </c>
      <c r="DS89" s="32">
        <f t="shared" ca="1" si="32"/>
        <v>-11.64</v>
      </c>
      <c r="DT89" s="32">
        <f t="shared" ca="1" si="32"/>
        <v>-14.77</v>
      </c>
      <c r="DU89" s="31">
        <f t="shared" ca="1" si="37"/>
        <v>-53.4</v>
      </c>
      <c r="DV89" s="31">
        <f t="shared" ca="1" si="37"/>
        <v>-74.819999999999993</v>
      </c>
      <c r="DW89" s="31">
        <f t="shared" ca="1" si="37"/>
        <v>-50.48</v>
      </c>
      <c r="DX89" s="31">
        <f t="shared" ca="1" si="33"/>
        <v>-44.72</v>
      </c>
      <c r="DY89" s="31">
        <f t="shared" ca="1" si="33"/>
        <v>-0.52</v>
      </c>
      <c r="DZ89" s="31">
        <f t="shared" ca="1" si="33"/>
        <v>-272.66000000000003</v>
      </c>
      <c r="EA89" s="31">
        <f t="shared" ca="1" si="33"/>
        <v>-99.4</v>
      </c>
      <c r="EB89" s="31">
        <f t="shared" ca="1" si="33"/>
        <v>-136.12</v>
      </c>
      <c r="EC89" s="31">
        <f t="shared" ca="1" si="33"/>
        <v>-13.15</v>
      </c>
      <c r="ED89" s="31">
        <f t="shared" ca="1" si="33"/>
        <v>-18.54</v>
      </c>
      <c r="EE89" s="31">
        <f t="shared" ca="1" si="33"/>
        <v>-32.36</v>
      </c>
      <c r="EF89" s="31">
        <f t="shared" ca="1" si="33"/>
        <v>-40.5</v>
      </c>
      <c r="EG89" s="32">
        <f t="shared" ca="1" si="38"/>
        <v>-406.2</v>
      </c>
      <c r="EH89" s="32">
        <f t="shared" ca="1" si="38"/>
        <v>-575.9</v>
      </c>
      <c r="EI89" s="32">
        <f t="shared" ca="1" si="38"/>
        <v>-392.71999999999997</v>
      </c>
      <c r="EJ89" s="32">
        <f t="shared" ca="1" si="34"/>
        <v>-352.13</v>
      </c>
      <c r="EK89" s="32">
        <f t="shared" ca="1" si="34"/>
        <v>-4.17</v>
      </c>
      <c r="EL89" s="32">
        <f t="shared" ca="1" si="34"/>
        <v>-2199.62</v>
      </c>
      <c r="EM89" s="32">
        <f t="shared" ca="1" si="34"/>
        <v>-811.70999999999992</v>
      </c>
      <c r="EN89" s="32">
        <f t="shared" ca="1" si="34"/>
        <v>-1124.52</v>
      </c>
      <c r="EO89" s="32">
        <f t="shared" ca="1" si="34"/>
        <v>-109.9</v>
      </c>
      <c r="EP89" s="32">
        <f t="shared" ca="1" si="34"/>
        <v>-156.76999999999998</v>
      </c>
      <c r="EQ89" s="32">
        <f t="shared" ca="1" si="34"/>
        <v>-276.88000000000005</v>
      </c>
      <c r="ER89" s="32">
        <f t="shared" ca="1" si="34"/>
        <v>-350.71000000000004</v>
      </c>
    </row>
    <row r="90" spans="1:148" x14ac:dyDescent="0.25">
      <c r="A90" t="s">
        <v>497</v>
      </c>
      <c r="B90" s="1" t="s">
        <v>81</v>
      </c>
      <c r="C90" t="str">
        <f t="shared" ca="1" si="40"/>
        <v>IOR1</v>
      </c>
      <c r="D90" t="str">
        <f t="shared" ca="1" si="41"/>
        <v>Cold Lake Industrial System</v>
      </c>
      <c r="E90" s="52">
        <v>39008.087759200003</v>
      </c>
      <c r="F90" s="52">
        <v>85556.880928900006</v>
      </c>
      <c r="G90" s="52">
        <v>107464.5539597</v>
      </c>
      <c r="H90" s="52">
        <v>129333.2303825</v>
      </c>
      <c r="I90" s="52">
        <v>73603.773718299999</v>
      </c>
      <c r="J90" s="52">
        <v>107476.34778529999</v>
      </c>
      <c r="K90" s="52">
        <v>114705.45701860001</v>
      </c>
      <c r="L90" s="52">
        <v>77188.147255599994</v>
      </c>
      <c r="M90" s="52">
        <v>84827.997049800004</v>
      </c>
      <c r="N90" s="52">
        <v>119787.0304114</v>
      </c>
      <c r="O90" s="52">
        <v>133224.3313477</v>
      </c>
      <c r="P90" s="52">
        <v>140883.68848420001</v>
      </c>
      <c r="Q90" s="32">
        <v>1194877.22</v>
      </c>
      <c r="R90" s="32">
        <v>2865023.24</v>
      </c>
      <c r="S90" s="32">
        <v>2218235.92</v>
      </c>
      <c r="T90" s="32">
        <v>2638807.5299999998</v>
      </c>
      <c r="U90" s="32">
        <v>3375455.01</v>
      </c>
      <c r="V90" s="32">
        <v>9937072.0700000003</v>
      </c>
      <c r="W90" s="32">
        <v>2612846.1800000002</v>
      </c>
      <c r="X90" s="32">
        <v>2474007.37</v>
      </c>
      <c r="Y90" s="32">
        <v>1770258.61</v>
      </c>
      <c r="Z90" s="32">
        <v>2543369.19</v>
      </c>
      <c r="AA90" s="32">
        <v>2841773.39</v>
      </c>
      <c r="AB90" s="32">
        <v>2951370.54</v>
      </c>
      <c r="AC90" s="2">
        <v>0.5</v>
      </c>
      <c r="AD90" s="2">
        <v>0.5</v>
      </c>
      <c r="AE90" s="2">
        <v>0.5</v>
      </c>
      <c r="AF90" s="2">
        <v>0.5</v>
      </c>
      <c r="AG90" s="2">
        <v>0.5</v>
      </c>
      <c r="AH90" s="2">
        <v>0.23</v>
      </c>
      <c r="AI90" s="2">
        <v>0.23</v>
      </c>
      <c r="AJ90" s="2">
        <v>0.23</v>
      </c>
      <c r="AK90" s="2">
        <v>0.23</v>
      </c>
      <c r="AL90" s="2">
        <v>0.23</v>
      </c>
      <c r="AM90" s="2">
        <v>0.23</v>
      </c>
      <c r="AN90" s="2">
        <v>0.23</v>
      </c>
      <c r="AO90" s="33">
        <v>5974.39</v>
      </c>
      <c r="AP90" s="33">
        <v>14325.12</v>
      </c>
      <c r="AQ90" s="33">
        <v>11091.18</v>
      </c>
      <c r="AR90" s="33">
        <v>13194.04</v>
      </c>
      <c r="AS90" s="33">
        <v>16877.28</v>
      </c>
      <c r="AT90" s="33">
        <v>22855.27</v>
      </c>
      <c r="AU90" s="33">
        <v>6009.55</v>
      </c>
      <c r="AV90" s="33">
        <v>5690.22</v>
      </c>
      <c r="AW90" s="33">
        <v>4071.59</v>
      </c>
      <c r="AX90" s="33">
        <v>5849.75</v>
      </c>
      <c r="AY90" s="33">
        <v>6536.08</v>
      </c>
      <c r="AZ90" s="33">
        <v>6788.15</v>
      </c>
      <c r="BA90" s="31">
        <f t="shared" si="27"/>
        <v>-119.49</v>
      </c>
      <c r="BB90" s="31">
        <f t="shared" si="27"/>
        <v>-286.5</v>
      </c>
      <c r="BC90" s="31">
        <f t="shared" si="27"/>
        <v>-221.82</v>
      </c>
      <c r="BD90" s="31">
        <f t="shared" si="27"/>
        <v>-527.76</v>
      </c>
      <c r="BE90" s="31">
        <f t="shared" si="27"/>
        <v>-675.09</v>
      </c>
      <c r="BF90" s="31">
        <f t="shared" si="27"/>
        <v>-1987.41</v>
      </c>
      <c r="BG90" s="31">
        <f t="shared" si="42"/>
        <v>4180.55</v>
      </c>
      <c r="BH90" s="31">
        <f t="shared" si="42"/>
        <v>3958.41</v>
      </c>
      <c r="BI90" s="31">
        <f t="shared" si="42"/>
        <v>2832.41</v>
      </c>
      <c r="BJ90" s="31">
        <f t="shared" si="42"/>
        <v>-2797.71</v>
      </c>
      <c r="BK90" s="31">
        <f t="shared" si="42"/>
        <v>-3125.95</v>
      </c>
      <c r="BL90" s="31">
        <f t="shared" si="42"/>
        <v>-3246.51</v>
      </c>
      <c r="BM90" s="6">
        <f t="shared" ca="1" si="45"/>
        <v>2.1000000000000001E-2</v>
      </c>
      <c r="BN90" s="6">
        <f t="shared" ca="1" si="45"/>
        <v>2.1000000000000001E-2</v>
      </c>
      <c r="BO90" s="6">
        <f t="shared" ca="1" si="45"/>
        <v>2.1000000000000001E-2</v>
      </c>
      <c r="BP90" s="6">
        <f t="shared" ca="1" si="45"/>
        <v>2.1000000000000001E-2</v>
      </c>
      <c r="BQ90" s="6">
        <f t="shared" ca="1" si="45"/>
        <v>2.1000000000000001E-2</v>
      </c>
      <c r="BR90" s="6">
        <f t="shared" ca="1" si="45"/>
        <v>2.1000000000000001E-2</v>
      </c>
      <c r="BS90" s="6">
        <f t="shared" ca="1" si="45"/>
        <v>2.1000000000000001E-2</v>
      </c>
      <c r="BT90" s="6">
        <f t="shared" ca="1" si="45"/>
        <v>2.1000000000000001E-2</v>
      </c>
      <c r="BU90" s="6">
        <f t="shared" ca="1" si="45"/>
        <v>2.1000000000000001E-2</v>
      </c>
      <c r="BV90" s="6">
        <f t="shared" ca="1" si="45"/>
        <v>2.1000000000000001E-2</v>
      </c>
      <c r="BW90" s="6">
        <f t="shared" ca="1" si="45"/>
        <v>2.1000000000000001E-2</v>
      </c>
      <c r="BX90" s="6">
        <f t="shared" ca="1" si="45"/>
        <v>2.1000000000000001E-2</v>
      </c>
      <c r="BY90" s="31">
        <f t="shared" ca="1" si="31"/>
        <v>25092.42</v>
      </c>
      <c r="BZ90" s="31">
        <f t="shared" ca="1" si="31"/>
        <v>60165.49</v>
      </c>
      <c r="CA90" s="31">
        <f t="shared" ca="1" si="31"/>
        <v>46582.95</v>
      </c>
      <c r="CB90" s="31">
        <f t="shared" ca="1" si="31"/>
        <v>55414.96</v>
      </c>
      <c r="CC90" s="31">
        <f t="shared" ca="1" si="31"/>
        <v>70884.56</v>
      </c>
      <c r="CD90" s="31">
        <f t="shared" ca="1" si="31"/>
        <v>208678.51</v>
      </c>
      <c r="CE90" s="31">
        <f t="shared" ca="1" si="31"/>
        <v>54869.77</v>
      </c>
      <c r="CF90" s="31">
        <f t="shared" ca="1" si="31"/>
        <v>51954.15</v>
      </c>
      <c r="CG90" s="31">
        <f t="shared" ca="1" si="31"/>
        <v>37175.43</v>
      </c>
      <c r="CH90" s="31">
        <f t="shared" ca="1" si="31"/>
        <v>53410.75</v>
      </c>
      <c r="CI90" s="31">
        <f t="shared" ca="1" si="31"/>
        <v>59677.24</v>
      </c>
      <c r="CJ90" s="31">
        <f t="shared" ca="1" si="31"/>
        <v>61978.78</v>
      </c>
      <c r="CK90" s="32">
        <f t="shared" ca="1" si="28"/>
        <v>2987.19</v>
      </c>
      <c r="CL90" s="32">
        <f t="shared" ca="1" si="28"/>
        <v>7162.56</v>
      </c>
      <c r="CM90" s="32">
        <f t="shared" ca="1" si="28"/>
        <v>5545.59</v>
      </c>
      <c r="CN90" s="32">
        <f t="shared" ca="1" si="28"/>
        <v>6597.02</v>
      </c>
      <c r="CO90" s="32">
        <f t="shared" ca="1" si="28"/>
        <v>8438.64</v>
      </c>
      <c r="CP90" s="32">
        <f t="shared" ca="1" si="28"/>
        <v>24842.68</v>
      </c>
      <c r="CQ90" s="32">
        <f t="shared" ca="1" si="43"/>
        <v>6532.12</v>
      </c>
      <c r="CR90" s="32">
        <f t="shared" ca="1" si="43"/>
        <v>6185.02</v>
      </c>
      <c r="CS90" s="32">
        <f t="shared" ca="1" si="43"/>
        <v>4425.6499999999996</v>
      </c>
      <c r="CT90" s="32">
        <f t="shared" ca="1" si="43"/>
        <v>6358.42</v>
      </c>
      <c r="CU90" s="32">
        <f t="shared" ca="1" si="43"/>
        <v>7104.43</v>
      </c>
      <c r="CV90" s="32">
        <f t="shared" ca="1" si="43"/>
        <v>7378.43</v>
      </c>
      <c r="CW90" s="31">
        <f t="shared" ca="1" si="29"/>
        <v>22224.71</v>
      </c>
      <c r="CX90" s="31">
        <f t="shared" ca="1" si="29"/>
        <v>53289.43</v>
      </c>
      <c r="CY90" s="31">
        <f t="shared" ca="1" si="29"/>
        <v>41259.179999999993</v>
      </c>
      <c r="CZ90" s="31">
        <f t="shared" ca="1" si="29"/>
        <v>49345.7</v>
      </c>
      <c r="DA90" s="31">
        <f t="shared" ca="1" si="29"/>
        <v>63121.009999999995</v>
      </c>
      <c r="DB90" s="31">
        <f t="shared" ca="1" si="29"/>
        <v>212653.33000000002</v>
      </c>
      <c r="DC90" s="31">
        <f t="shared" ca="1" si="44"/>
        <v>51211.789999999994</v>
      </c>
      <c r="DD90" s="31">
        <f t="shared" ca="1" si="44"/>
        <v>48490.539999999994</v>
      </c>
      <c r="DE90" s="31">
        <f t="shared" ca="1" si="44"/>
        <v>34697.08</v>
      </c>
      <c r="DF90" s="31">
        <f t="shared" ca="1" si="44"/>
        <v>56717.13</v>
      </c>
      <c r="DG90" s="31">
        <f t="shared" ca="1" si="44"/>
        <v>63371.539999999994</v>
      </c>
      <c r="DH90" s="31">
        <f t="shared" ca="1" si="44"/>
        <v>65815.569999999992</v>
      </c>
      <c r="DI90" s="32">
        <f t="shared" ca="1" si="36"/>
        <v>1111.24</v>
      </c>
      <c r="DJ90" s="32">
        <f t="shared" ca="1" si="36"/>
        <v>2664.47</v>
      </c>
      <c r="DK90" s="32">
        <f t="shared" ca="1" si="36"/>
        <v>2062.96</v>
      </c>
      <c r="DL90" s="32">
        <f t="shared" ca="1" si="32"/>
        <v>2467.29</v>
      </c>
      <c r="DM90" s="32">
        <f t="shared" ca="1" si="32"/>
        <v>3156.05</v>
      </c>
      <c r="DN90" s="32">
        <f t="shared" ca="1" si="32"/>
        <v>10632.67</v>
      </c>
      <c r="DO90" s="32">
        <f t="shared" ref="DO90:DT132" ca="1" si="46">ROUND(DC90*5%,2)</f>
        <v>2560.59</v>
      </c>
      <c r="DP90" s="32">
        <f t="shared" ca="1" si="46"/>
        <v>2424.5300000000002</v>
      </c>
      <c r="DQ90" s="32">
        <f t="shared" ca="1" si="46"/>
        <v>1734.85</v>
      </c>
      <c r="DR90" s="32">
        <f t="shared" ca="1" si="46"/>
        <v>2835.86</v>
      </c>
      <c r="DS90" s="32">
        <f t="shared" ca="1" si="46"/>
        <v>3168.58</v>
      </c>
      <c r="DT90" s="32">
        <f t="shared" ca="1" si="46"/>
        <v>3290.78</v>
      </c>
      <c r="DU90" s="31">
        <f t="shared" ca="1" si="37"/>
        <v>3531.83</v>
      </c>
      <c r="DV90" s="31">
        <f t="shared" ca="1" si="37"/>
        <v>8355.32</v>
      </c>
      <c r="DW90" s="31">
        <f t="shared" ca="1" si="37"/>
        <v>6389.95</v>
      </c>
      <c r="DX90" s="31">
        <f t="shared" ca="1" si="33"/>
        <v>7537.56</v>
      </c>
      <c r="DY90" s="31">
        <f t="shared" ca="1" si="33"/>
        <v>9512.0400000000009</v>
      </c>
      <c r="DZ90" s="31">
        <f t="shared" ca="1" si="33"/>
        <v>31594.35</v>
      </c>
      <c r="EA90" s="31">
        <f t="shared" ref="EA90:EF132" ca="1" si="47">ROUND(DC90*EA$3,2)</f>
        <v>7503.41</v>
      </c>
      <c r="EB90" s="31">
        <f t="shared" ca="1" si="47"/>
        <v>7012.04</v>
      </c>
      <c r="EC90" s="31">
        <f t="shared" ca="1" si="47"/>
        <v>4951.1099999999997</v>
      </c>
      <c r="ED90" s="31">
        <f t="shared" ca="1" si="47"/>
        <v>7988.38</v>
      </c>
      <c r="EE90" s="31">
        <f t="shared" ca="1" si="47"/>
        <v>8804.5300000000007</v>
      </c>
      <c r="EF90" s="31">
        <f t="shared" ca="1" si="47"/>
        <v>9022.3799999999992</v>
      </c>
      <c r="EG90" s="32">
        <f t="shared" ca="1" si="38"/>
        <v>26867.78</v>
      </c>
      <c r="EH90" s="32">
        <f t="shared" ca="1" si="38"/>
        <v>64309.22</v>
      </c>
      <c r="EI90" s="32">
        <f t="shared" ca="1" si="38"/>
        <v>49712.089999999989</v>
      </c>
      <c r="EJ90" s="32">
        <f t="shared" ca="1" si="34"/>
        <v>59350.549999999996</v>
      </c>
      <c r="EK90" s="32">
        <f t="shared" ca="1" si="34"/>
        <v>75789.100000000006</v>
      </c>
      <c r="EL90" s="32">
        <f t="shared" ca="1" si="34"/>
        <v>254880.35000000003</v>
      </c>
      <c r="EM90" s="32">
        <f t="shared" ref="EM90:ER132" ca="1" si="48">DC90+DO90+EA90</f>
        <v>61275.789999999994</v>
      </c>
      <c r="EN90" s="32">
        <f t="shared" ca="1" si="48"/>
        <v>57927.109999999993</v>
      </c>
      <c r="EO90" s="32">
        <f t="shared" ca="1" si="48"/>
        <v>41383.040000000001</v>
      </c>
      <c r="EP90" s="32">
        <f t="shared" ca="1" si="48"/>
        <v>67541.37</v>
      </c>
      <c r="EQ90" s="32">
        <f t="shared" ca="1" si="48"/>
        <v>75344.649999999994</v>
      </c>
      <c r="ER90" s="32">
        <f t="shared" ca="1" si="48"/>
        <v>78128.73</v>
      </c>
    </row>
    <row r="91" spans="1:148" x14ac:dyDescent="0.25">
      <c r="A91" t="s">
        <v>498</v>
      </c>
      <c r="B91" s="1" t="s">
        <v>258</v>
      </c>
      <c r="C91" t="str">
        <f t="shared" ca="1" si="40"/>
        <v>IOR3</v>
      </c>
      <c r="D91" t="str">
        <f t="shared" ca="1" si="41"/>
        <v>Kearl Oil Sands Industrial System</v>
      </c>
      <c r="E91" s="52">
        <v>0</v>
      </c>
      <c r="F91" s="52">
        <v>0</v>
      </c>
      <c r="G91" s="52">
        <v>9.8564229999999995</v>
      </c>
      <c r="H91" s="52">
        <v>0</v>
      </c>
      <c r="I91" s="52">
        <v>0</v>
      </c>
      <c r="J91" s="52">
        <v>0</v>
      </c>
      <c r="K91" s="52">
        <v>0</v>
      </c>
      <c r="L91" s="52">
        <v>0</v>
      </c>
      <c r="M91" s="52">
        <v>0</v>
      </c>
      <c r="N91" s="52">
        <v>0</v>
      </c>
      <c r="O91" s="52">
        <v>0</v>
      </c>
      <c r="P91" s="52">
        <v>0</v>
      </c>
      <c r="Q91" s="32">
        <v>0</v>
      </c>
      <c r="R91" s="32">
        <v>0</v>
      </c>
      <c r="S91" s="32">
        <v>121.05</v>
      </c>
      <c r="T91" s="32">
        <v>0</v>
      </c>
      <c r="U91" s="32">
        <v>0</v>
      </c>
      <c r="V91" s="32">
        <v>0</v>
      </c>
      <c r="W91" s="32">
        <v>0</v>
      </c>
      <c r="X91" s="32">
        <v>0</v>
      </c>
      <c r="Y91" s="32">
        <v>0</v>
      </c>
      <c r="Z91" s="32">
        <v>0</v>
      </c>
      <c r="AA91" s="32">
        <v>0</v>
      </c>
      <c r="AB91" s="32">
        <v>0</v>
      </c>
      <c r="AC91" s="2">
        <v>2.5</v>
      </c>
      <c r="AD91" s="2">
        <v>2.5</v>
      </c>
      <c r="AE91" s="2">
        <v>2.5</v>
      </c>
      <c r="AF91" s="2">
        <v>2.5</v>
      </c>
      <c r="AG91" s="2">
        <v>2.5</v>
      </c>
      <c r="AH91" s="2">
        <v>2.5</v>
      </c>
      <c r="AI91" s="2">
        <v>2.5</v>
      </c>
      <c r="AJ91" s="2">
        <v>2.5</v>
      </c>
      <c r="AK91" s="2">
        <v>2.5</v>
      </c>
      <c r="AL91" s="2">
        <v>2.5</v>
      </c>
      <c r="AM91" s="2">
        <v>2.5</v>
      </c>
      <c r="AN91" s="2">
        <v>2.5</v>
      </c>
      <c r="AO91" s="33">
        <v>0</v>
      </c>
      <c r="AP91" s="33">
        <v>0</v>
      </c>
      <c r="AQ91" s="33">
        <v>3.03</v>
      </c>
      <c r="AR91" s="33">
        <v>0</v>
      </c>
      <c r="AS91" s="33">
        <v>0</v>
      </c>
      <c r="AT91" s="33">
        <v>0</v>
      </c>
      <c r="AU91" s="33">
        <v>0</v>
      </c>
      <c r="AV91" s="33">
        <v>0</v>
      </c>
      <c r="AW91" s="33">
        <v>0</v>
      </c>
      <c r="AX91" s="33">
        <v>0</v>
      </c>
      <c r="AY91" s="33">
        <v>0</v>
      </c>
      <c r="AZ91" s="33">
        <v>0</v>
      </c>
      <c r="BA91" s="31">
        <f t="shared" si="27"/>
        <v>0</v>
      </c>
      <c r="BB91" s="31">
        <f t="shared" si="27"/>
        <v>0</v>
      </c>
      <c r="BC91" s="31">
        <f t="shared" si="27"/>
        <v>-0.01</v>
      </c>
      <c r="BD91" s="31">
        <f t="shared" si="27"/>
        <v>0</v>
      </c>
      <c r="BE91" s="31">
        <f t="shared" si="27"/>
        <v>0</v>
      </c>
      <c r="BF91" s="31">
        <f t="shared" si="27"/>
        <v>0</v>
      </c>
      <c r="BG91" s="31">
        <f t="shared" si="42"/>
        <v>0</v>
      </c>
      <c r="BH91" s="31">
        <f t="shared" si="42"/>
        <v>0</v>
      </c>
      <c r="BI91" s="31">
        <f t="shared" si="42"/>
        <v>0</v>
      </c>
      <c r="BJ91" s="31">
        <f t="shared" si="42"/>
        <v>0</v>
      </c>
      <c r="BK91" s="31">
        <f t="shared" si="42"/>
        <v>0</v>
      </c>
      <c r="BL91" s="31">
        <f t="shared" si="42"/>
        <v>0</v>
      </c>
      <c r="BM91" s="6">
        <f t="shared" ca="1" si="45"/>
        <v>5.79E-2</v>
      </c>
      <c r="BN91" s="6">
        <f t="shared" ca="1" si="45"/>
        <v>5.79E-2</v>
      </c>
      <c r="BO91" s="6">
        <f t="shared" ca="1" si="45"/>
        <v>5.79E-2</v>
      </c>
      <c r="BP91" s="6">
        <f t="shared" ca="1" si="45"/>
        <v>5.79E-2</v>
      </c>
      <c r="BQ91" s="6">
        <f t="shared" ca="1" si="45"/>
        <v>5.79E-2</v>
      </c>
      <c r="BR91" s="6">
        <f t="shared" ca="1" si="45"/>
        <v>5.79E-2</v>
      </c>
      <c r="BS91" s="6">
        <f t="shared" ca="1" si="45"/>
        <v>5.79E-2</v>
      </c>
      <c r="BT91" s="6">
        <f t="shared" ca="1" si="45"/>
        <v>5.79E-2</v>
      </c>
      <c r="BU91" s="6">
        <f t="shared" ca="1" si="45"/>
        <v>5.79E-2</v>
      </c>
      <c r="BV91" s="6">
        <f t="shared" ca="1" si="45"/>
        <v>5.79E-2</v>
      </c>
      <c r="BW91" s="6">
        <f t="shared" ca="1" si="45"/>
        <v>5.79E-2</v>
      </c>
      <c r="BX91" s="6">
        <f t="shared" ca="1" si="45"/>
        <v>5.79E-2</v>
      </c>
      <c r="BY91" s="31">
        <f t="shared" ref="BY91:CJ112" ca="1" si="49">IFERROR(VLOOKUP($C91,DOSDetail,CELL("col",BY$4)+58,FALSE),ROUND(Q91*BM91,2))</f>
        <v>0</v>
      </c>
      <c r="BZ91" s="31">
        <f t="shared" ca="1" si="49"/>
        <v>0</v>
      </c>
      <c r="CA91" s="31">
        <f t="shared" ca="1" si="49"/>
        <v>7.01</v>
      </c>
      <c r="CB91" s="31">
        <f t="shared" ca="1" si="49"/>
        <v>0</v>
      </c>
      <c r="CC91" s="31">
        <f t="shared" ca="1" si="49"/>
        <v>0</v>
      </c>
      <c r="CD91" s="31">
        <f t="shared" ca="1" si="49"/>
        <v>0</v>
      </c>
      <c r="CE91" s="31">
        <f t="shared" ca="1" si="49"/>
        <v>0</v>
      </c>
      <c r="CF91" s="31">
        <f t="shared" ca="1" si="49"/>
        <v>0</v>
      </c>
      <c r="CG91" s="31">
        <f t="shared" ca="1" si="49"/>
        <v>0</v>
      </c>
      <c r="CH91" s="31">
        <f t="shared" ca="1" si="49"/>
        <v>0</v>
      </c>
      <c r="CI91" s="31">
        <f t="shared" ca="1" si="49"/>
        <v>0</v>
      </c>
      <c r="CJ91" s="31">
        <f t="shared" ca="1" si="49"/>
        <v>0</v>
      </c>
      <c r="CK91" s="32">
        <f t="shared" ca="1" si="28"/>
        <v>0</v>
      </c>
      <c r="CL91" s="32">
        <f t="shared" ca="1" si="28"/>
        <v>0</v>
      </c>
      <c r="CM91" s="32">
        <f t="shared" ca="1" si="28"/>
        <v>0.3</v>
      </c>
      <c r="CN91" s="32">
        <f t="shared" ca="1" si="28"/>
        <v>0</v>
      </c>
      <c r="CO91" s="32">
        <f t="shared" ca="1" si="28"/>
        <v>0</v>
      </c>
      <c r="CP91" s="32">
        <f t="shared" ca="1" si="28"/>
        <v>0</v>
      </c>
      <c r="CQ91" s="32">
        <f t="shared" ca="1" si="43"/>
        <v>0</v>
      </c>
      <c r="CR91" s="32">
        <f t="shared" ca="1" si="43"/>
        <v>0</v>
      </c>
      <c r="CS91" s="32">
        <f t="shared" ca="1" si="43"/>
        <v>0</v>
      </c>
      <c r="CT91" s="32">
        <f t="shared" ca="1" si="43"/>
        <v>0</v>
      </c>
      <c r="CU91" s="32">
        <f t="shared" ca="1" si="43"/>
        <v>0</v>
      </c>
      <c r="CV91" s="32">
        <f t="shared" ca="1" si="43"/>
        <v>0</v>
      </c>
      <c r="CW91" s="31">
        <f t="shared" ca="1" si="29"/>
        <v>0</v>
      </c>
      <c r="CX91" s="31">
        <f t="shared" ca="1" si="29"/>
        <v>0</v>
      </c>
      <c r="CY91" s="31">
        <f t="shared" ca="1" si="29"/>
        <v>4.2899999999999991</v>
      </c>
      <c r="CZ91" s="31">
        <f t="shared" ca="1" si="29"/>
        <v>0</v>
      </c>
      <c r="DA91" s="31">
        <f t="shared" ca="1" si="29"/>
        <v>0</v>
      </c>
      <c r="DB91" s="31">
        <f t="shared" ca="1" si="29"/>
        <v>0</v>
      </c>
      <c r="DC91" s="31">
        <f t="shared" ca="1" si="44"/>
        <v>0</v>
      </c>
      <c r="DD91" s="31">
        <f t="shared" ca="1" si="44"/>
        <v>0</v>
      </c>
      <c r="DE91" s="31">
        <f t="shared" ca="1" si="44"/>
        <v>0</v>
      </c>
      <c r="DF91" s="31">
        <f t="shared" ca="1" si="44"/>
        <v>0</v>
      </c>
      <c r="DG91" s="31">
        <f t="shared" ca="1" si="44"/>
        <v>0</v>
      </c>
      <c r="DH91" s="31">
        <f t="shared" ca="1" si="44"/>
        <v>0</v>
      </c>
      <c r="DI91" s="32">
        <f t="shared" ca="1" si="36"/>
        <v>0</v>
      </c>
      <c r="DJ91" s="32">
        <f t="shared" ca="1" si="36"/>
        <v>0</v>
      </c>
      <c r="DK91" s="32">
        <f t="shared" ca="1" si="36"/>
        <v>0.21</v>
      </c>
      <c r="DL91" s="32">
        <f t="shared" ca="1" si="36"/>
        <v>0</v>
      </c>
      <c r="DM91" s="32">
        <f t="shared" ca="1" si="36"/>
        <v>0</v>
      </c>
      <c r="DN91" s="32">
        <f t="shared" ca="1" si="36"/>
        <v>0</v>
      </c>
      <c r="DO91" s="32">
        <f t="shared" ca="1" si="46"/>
        <v>0</v>
      </c>
      <c r="DP91" s="32">
        <f t="shared" ca="1" si="46"/>
        <v>0</v>
      </c>
      <c r="DQ91" s="32">
        <f t="shared" ca="1" si="46"/>
        <v>0</v>
      </c>
      <c r="DR91" s="32">
        <f t="shared" ca="1" si="46"/>
        <v>0</v>
      </c>
      <c r="DS91" s="32">
        <f t="shared" ca="1" si="46"/>
        <v>0</v>
      </c>
      <c r="DT91" s="32">
        <f t="shared" ca="1" si="46"/>
        <v>0</v>
      </c>
      <c r="DU91" s="31">
        <f t="shared" ca="1" si="37"/>
        <v>0</v>
      </c>
      <c r="DV91" s="31">
        <f t="shared" ca="1" si="37"/>
        <v>0</v>
      </c>
      <c r="DW91" s="31">
        <f t="shared" ca="1" si="37"/>
        <v>0.66</v>
      </c>
      <c r="DX91" s="31">
        <f t="shared" ca="1" si="37"/>
        <v>0</v>
      </c>
      <c r="DY91" s="31">
        <f t="shared" ca="1" si="37"/>
        <v>0</v>
      </c>
      <c r="DZ91" s="31">
        <f t="shared" ca="1" si="37"/>
        <v>0</v>
      </c>
      <c r="EA91" s="31">
        <f t="shared" ca="1" si="47"/>
        <v>0</v>
      </c>
      <c r="EB91" s="31">
        <f t="shared" ca="1" si="47"/>
        <v>0</v>
      </c>
      <c r="EC91" s="31">
        <f t="shared" ca="1" si="47"/>
        <v>0</v>
      </c>
      <c r="ED91" s="31">
        <f t="shared" ca="1" si="47"/>
        <v>0</v>
      </c>
      <c r="EE91" s="31">
        <f t="shared" ca="1" si="47"/>
        <v>0</v>
      </c>
      <c r="EF91" s="31">
        <f t="shared" ca="1" si="47"/>
        <v>0</v>
      </c>
      <c r="EG91" s="32">
        <f t="shared" ca="1" si="38"/>
        <v>0</v>
      </c>
      <c r="EH91" s="32">
        <f t="shared" ca="1" si="38"/>
        <v>0</v>
      </c>
      <c r="EI91" s="32">
        <f t="shared" ca="1" si="38"/>
        <v>5.1599999999999993</v>
      </c>
      <c r="EJ91" s="32">
        <f t="shared" ca="1" si="38"/>
        <v>0</v>
      </c>
      <c r="EK91" s="32">
        <f t="shared" ca="1" si="38"/>
        <v>0</v>
      </c>
      <c r="EL91" s="32">
        <f t="shared" ca="1" si="38"/>
        <v>0</v>
      </c>
      <c r="EM91" s="32">
        <f t="shared" ca="1" si="48"/>
        <v>0</v>
      </c>
      <c r="EN91" s="32">
        <f t="shared" ca="1" si="48"/>
        <v>0</v>
      </c>
      <c r="EO91" s="32">
        <f t="shared" ca="1" si="48"/>
        <v>0</v>
      </c>
      <c r="EP91" s="32">
        <f t="shared" ca="1" si="48"/>
        <v>0</v>
      </c>
      <c r="EQ91" s="32">
        <f t="shared" ca="1" si="48"/>
        <v>0</v>
      </c>
      <c r="ER91" s="32">
        <f t="shared" ca="1" si="48"/>
        <v>0</v>
      </c>
    </row>
    <row r="92" spans="1:148" x14ac:dyDescent="0.25">
      <c r="A92" t="s">
        <v>467</v>
      </c>
      <c r="B92" s="1" t="s">
        <v>130</v>
      </c>
      <c r="C92" t="str">
        <f t="shared" ca="1" si="40"/>
        <v>KAN</v>
      </c>
      <c r="D92" t="str">
        <f t="shared" ca="1" si="41"/>
        <v>Kananaskis Hydro Facility</v>
      </c>
      <c r="E92" s="52">
        <v>5563.3616333999998</v>
      </c>
      <c r="F92" s="52">
        <v>2593.9220400999998</v>
      </c>
      <c r="G92" s="52">
        <v>6443.5717557999997</v>
      </c>
      <c r="H92" s="52">
        <v>5704.1569410000002</v>
      </c>
      <c r="I92" s="52">
        <v>8684.7996015000008</v>
      </c>
      <c r="J92" s="52">
        <v>9716.6077497999995</v>
      </c>
      <c r="K92" s="52">
        <v>9476.2853890000006</v>
      </c>
      <c r="L92" s="52">
        <v>7451.3543419999996</v>
      </c>
      <c r="M92" s="52">
        <v>7093.2035968999999</v>
      </c>
      <c r="N92" s="52">
        <v>6432.1458278</v>
      </c>
      <c r="O92" s="52">
        <v>5388.2278023999997</v>
      </c>
      <c r="P92" s="52">
        <v>5524.8764762000001</v>
      </c>
      <c r="Q92" s="32">
        <v>187374.94</v>
      </c>
      <c r="R92" s="32">
        <v>79590.39</v>
      </c>
      <c r="S92" s="32">
        <v>132840.71</v>
      </c>
      <c r="T92" s="32">
        <v>118315.27</v>
      </c>
      <c r="U92" s="32">
        <v>509397.08</v>
      </c>
      <c r="V92" s="32">
        <v>956565.1</v>
      </c>
      <c r="W92" s="32">
        <v>219040.13</v>
      </c>
      <c r="X92" s="32">
        <v>253212.27</v>
      </c>
      <c r="Y92" s="32">
        <v>147167.10999999999</v>
      </c>
      <c r="Z92" s="32">
        <v>139486.88</v>
      </c>
      <c r="AA92" s="32">
        <v>109456.05</v>
      </c>
      <c r="AB92" s="32">
        <v>118139.97</v>
      </c>
      <c r="AC92" s="2">
        <v>0.74</v>
      </c>
      <c r="AD92" s="2">
        <v>0.74</v>
      </c>
      <c r="AE92" s="2">
        <v>0.74</v>
      </c>
      <c r="AF92" s="2">
        <v>0.74</v>
      </c>
      <c r="AG92" s="2">
        <v>0.74</v>
      </c>
      <c r="AH92" s="2">
        <v>0.74</v>
      </c>
      <c r="AI92" s="2">
        <v>0.74</v>
      </c>
      <c r="AJ92" s="2">
        <v>0.74</v>
      </c>
      <c r="AK92" s="2">
        <v>0.74</v>
      </c>
      <c r="AL92" s="2">
        <v>0.74</v>
      </c>
      <c r="AM92" s="2">
        <v>0.74</v>
      </c>
      <c r="AN92" s="2">
        <v>0.74</v>
      </c>
      <c r="AO92" s="33">
        <v>1386.57</v>
      </c>
      <c r="AP92" s="33">
        <v>588.97</v>
      </c>
      <c r="AQ92" s="33">
        <v>983.02</v>
      </c>
      <c r="AR92" s="33">
        <v>875.53</v>
      </c>
      <c r="AS92" s="33">
        <v>3769.54</v>
      </c>
      <c r="AT92" s="33">
        <v>7078.58</v>
      </c>
      <c r="AU92" s="33">
        <v>1620.9</v>
      </c>
      <c r="AV92" s="33">
        <v>1873.77</v>
      </c>
      <c r="AW92" s="33">
        <v>1089.04</v>
      </c>
      <c r="AX92" s="33">
        <v>1032.2</v>
      </c>
      <c r="AY92" s="33">
        <v>809.97</v>
      </c>
      <c r="AZ92" s="33">
        <v>874.24</v>
      </c>
      <c r="BA92" s="31">
        <f t="shared" si="27"/>
        <v>-18.739999999999998</v>
      </c>
      <c r="BB92" s="31">
        <f t="shared" si="27"/>
        <v>-7.96</v>
      </c>
      <c r="BC92" s="31">
        <f t="shared" si="27"/>
        <v>-13.28</v>
      </c>
      <c r="BD92" s="31">
        <f t="shared" si="27"/>
        <v>-23.66</v>
      </c>
      <c r="BE92" s="31">
        <f t="shared" si="27"/>
        <v>-101.88</v>
      </c>
      <c r="BF92" s="31">
        <f t="shared" si="27"/>
        <v>-191.31</v>
      </c>
      <c r="BG92" s="31">
        <f t="shared" si="42"/>
        <v>350.46</v>
      </c>
      <c r="BH92" s="31">
        <f t="shared" si="42"/>
        <v>405.14</v>
      </c>
      <c r="BI92" s="31">
        <f t="shared" si="42"/>
        <v>235.47</v>
      </c>
      <c r="BJ92" s="31">
        <f t="shared" si="42"/>
        <v>-153.44</v>
      </c>
      <c r="BK92" s="31">
        <f t="shared" si="42"/>
        <v>-120.4</v>
      </c>
      <c r="BL92" s="31">
        <f t="shared" si="42"/>
        <v>-129.94999999999999</v>
      </c>
      <c r="BM92" s="6">
        <f t="shared" ca="1" si="45"/>
        <v>-3.2399999999999998E-2</v>
      </c>
      <c r="BN92" s="6">
        <f t="shared" ca="1" si="45"/>
        <v>-3.2399999999999998E-2</v>
      </c>
      <c r="BO92" s="6">
        <f t="shared" ca="1" si="45"/>
        <v>-3.2399999999999998E-2</v>
      </c>
      <c r="BP92" s="6">
        <f t="shared" ca="1" si="45"/>
        <v>-3.2399999999999998E-2</v>
      </c>
      <c r="BQ92" s="6">
        <f t="shared" ca="1" si="45"/>
        <v>-3.2399999999999998E-2</v>
      </c>
      <c r="BR92" s="6">
        <f t="shared" ca="1" si="45"/>
        <v>-3.2399999999999998E-2</v>
      </c>
      <c r="BS92" s="6">
        <f t="shared" ca="1" si="45"/>
        <v>-3.2399999999999998E-2</v>
      </c>
      <c r="BT92" s="6">
        <f t="shared" ca="1" si="45"/>
        <v>-3.2399999999999998E-2</v>
      </c>
      <c r="BU92" s="6">
        <f t="shared" ca="1" si="45"/>
        <v>-3.2399999999999998E-2</v>
      </c>
      <c r="BV92" s="6">
        <f t="shared" ca="1" si="45"/>
        <v>-3.2399999999999998E-2</v>
      </c>
      <c r="BW92" s="6">
        <f t="shared" ca="1" si="45"/>
        <v>-3.2399999999999998E-2</v>
      </c>
      <c r="BX92" s="6">
        <f t="shared" ca="1" si="45"/>
        <v>-3.2399999999999998E-2</v>
      </c>
      <c r="BY92" s="31">
        <f t="shared" ca="1" si="49"/>
        <v>-6070.95</v>
      </c>
      <c r="BZ92" s="31">
        <f t="shared" ca="1" si="49"/>
        <v>-2578.73</v>
      </c>
      <c r="CA92" s="31">
        <f t="shared" ca="1" si="49"/>
        <v>-4304.04</v>
      </c>
      <c r="CB92" s="31">
        <f t="shared" ca="1" si="49"/>
        <v>-3833.41</v>
      </c>
      <c r="CC92" s="31">
        <f t="shared" ca="1" si="49"/>
        <v>-16504.47</v>
      </c>
      <c r="CD92" s="31">
        <f t="shared" ca="1" si="49"/>
        <v>-30992.71</v>
      </c>
      <c r="CE92" s="31">
        <f t="shared" ca="1" si="49"/>
        <v>-7096.9</v>
      </c>
      <c r="CF92" s="31">
        <f t="shared" ca="1" si="49"/>
        <v>-8204.08</v>
      </c>
      <c r="CG92" s="31">
        <f t="shared" ca="1" si="49"/>
        <v>-4768.21</v>
      </c>
      <c r="CH92" s="31">
        <f t="shared" ca="1" si="49"/>
        <v>-4519.37</v>
      </c>
      <c r="CI92" s="31">
        <f t="shared" ca="1" si="49"/>
        <v>-3546.38</v>
      </c>
      <c r="CJ92" s="31">
        <f t="shared" ca="1" si="49"/>
        <v>-3827.74</v>
      </c>
      <c r="CK92" s="32">
        <f t="shared" ca="1" si="28"/>
        <v>468.44</v>
      </c>
      <c r="CL92" s="32">
        <f t="shared" ca="1" si="28"/>
        <v>198.98</v>
      </c>
      <c r="CM92" s="32">
        <f t="shared" ca="1" si="28"/>
        <v>332.1</v>
      </c>
      <c r="CN92" s="32">
        <f t="shared" ca="1" si="28"/>
        <v>295.79000000000002</v>
      </c>
      <c r="CO92" s="32">
        <f t="shared" ca="1" si="28"/>
        <v>1273.49</v>
      </c>
      <c r="CP92" s="32">
        <f t="shared" ca="1" si="28"/>
        <v>2391.41</v>
      </c>
      <c r="CQ92" s="32">
        <f t="shared" ca="1" si="43"/>
        <v>547.6</v>
      </c>
      <c r="CR92" s="32">
        <f t="shared" ca="1" si="43"/>
        <v>633.03</v>
      </c>
      <c r="CS92" s="32">
        <f t="shared" ca="1" si="43"/>
        <v>367.92</v>
      </c>
      <c r="CT92" s="32">
        <f t="shared" ca="1" si="43"/>
        <v>348.72</v>
      </c>
      <c r="CU92" s="32">
        <f t="shared" ca="1" si="43"/>
        <v>273.64</v>
      </c>
      <c r="CV92" s="32">
        <f t="shared" ca="1" si="43"/>
        <v>295.35000000000002</v>
      </c>
      <c r="CW92" s="31">
        <f t="shared" ca="1" si="29"/>
        <v>-6970.34</v>
      </c>
      <c r="CX92" s="31">
        <f t="shared" ca="1" si="29"/>
        <v>-2960.76</v>
      </c>
      <c r="CY92" s="31">
        <f t="shared" ca="1" si="29"/>
        <v>-4941.68</v>
      </c>
      <c r="CZ92" s="31">
        <f t="shared" ca="1" si="29"/>
        <v>-4389.49</v>
      </c>
      <c r="DA92" s="31">
        <f t="shared" ca="1" si="29"/>
        <v>-18898.64</v>
      </c>
      <c r="DB92" s="31">
        <f t="shared" ca="1" si="29"/>
        <v>-35488.57</v>
      </c>
      <c r="DC92" s="31">
        <f t="shared" ca="1" si="44"/>
        <v>-8520.659999999998</v>
      </c>
      <c r="DD92" s="31">
        <f t="shared" ca="1" si="44"/>
        <v>-9849.9599999999991</v>
      </c>
      <c r="DE92" s="31">
        <f t="shared" ca="1" si="44"/>
        <v>-5724.8</v>
      </c>
      <c r="DF92" s="31">
        <f t="shared" ca="1" si="44"/>
        <v>-5049.41</v>
      </c>
      <c r="DG92" s="31">
        <f t="shared" ca="1" si="44"/>
        <v>-3962.31</v>
      </c>
      <c r="DH92" s="31">
        <f t="shared" ca="1" si="44"/>
        <v>-4276.68</v>
      </c>
      <c r="DI92" s="32">
        <f t="shared" ca="1" si="36"/>
        <v>-348.52</v>
      </c>
      <c r="DJ92" s="32">
        <f t="shared" ca="1" si="36"/>
        <v>-148.04</v>
      </c>
      <c r="DK92" s="32">
        <f t="shared" ca="1" si="36"/>
        <v>-247.08</v>
      </c>
      <c r="DL92" s="32">
        <f t="shared" ca="1" si="36"/>
        <v>-219.47</v>
      </c>
      <c r="DM92" s="32">
        <f t="shared" ca="1" si="36"/>
        <v>-944.93</v>
      </c>
      <c r="DN92" s="32">
        <f t="shared" ca="1" si="36"/>
        <v>-1774.43</v>
      </c>
      <c r="DO92" s="32">
        <f t="shared" ca="1" si="46"/>
        <v>-426.03</v>
      </c>
      <c r="DP92" s="32">
        <f t="shared" ca="1" si="46"/>
        <v>-492.5</v>
      </c>
      <c r="DQ92" s="32">
        <f t="shared" ca="1" si="46"/>
        <v>-286.24</v>
      </c>
      <c r="DR92" s="32">
        <f t="shared" ca="1" si="46"/>
        <v>-252.47</v>
      </c>
      <c r="DS92" s="32">
        <f t="shared" ca="1" si="46"/>
        <v>-198.12</v>
      </c>
      <c r="DT92" s="32">
        <f t="shared" ca="1" si="46"/>
        <v>-213.83</v>
      </c>
      <c r="DU92" s="31">
        <f t="shared" ca="1" si="37"/>
        <v>-1107.69</v>
      </c>
      <c r="DV92" s="31">
        <f t="shared" ca="1" si="37"/>
        <v>-464.22</v>
      </c>
      <c r="DW92" s="31">
        <f t="shared" ca="1" si="37"/>
        <v>-765.34</v>
      </c>
      <c r="DX92" s="31">
        <f t="shared" ca="1" si="37"/>
        <v>-670.5</v>
      </c>
      <c r="DY92" s="31">
        <f t="shared" ca="1" si="37"/>
        <v>-2847.94</v>
      </c>
      <c r="DZ92" s="31">
        <f t="shared" ca="1" si="37"/>
        <v>-5272.61</v>
      </c>
      <c r="EA92" s="31">
        <f t="shared" ca="1" si="47"/>
        <v>-1248.42</v>
      </c>
      <c r="EB92" s="31">
        <f t="shared" ca="1" si="47"/>
        <v>-1424.37</v>
      </c>
      <c r="EC92" s="31">
        <f t="shared" ca="1" si="47"/>
        <v>-816.9</v>
      </c>
      <c r="ED92" s="31">
        <f t="shared" ca="1" si="47"/>
        <v>-711.19</v>
      </c>
      <c r="EE92" s="31">
        <f t="shared" ca="1" si="47"/>
        <v>-550.5</v>
      </c>
      <c r="EF92" s="31">
        <f t="shared" ca="1" si="47"/>
        <v>-586.27</v>
      </c>
      <c r="EG92" s="32">
        <f t="shared" ca="1" si="38"/>
        <v>-8426.5500000000011</v>
      </c>
      <c r="EH92" s="32">
        <f t="shared" ca="1" si="38"/>
        <v>-3573.0200000000004</v>
      </c>
      <c r="EI92" s="32">
        <f t="shared" ca="1" si="38"/>
        <v>-5954.1</v>
      </c>
      <c r="EJ92" s="32">
        <f t="shared" ca="1" si="38"/>
        <v>-5279.46</v>
      </c>
      <c r="EK92" s="32">
        <f t="shared" ca="1" si="38"/>
        <v>-22691.51</v>
      </c>
      <c r="EL92" s="32">
        <f t="shared" ca="1" si="38"/>
        <v>-42535.61</v>
      </c>
      <c r="EM92" s="32">
        <f t="shared" ca="1" si="48"/>
        <v>-10195.109999999999</v>
      </c>
      <c r="EN92" s="32">
        <f t="shared" ca="1" si="48"/>
        <v>-11766.829999999998</v>
      </c>
      <c r="EO92" s="32">
        <f t="shared" ca="1" si="48"/>
        <v>-6827.94</v>
      </c>
      <c r="EP92" s="32">
        <f t="shared" ca="1" si="48"/>
        <v>-6013.07</v>
      </c>
      <c r="EQ92" s="32">
        <f t="shared" ca="1" si="48"/>
        <v>-4710.93</v>
      </c>
      <c r="ER92" s="32">
        <f t="shared" ca="1" si="48"/>
        <v>-5076.7800000000007</v>
      </c>
    </row>
    <row r="93" spans="1:148" x14ac:dyDescent="0.25">
      <c r="A93" t="s">
        <v>464</v>
      </c>
      <c r="B93" s="1" t="s">
        <v>63</v>
      </c>
      <c r="C93" t="str">
        <f t="shared" ca="1" si="40"/>
        <v>KH1</v>
      </c>
      <c r="D93" t="str">
        <f t="shared" ca="1" si="41"/>
        <v>Keephills #1</v>
      </c>
      <c r="E93" s="52">
        <v>277578.70896999998</v>
      </c>
      <c r="F93" s="52">
        <v>218427.70556120001</v>
      </c>
      <c r="G93" s="52">
        <v>103180.63967639999</v>
      </c>
      <c r="H93" s="52">
        <v>0</v>
      </c>
      <c r="I93" s="52">
        <v>80823.832406999994</v>
      </c>
      <c r="J93" s="52">
        <v>270700.04567999998</v>
      </c>
      <c r="K93" s="52">
        <v>215812.54068999999</v>
      </c>
      <c r="L93" s="52">
        <v>268432.87485999998</v>
      </c>
      <c r="M93" s="52">
        <v>270626.14</v>
      </c>
      <c r="N93" s="52">
        <v>277635.36085</v>
      </c>
      <c r="O93" s="52">
        <v>214963.57298</v>
      </c>
      <c r="P93" s="52">
        <v>279966.01486</v>
      </c>
      <c r="Q93" s="32">
        <v>9592738.8000000007</v>
      </c>
      <c r="R93" s="32">
        <v>7646773.5199999996</v>
      </c>
      <c r="S93" s="32">
        <v>1913550.12</v>
      </c>
      <c r="T93" s="32">
        <v>0</v>
      </c>
      <c r="U93" s="32">
        <v>7005636.0700000003</v>
      </c>
      <c r="V93" s="32">
        <v>25780172.809999999</v>
      </c>
      <c r="W93" s="32">
        <v>5118819.87</v>
      </c>
      <c r="X93" s="32">
        <v>9119878.4700000007</v>
      </c>
      <c r="Y93" s="32">
        <v>5675050.9500000002</v>
      </c>
      <c r="Z93" s="32">
        <v>6006964.6200000001</v>
      </c>
      <c r="AA93" s="32">
        <v>4721098.88</v>
      </c>
      <c r="AB93" s="32">
        <v>5892964.5199999996</v>
      </c>
      <c r="AC93" s="2">
        <v>4.7699999999999996</v>
      </c>
      <c r="AD93" s="2">
        <v>4.7699999999999996</v>
      </c>
      <c r="AE93" s="2">
        <v>4.7699999999999996</v>
      </c>
      <c r="AF93" s="2">
        <v>4.7699999999999996</v>
      </c>
      <c r="AG93" s="2">
        <v>4.7699999999999996</v>
      </c>
      <c r="AH93" s="2">
        <v>4.7699999999999996</v>
      </c>
      <c r="AI93" s="2">
        <v>4.7699999999999996</v>
      </c>
      <c r="AJ93" s="2">
        <v>4.7699999999999996</v>
      </c>
      <c r="AK93" s="2">
        <v>4.7699999999999996</v>
      </c>
      <c r="AL93" s="2">
        <v>4.7699999999999996</v>
      </c>
      <c r="AM93" s="2">
        <v>4.7699999999999996</v>
      </c>
      <c r="AN93" s="2">
        <v>4.7699999999999996</v>
      </c>
      <c r="AO93" s="33">
        <v>457573.64</v>
      </c>
      <c r="AP93" s="33">
        <v>364751.1</v>
      </c>
      <c r="AQ93" s="33">
        <v>91276.34</v>
      </c>
      <c r="AR93" s="33">
        <v>0</v>
      </c>
      <c r="AS93" s="33">
        <v>334168.84000000003</v>
      </c>
      <c r="AT93" s="33">
        <v>1229714.24</v>
      </c>
      <c r="AU93" s="33">
        <v>244167.71</v>
      </c>
      <c r="AV93" s="33">
        <v>435018.2</v>
      </c>
      <c r="AW93" s="33">
        <v>270699.93</v>
      </c>
      <c r="AX93" s="33">
        <v>286532.21000000002</v>
      </c>
      <c r="AY93" s="33">
        <v>225196.42</v>
      </c>
      <c r="AZ93" s="33">
        <v>281094.40999999997</v>
      </c>
      <c r="BA93" s="31">
        <f t="shared" si="27"/>
        <v>-959.27</v>
      </c>
      <c r="BB93" s="31">
        <f t="shared" si="27"/>
        <v>-764.68</v>
      </c>
      <c r="BC93" s="31">
        <f t="shared" si="27"/>
        <v>-191.36</v>
      </c>
      <c r="BD93" s="31">
        <f t="shared" si="27"/>
        <v>0</v>
      </c>
      <c r="BE93" s="31">
        <f t="shared" si="27"/>
        <v>-1401.13</v>
      </c>
      <c r="BF93" s="31">
        <f t="shared" si="27"/>
        <v>-5156.03</v>
      </c>
      <c r="BG93" s="31">
        <f t="shared" si="42"/>
        <v>8190.11</v>
      </c>
      <c r="BH93" s="31">
        <f t="shared" si="42"/>
        <v>14591.81</v>
      </c>
      <c r="BI93" s="31">
        <f t="shared" si="42"/>
        <v>9080.08</v>
      </c>
      <c r="BJ93" s="31">
        <f t="shared" si="42"/>
        <v>-6607.66</v>
      </c>
      <c r="BK93" s="31">
        <f t="shared" si="42"/>
        <v>-5193.21</v>
      </c>
      <c r="BL93" s="31">
        <f t="shared" si="42"/>
        <v>-6482.26</v>
      </c>
      <c r="BM93" s="6">
        <f t="shared" ca="1" si="45"/>
        <v>7.46E-2</v>
      </c>
      <c r="BN93" s="6">
        <f t="shared" ca="1" si="45"/>
        <v>7.46E-2</v>
      </c>
      <c r="BO93" s="6">
        <f t="shared" ca="1" si="45"/>
        <v>7.46E-2</v>
      </c>
      <c r="BP93" s="6">
        <f t="shared" ca="1" si="45"/>
        <v>7.46E-2</v>
      </c>
      <c r="BQ93" s="6">
        <f t="shared" ca="1" si="45"/>
        <v>7.46E-2</v>
      </c>
      <c r="BR93" s="6">
        <f t="shared" ca="1" si="45"/>
        <v>7.46E-2</v>
      </c>
      <c r="BS93" s="6">
        <f t="shared" ca="1" si="45"/>
        <v>7.46E-2</v>
      </c>
      <c r="BT93" s="6">
        <f t="shared" ca="1" si="45"/>
        <v>7.46E-2</v>
      </c>
      <c r="BU93" s="6">
        <f t="shared" ca="1" si="45"/>
        <v>7.46E-2</v>
      </c>
      <c r="BV93" s="6">
        <f t="shared" ca="1" si="45"/>
        <v>7.46E-2</v>
      </c>
      <c r="BW93" s="6">
        <f t="shared" ca="1" si="45"/>
        <v>7.46E-2</v>
      </c>
      <c r="BX93" s="6">
        <f t="shared" ca="1" si="45"/>
        <v>7.46E-2</v>
      </c>
      <c r="BY93" s="31">
        <f t="shared" ca="1" si="49"/>
        <v>715618.31</v>
      </c>
      <c r="BZ93" s="31">
        <f t="shared" ca="1" si="49"/>
        <v>570449.30000000005</v>
      </c>
      <c r="CA93" s="31">
        <f t="shared" ca="1" si="49"/>
        <v>142750.84</v>
      </c>
      <c r="CB93" s="31">
        <f t="shared" ca="1" si="49"/>
        <v>0</v>
      </c>
      <c r="CC93" s="31">
        <f t="shared" ca="1" si="49"/>
        <v>522620.45</v>
      </c>
      <c r="CD93" s="31">
        <f t="shared" ca="1" si="49"/>
        <v>1923200.89</v>
      </c>
      <c r="CE93" s="31">
        <f t="shared" ca="1" si="49"/>
        <v>381863.96</v>
      </c>
      <c r="CF93" s="31">
        <f t="shared" ca="1" si="49"/>
        <v>680342.93</v>
      </c>
      <c r="CG93" s="31">
        <f t="shared" ca="1" si="49"/>
        <v>423358.8</v>
      </c>
      <c r="CH93" s="31">
        <f t="shared" ca="1" si="49"/>
        <v>448119.56</v>
      </c>
      <c r="CI93" s="31">
        <f t="shared" ca="1" si="49"/>
        <v>352193.98</v>
      </c>
      <c r="CJ93" s="31">
        <f t="shared" ca="1" si="49"/>
        <v>439615.15</v>
      </c>
      <c r="CK93" s="32">
        <f t="shared" ca="1" si="28"/>
        <v>23981.85</v>
      </c>
      <c r="CL93" s="32">
        <f t="shared" ca="1" si="28"/>
        <v>19116.93</v>
      </c>
      <c r="CM93" s="32">
        <f t="shared" ca="1" si="28"/>
        <v>4783.88</v>
      </c>
      <c r="CN93" s="32">
        <f t="shared" ca="1" si="28"/>
        <v>0</v>
      </c>
      <c r="CO93" s="32">
        <f t="shared" ca="1" si="28"/>
        <v>17514.09</v>
      </c>
      <c r="CP93" s="32">
        <f t="shared" ca="1" si="28"/>
        <v>64450.43</v>
      </c>
      <c r="CQ93" s="32">
        <f t="shared" ca="1" si="43"/>
        <v>12797.05</v>
      </c>
      <c r="CR93" s="32">
        <f t="shared" ca="1" si="43"/>
        <v>22799.7</v>
      </c>
      <c r="CS93" s="32">
        <f t="shared" ca="1" si="43"/>
        <v>14187.63</v>
      </c>
      <c r="CT93" s="32">
        <f t="shared" ca="1" si="43"/>
        <v>15017.41</v>
      </c>
      <c r="CU93" s="32">
        <f t="shared" ca="1" si="43"/>
        <v>11802.75</v>
      </c>
      <c r="CV93" s="32">
        <f t="shared" ca="1" si="43"/>
        <v>14732.41</v>
      </c>
      <c r="CW93" s="31">
        <f t="shared" ca="1" si="29"/>
        <v>282985.79000000004</v>
      </c>
      <c r="CX93" s="31">
        <f t="shared" ca="1" si="29"/>
        <v>225579.81000000011</v>
      </c>
      <c r="CY93" s="31">
        <f t="shared" ca="1" si="29"/>
        <v>56449.740000000005</v>
      </c>
      <c r="CZ93" s="31">
        <f t="shared" ca="1" si="29"/>
        <v>0</v>
      </c>
      <c r="DA93" s="31">
        <f t="shared" ca="1" si="29"/>
        <v>207366.83000000002</v>
      </c>
      <c r="DB93" s="31">
        <f t="shared" ca="1" si="29"/>
        <v>763093.10999999987</v>
      </c>
      <c r="DC93" s="31">
        <f t="shared" ca="1" si="44"/>
        <v>142303.19000000003</v>
      </c>
      <c r="DD93" s="31">
        <f t="shared" ca="1" si="44"/>
        <v>253532.62</v>
      </c>
      <c r="DE93" s="31">
        <f t="shared" ca="1" si="44"/>
        <v>157766.42000000001</v>
      </c>
      <c r="DF93" s="31">
        <f t="shared" ca="1" si="44"/>
        <v>183212.41999999995</v>
      </c>
      <c r="DG93" s="31">
        <f t="shared" ca="1" si="44"/>
        <v>143993.51999999996</v>
      </c>
      <c r="DH93" s="31">
        <f t="shared" ca="1" si="44"/>
        <v>179735.41000000003</v>
      </c>
      <c r="DI93" s="32">
        <f t="shared" ca="1" si="36"/>
        <v>14149.29</v>
      </c>
      <c r="DJ93" s="32">
        <f t="shared" ca="1" si="36"/>
        <v>11278.99</v>
      </c>
      <c r="DK93" s="32">
        <f t="shared" ca="1" si="36"/>
        <v>2822.49</v>
      </c>
      <c r="DL93" s="32">
        <f t="shared" ca="1" si="36"/>
        <v>0</v>
      </c>
      <c r="DM93" s="32">
        <f t="shared" ca="1" si="36"/>
        <v>10368.34</v>
      </c>
      <c r="DN93" s="32">
        <f t="shared" ca="1" si="36"/>
        <v>38154.660000000003</v>
      </c>
      <c r="DO93" s="32">
        <f t="shared" ca="1" si="46"/>
        <v>7115.16</v>
      </c>
      <c r="DP93" s="32">
        <f t="shared" ca="1" si="46"/>
        <v>12676.63</v>
      </c>
      <c r="DQ93" s="32">
        <f t="shared" ca="1" si="46"/>
        <v>7888.32</v>
      </c>
      <c r="DR93" s="32">
        <f t="shared" ca="1" si="46"/>
        <v>9160.6200000000008</v>
      </c>
      <c r="DS93" s="32">
        <f t="shared" ca="1" si="46"/>
        <v>7199.68</v>
      </c>
      <c r="DT93" s="32">
        <f t="shared" ca="1" si="46"/>
        <v>8986.77</v>
      </c>
      <c r="DU93" s="31">
        <f t="shared" ca="1" si="37"/>
        <v>44970.559999999998</v>
      </c>
      <c r="DV93" s="31">
        <f t="shared" ca="1" si="37"/>
        <v>35368.94</v>
      </c>
      <c r="DW93" s="31">
        <f t="shared" ca="1" si="37"/>
        <v>8742.57</v>
      </c>
      <c r="DX93" s="31">
        <f t="shared" ca="1" si="37"/>
        <v>0</v>
      </c>
      <c r="DY93" s="31">
        <f t="shared" ca="1" si="37"/>
        <v>31249.22</v>
      </c>
      <c r="DZ93" s="31">
        <f t="shared" ca="1" si="37"/>
        <v>113374.34</v>
      </c>
      <c r="EA93" s="31">
        <f t="shared" ca="1" si="47"/>
        <v>20849.88</v>
      </c>
      <c r="EB93" s="31">
        <f t="shared" ca="1" si="47"/>
        <v>36662.42</v>
      </c>
      <c r="EC93" s="31">
        <f t="shared" ca="1" si="47"/>
        <v>22512.54</v>
      </c>
      <c r="ED93" s="31">
        <f t="shared" ca="1" si="47"/>
        <v>25804.75</v>
      </c>
      <c r="EE93" s="31">
        <f t="shared" ca="1" si="47"/>
        <v>20005.75</v>
      </c>
      <c r="EF93" s="31">
        <f t="shared" ca="1" si="47"/>
        <v>24639.17</v>
      </c>
      <c r="EG93" s="32">
        <f t="shared" ca="1" si="38"/>
        <v>342105.64</v>
      </c>
      <c r="EH93" s="32">
        <f t="shared" ca="1" si="38"/>
        <v>272227.74000000011</v>
      </c>
      <c r="EI93" s="32">
        <f t="shared" ca="1" si="38"/>
        <v>68014.8</v>
      </c>
      <c r="EJ93" s="32">
        <f t="shared" ca="1" si="38"/>
        <v>0</v>
      </c>
      <c r="EK93" s="32">
        <f t="shared" ca="1" si="38"/>
        <v>248984.39</v>
      </c>
      <c r="EL93" s="32">
        <f t="shared" ca="1" si="38"/>
        <v>914622.10999999987</v>
      </c>
      <c r="EM93" s="32">
        <f t="shared" ca="1" si="48"/>
        <v>170268.23000000004</v>
      </c>
      <c r="EN93" s="32">
        <f t="shared" ca="1" si="48"/>
        <v>302871.67</v>
      </c>
      <c r="EO93" s="32">
        <f t="shared" ca="1" si="48"/>
        <v>188167.28000000003</v>
      </c>
      <c r="EP93" s="32">
        <f t="shared" ca="1" si="48"/>
        <v>218177.78999999995</v>
      </c>
      <c r="EQ93" s="32">
        <f t="shared" ca="1" si="48"/>
        <v>171198.94999999995</v>
      </c>
      <c r="ER93" s="32">
        <f t="shared" ca="1" si="48"/>
        <v>213361.35000000003</v>
      </c>
    </row>
    <row r="94" spans="1:148" x14ac:dyDescent="0.25">
      <c r="A94" t="s">
        <v>464</v>
      </c>
      <c r="B94" s="1" t="s">
        <v>64</v>
      </c>
      <c r="C94" t="str">
        <f t="shared" ca="1" si="40"/>
        <v>KH2</v>
      </c>
      <c r="D94" t="str">
        <f t="shared" ca="1" si="41"/>
        <v>Keephills #2</v>
      </c>
      <c r="E94" s="52">
        <v>278176.69342189998</v>
      </c>
      <c r="F94" s="52">
        <v>245506.46617599999</v>
      </c>
      <c r="G94" s="52">
        <v>243444.220734</v>
      </c>
      <c r="H94" s="52">
        <v>264332.06462000002</v>
      </c>
      <c r="I94" s="52">
        <v>207015.74713470001</v>
      </c>
      <c r="J94" s="52">
        <v>202458.1874769</v>
      </c>
      <c r="K94" s="52">
        <v>241115.39211399999</v>
      </c>
      <c r="L94" s="52">
        <v>235455.796798</v>
      </c>
      <c r="M94" s="52">
        <v>263268.32624000002</v>
      </c>
      <c r="N94" s="52">
        <v>261871.84656899999</v>
      </c>
      <c r="O94" s="52">
        <v>225761.62462300001</v>
      </c>
      <c r="P94" s="52">
        <v>270464.85967999999</v>
      </c>
      <c r="Q94" s="32">
        <v>9575900</v>
      </c>
      <c r="R94" s="32">
        <v>7923201.8300000001</v>
      </c>
      <c r="S94" s="32">
        <v>4913086.7</v>
      </c>
      <c r="T94" s="32">
        <v>5439561.2300000004</v>
      </c>
      <c r="U94" s="32">
        <v>5673482.1399999997</v>
      </c>
      <c r="V94" s="32">
        <v>19531090.530000001</v>
      </c>
      <c r="W94" s="32">
        <v>5352606.18</v>
      </c>
      <c r="X94" s="32">
        <v>8088166.5899999999</v>
      </c>
      <c r="Y94" s="32">
        <v>5519379.29</v>
      </c>
      <c r="Z94" s="32">
        <v>5560966.4699999997</v>
      </c>
      <c r="AA94" s="32">
        <v>4755070.1900000004</v>
      </c>
      <c r="AB94" s="32">
        <v>5681677.04</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456770.43</v>
      </c>
      <c r="AP94" s="33">
        <v>377936.73</v>
      </c>
      <c r="AQ94" s="33">
        <v>234354.24</v>
      </c>
      <c r="AR94" s="33">
        <v>259467.07</v>
      </c>
      <c r="AS94" s="33">
        <v>270625.09999999998</v>
      </c>
      <c r="AT94" s="33">
        <v>931633.02</v>
      </c>
      <c r="AU94" s="33">
        <v>255319.31</v>
      </c>
      <c r="AV94" s="33">
        <v>385805.55</v>
      </c>
      <c r="AW94" s="33">
        <v>263274.39</v>
      </c>
      <c r="AX94" s="33">
        <v>265258.09999999998</v>
      </c>
      <c r="AY94" s="33">
        <v>226816.85</v>
      </c>
      <c r="AZ94" s="33">
        <v>271015.99</v>
      </c>
      <c r="BA94" s="31">
        <f t="shared" si="27"/>
        <v>-957.59</v>
      </c>
      <c r="BB94" s="31">
        <f t="shared" si="27"/>
        <v>-792.32</v>
      </c>
      <c r="BC94" s="31">
        <f t="shared" si="27"/>
        <v>-491.31</v>
      </c>
      <c r="BD94" s="31">
        <f t="shared" si="27"/>
        <v>-1087.9100000000001</v>
      </c>
      <c r="BE94" s="31">
        <f t="shared" si="27"/>
        <v>-1134.7</v>
      </c>
      <c r="BF94" s="31">
        <f t="shared" si="27"/>
        <v>-3906.22</v>
      </c>
      <c r="BG94" s="31">
        <f t="shared" si="42"/>
        <v>8564.17</v>
      </c>
      <c r="BH94" s="31">
        <f t="shared" si="42"/>
        <v>12941.07</v>
      </c>
      <c r="BI94" s="31">
        <f t="shared" si="42"/>
        <v>8831.01</v>
      </c>
      <c r="BJ94" s="31">
        <f t="shared" si="42"/>
        <v>-6117.06</v>
      </c>
      <c r="BK94" s="31">
        <f t="shared" si="42"/>
        <v>-5230.58</v>
      </c>
      <c r="BL94" s="31">
        <f t="shared" si="42"/>
        <v>-6249.84</v>
      </c>
      <c r="BM94" s="6">
        <f t="shared" ca="1" si="45"/>
        <v>7.3899999999999993E-2</v>
      </c>
      <c r="BN94" s="6">
        <f t="shared" ca="1" si="45"/>
        <v>7.3899999999999993E-2</v>
      </c>
      <c r="BO94" s="6">
        <f t="shared" ca="1" si="45"/>
        <v>7.3899999999999993E-2</v>
      </c>
      <c r="BP94" s="6">
        <f t="shared" ca="1" si="45"/>
        <v>7.3899999999999993E-2</v>
      </c>
      <c r="BQ94" s="6">
        <f t="shared" ca="1" si="45"/>
        <v>7.3899999999999993E-2</v>
      </c>
      <c r="BR94" s="6">
        <f t="shared" ca="1" si="45"/>
        <v>7.3899999999999993E-2</v>
      </c>
      <c r="BS94" s="6">
        <f t="shared" ca="1" si="45"/>
        <v>7.3899999999999993E-2</v>
      </c>
      <c r="BT94" s="6">
        <f t="shared" ca="1" si="45"/>
        <v>7.3899999999999993E-2</v>
      </c>
      <c r="BU94" s="6">
        <f t="shared" ca="1" si="45"/>
        <v>7.3899999999999993E-2</v>
      </c>
      <c r="BV94" s="6">
        <f t="shared" ca="1" si="45"/>
        <v>7.3899999999999993E-2</v>
      </c>
      <c r="BW94" s="6">
        <f t="shared" ca="1" si="45"/>
        <v>7.3899999999999993E-2</v>
      </c>
      <c r="BX94" s="6">
        <f t="shared" ca="1" si="45"/>
        <v>7.3899999999999993E-2</v>
      </c>
      <c r="BY94" s="31">
        <f t="shared" ca="1" si="49"/>
        <v>707659.01</v>
      </c>
      <c r="BZ94" s="31">
        <f t="shared" ca="1" si="49"/>
        <v>585524.62</v>
      </c>
      <c r="CA94" s="31">
        <f t="shared" ca="1" si="49"/>
        <v>363077.11</v>
      </c>
      <c r="CB94" s="31">
        <f t="shared" ca="1" si="49"/>
        <v>401983.57</v>
      </c>
      <c r="CC94" s="31">
        <f t="shared" ca="1" si="49"/>
        <v>419270.33</v>
      </c>
      <c r="CD94" s="31">
        <f t="shared" ca="1" si="49"/>
        <v>1443347.59</v>
      </c>
      <c r="CE94" s="31">
        <f t="shared" ca="1" si="49"/>
        <v>395557.6</v>
      </c>
      <c r="CF94" s="31">
        <f t="shared" ca="1" si="49"/>
        <v>597715.51</v>
      </c>
      <c r="CG94" s="31">
        <f t="shared" ca="1" si="49"/>
        <v>407882.13</v>
      </c>
      <c r="CH94" s="31">
        <f t="shared" ca="1" si="49"/>
        <v>410955.42</v>
      </c>
      <c r="CI94" s="31">
        <f t="shared" ca="1" si="49"/>
        <v>351399.69</v>
      </c>
      <c r="CJ94" s="31">
        <f t="shared" ca="1" si="49"/>
        <v>419875.93</v>
      </c>
      <c r="CK94" s="32">
        <f t="shared" ca="1" si="28"/>
        <v>23939.75</v>
      </c>
      <c r="CL94" s="32">
        <f t="shared" ca="1" si="28"/>
        <v>19808</v>
      </c>
      <c r="CM94" s="32">
        <f t="shared" ca="1" si="28"/>
        <v>12282.72</v>
      </c>
      <c r="CN94" s="32">
        <f t="shared" ca="1" si="28"/>
        <v>13598.9</v>
      </c>
      <c r="CO94" s="32">
        <f t="shared" ca="1" si="28"/>
        <v>14183.71</v>
      </c>
      <c r="CP94" s="32">
        <f t="shared" ca="1" si="28"/>
        <v>48827.73</v>
      </c>
      <c r="CQ94" s="32">
        <f t="shared" ca="1" si="43"/>
        <v>13381.52</v>
      </c>
      <c r="CR94" s="32">
        <f t="shared" ca="1" si="43"/>
        <v>20220.419999999998</v>
      </c>
      <c r="CS94" s="32">
        <f t="shared" ca="1" si="43"/>
        <v>13798.45</v>
      </c>
      <c r="CT94" s="32">
        <f t="shared" ca="1" si="43"/>
        <v>13902.42</v>
      </c>
      <c r="CU94" s="32">
        <f t="shared" ca="1" si="43"/>
        <v>11887.68</v>
      </c>
      <c r="CV94" s="32">
        <f t="shared" ca="1" si="43"/>
        <v>14204.19</v>
      </c>
      <c r="CW94" s="31">
        <f t="shared" ref="CW94:DE128" ca="1" si="50">BY94+CK94-AO94-BA94</f>
        <v>275785.92000000004</v>
      </c>
      <c r="CX94" s="31">
        <f t="shared" ca="1" si="50"/>
        <v>228188.21000000002</v>
      </c>
      <c r="CY94" s="31">
        <f t="shared" ca="1" si="50"/>
        <v>141496.89999999997</v>
      </c>
      <c r="CZ94" s="31">
        <f t="shared" ca="1" si="50"/>
        <v>157203.31000000003</v>
      </c>
      <c r="DA94" s="31">
        <f t="shared" ca="1" si="50"/>
        <v>163963.64000000007</v>
      </c>
      <c r="DB94" s="31">
        <f t="shared" ca="1" si="50"/>
        <v>564448.52</v>
      </c>
      <c r="DC94" s="31">
        <f t="shared" ca="1" si="44"/>
        <v>145055.63999999998</v>
      </c>
      <c r="DD94" s="31">
        <f t="shared" ca="1" si="44"/>
        <v>219189.31000000006</v>
      </c>
      <c r="DE94" s="31">
        <f t="shared" ca="1" si="44"/>
        <v>149575.18</v>
      </c>
      <c r="DF94" s="31">
        <f t="shared" ca="1" si="44"/>
        <v>165716.79999999999</v>
      </c>
      <c r="DG94" s="31">
        <f t="shared" ca="1" si="44"/>
        <v>141701.09999999998</v>
      </c>
      <c r="DH94" s="31">
        <f t="shared" ca="1" si="44"/>
        <v>169313.97</v>
      </c>
      <c r="DI94" s="32">
        <f t="shared" ca="1" si="36"/>
        <v>13789.3</v>
      </c>
      <c r="DJ94" s="32">
        <f t="shared" ca="1" si="36"/>
        <v>11409.41</v>
      </c>
      <c r="DK94" s="32">
        <f t="shared" ca="1" si="36"/>
        <v>7074.85</v>
      </c>
      <c r="DL94" s="32">
        <f t="shared" ca="1" si="36"/>
        <v>7860.17</v>
      </c>
      <c r="DM94" s="32">
        <f t="shared" ca="1" si="36"/>
        <v>8198.18</v>
      </c>
      <c r="DN94" s="32">
        <f t="shared" ca="1" si="36"/>
        <v>28222.43</v>
      </c>
      <c r="DO94" s="32">
        <f t="shared" ca="1" si="46"/>
        <v>7252.78</v>
      </c>
      <c r="DP94" s="32">
        <f t="shared" ca="1" si="46"/>
        <v>10959.47</v>
      </c>
      <c r="DQ94" s="32">
        <f t="shared" ca="1" si="46"/>
        <v>7478.76</v>
      </c>
      <c r="DR94" s="32">
        <f t="shared" ca="1" si="46"/>
        <v>8285.84</v>
      </c>
      <c r="DS94" s="32">
        <f t="shared" ca="1" si="46"/>
        <v>7085.06</v>
      </c>
      <c r="DT94" s="32">
        <f t="shared" ca="1" si="46"/>
        <v>8465.7000000000007</v>
      </c>
      <c r="DU94" s="31">
        <f t="shared" ca="1" si="37"/>
        <v>43826.400000000001</v>
      </c>
      <c r="DV94" s="31">
        <f t="shared" ca="1" si="37"/>
        <v>35777.919999999998</v>
      </c>
      <c r="DW94" s="31">
        <f t="shared" ca="1" si="37"/>
        <v>21914.11</v>
      </c>
      <c r="DX94" s="31">
        <f t="shared" ca="1" si="37"/>
        <v>24012.83</v>
      </c>
      <c r="DY94" s="31">
        <f t="shared" ca="1" si="37"/>
        <v>24708.560000000001</v>
      </c>
      <c r="DZ94" s="31">
        <f t="shared" ca="1" si="37"/>
        <v>83861.289999999994</v>
      </c>
      <c r="EA94" s="31">
        <f t="shared" ca="1" si="47"/>
        <v>21253.16</v>
      </c>
      <c r="EB94" s="31">
        <f t="shared" ca="1" si="47"/>
        <v>31696.16</v>
      </c>
      <c r="EC94" s="31">
        <f t="shared" ca="1" si="47"/>
        <v>21343.69</v>
      </c>
      <c r="ED94" s="31">
        <f t="shared" ca="1" si="47"/>
        <v>23340.560000000001</v>
      </c>
      <c r="EE94" s="31">
        <f t="shared" ca="1" si="47"/>
        <v>19687.259999999998</v>
      </c>
      <c r="EF94" s="31">
        <f t="shared" ca="1" si="47"/>
        <v>23210.54</v>
      </c>
      <c r="EG94" s="32">
        <f t="shared" ca="1" si="38"/>
        <v>333401.62000000005</v>
      </c>
      <c r="EH94" s="32">
        <f t="shared" ca="1" si="38"/>
        <v>275375.54000000004</v>
      </c>
      <c r="EI94" s="32">
        <f t="shared" ca="1" si="38"/>
        <v>170485.86</v>
      </c>
      <c r="EJ94" s="32">
        <f t="shared" ca="1" si="38"/>
        <v>189076.31000000006</v>
      </c>
      <c r="EK94" s="32">
        <f t="shared" ca="1" si="38"/>
        <v>196870.38000000006</v>
      </c>
      <c r="EL94" s="32">
        <f t="shared" ca="1" si="38"/>
        <v>676532.24000000011</v>
      </c>
      <c r="EM94" s="32">
        <f t="shared" ca="1" si="48"/>
        <v>173561.58</v>
      </c>
      <c r="EN94" s="32">
        <f t="shared" ca="1" si="48"/>
        <v>261844.94000000006</v>
      </c>
      <c r="EO94" s="32">
        <f t="shared" ca="1" si="48"/>
        <v>178397.63</v>
      </c>
      <c r="EP94" s="32">
        <f t="shared" ca="1" si="48"/>
        <v>197343.19999999998</v>
      </c>
      <c r="EQ94" s="32">
        <f t="shared" ca="1" si="48"/>
        <v>168473.41999999998</v>
      </c>
      <c r="ER94" s="32">
        <f t="shared" ca="1" si="48"/>
        <v>200990.21000000002</v>
      </c>
    </row>
    <row r="95" spans="1:148" x14ac:dyDescent="0.25">
      <c r="A95" t="s">
        <v>499</v>
      </c>
      <c r="B95" s="1" t="s">
        <v>121</v>
      </c>
      <c r="C95" t="str">
        <f t="shared" ca="1" si="40"/>
        <v>KH3</v>
      </c>
      <c r="D95" t="str">
        <f t="shared" ca="1" si="41"/>
        <v>Keephills #3</v>
      </c>
      <c r="E95" s="52">
        <v>320523.17233999999</v>
      </c>
      <c r="F95" s="52">
        <v>283778.76990000001</v>
      </c>
      <c r="G95" s="52">
        <v>307164.19855500001</v>
      </c>
      <c r="H95" s="52">
        <v>299703.60810000001</v>
      </c>
      <c r="I95" s="52">
        <v>307365.46516000002</v>
      </c>
      <c r="J95" s="52">
        <v>265319.96038</v>
      </c>
      <c r="K95" s="52">
        <v>264365.36596299999</v>
      </c>
      <c r="L95" s="52">
        <v>0</v>
      </c>
      <c r="M95" s="52">
        <v>252156.2265668</v>
      </c>
      <c r="N95" s="52">
        <v>338158.73914000002</v>
      </c>
      <c r="O95" s="52">
        <v>322302.03477000003</v>
      </c>
      <c r="P95" s="52">
        <v>314679.08512</v>
      </c>
      <c r="Q95" s="32">
        <v>10744904.01</v>
      </c>
      <c r="R95" s="32">
        <v>9384981.0299999993</v>
      </c>
      <c r="S95" s="32">
        <v>6384402.5800000001</v>
      </c>
      <c r="T95" s="32">
        <v>6158464.4900000002</v>
      </c>
      <c r="U95" s="32">
        <v>16923902.829999998</v>
      </c>
      <c r="V95" s="32">
        <v>20861232.210000001</v>
      </c>
      <c r="W95" s="32">
        <v>5863431.7699999996</v>
      </c>
      <c r="X95" s="32">
        <v>0</v>
      </c>
      <c r="Y95" s="32">
        <v>5124336.9800000004</v>
      </c>
      <c r="Z95" s="32">
        <v>7276721.9100000001</v>
      </c>
      <c r="AA95" s="32">
        <v>6830314.8600000003</v>
      </c>
      <c r="AB95" s="32">
        <v>6589451.6399999997</v>
      </c>
      <c r="AC95" s="2">
        <v>4.62</v>
      </c>
      <c r="AD95" s="2">
        <v>4.62</v>
      </c>
      <c r="AE95" s="2">
        <v>4.62</v>
      </c>
      <c r="AF95" s="2">
        <v>4.62</v>
      </c>
      <c r="AG95" s="2">
        <v>4.62</v>
      </c>
      <c r="AH95" s="2">
        <v>4.62</v>
      </c>
      <c r="AI95" s="2">
        <v>4.62</v>
      </c>
      <c r="AJ95" s="2">
        <v>4.62</v>
      </c>
      <c r="AK95" s="2">
        <v>4.62</v>
      </c>
      <c r="AL95" s="2">
        <v>4.62</v>
      </c>
      <c r="AM95" s="2">
        <v>4.62</v>
      </c>
      <c r="AN95" s="2">
        <v>4.62</v>
      </c>
      <c r="AO95" s="33">
        <v>496414.57</v>
      </c>
      <c r="AP95" s="33">
        <v>433586.12</v>
      </c>
      <c r="AQ95" s="33">
        <v>294959.40000000002</v>
      </c>
      <c r="AR95" s="33">
        <v>284521.06</v>
      </c>
      <c r="AS95" s="33">
        <v>781884.31</v>
      </c>
      <c r="AT95" s="33">
        <v>963788.93</v>
      </c>
      <c r="AU95" s="33">
        <v>270890.55</v>
      </c>
      <c r="AV95" s="33">
        <v>0</v>
      </c>
      <c r="AW95" s="33">
        <v>236744.37</v>
      </c>
      <c r="AX95" s="33">
        <v>336184.55</v>
      </c>
      <c r="AY95" s="33">
        <v>315560.55</v>
      </c>
      <c r="AZ95" s="33">
        <v>304432.67</v>
      </c>
      <c r="BA95" s="31">
        <f t="shared" si="27"/>
        <v>-1074.49</v>
      </c>
      <c r="BB95" s="31">
        <f t="shared" si="27"/>
        <v>-938.5</v>
      </c>
      <c r="BC95" s="31">
        <f t="shared" si="27"/>
        <v>-638.44000000000005</v>
      </c>
      <c r="BD95" s="31">
        <f t="shared" si="27"/>
        <v>-1231.69</v>
      </c>
      <c r="BE95" s="31">
        <f t="shared" si="27"/>
        <v>-3384.78</v>
      </c>
      <c r="BF95" s="31">
        <f t="shared" si="27"/>
        <v>-4172.25</v>
      </c>
      <c r="BG95" s="31">
        <f t="shared" si="42"/>
        <v>9381.49</v>
      </c>
      <c r="BH95" s="31">
        <f t="shared" si="42"/>
        <v>0</v>
      </c>
      <c r="BI95" s="31">
        <f t="shared" si="42"/>
        <v>8198.94</v>
      </c>
      <c r="BJ95" s="31">
        <f t="shared" si="42"/>
        <v>-8004.39</v>
      </c>
      <c r="BK95" s="31">
        <f t="shared" si="42"/>
        <v>-7513.35</v>
      </c>
      <c r="BL95" s="31">
        <f t="shared" si="42"/>
        <v>-7248.4</v>
      </c>
      <c r="BM95" s="6">
        <f t="shared" ca="1" si="45"/>
        <v>6.4299999999999996E-2</v>
      </c>
      <c r="BN95" s="6">
        <f t="shared" ca="1" si="45"/>
        <v>6.4299999999999996E-2</v>
      </c>
      <c r="BO95" s="6">
        <f t="shared" ca="1" si="45"/>
        <v>6.4299999999999996E-2</v>
      </c>
      <c r="BP95" s="6">
        <f t="shared" ca="1" si="45"/>
        <v>6.4299999999999996E-2</v>
      </c>
      <c r="BQ95" s="6">
        <f t="shared" ca="1" si="45"/>
        <v>6.4299999999999996E-2</v>
      </c>
      <c r="BR95" s="6">
        <f t="shared" ca="1" si="45"/>
        <v>6.4299999999999996E-2</v>
      </c>
      <c r="BS95" s="6">
        <f t="shared" ca="1" si="45"/>
        <v>6.4299999999999996E-2</v>
      </c>
      <c r="BT95" s="6">
        <f t="shared" ca="1" si="45"/>
        <v>6.4299999999999996E-2</v>
      </c>
      <c r="BU95" s="6">
        <f t="shared" ca="1" si="45"/>
        <v>6.4299999999999996E-2</v>
      </c>
      <c r="BV95" s="6">
        <f t="shared" ca="1" si="45"/>
        <v>6.4299999999999996E-2</v>
      </c>
      <c r="BW95" s="6">
        <f t="shared" ca="1" si="45"/>
        <v>6.4299999999999996E-2</v>
      </c>
      <c r="BX95" s="6">
        <f t="shared" ca="1" si="45"/>
        <v>6.4299999999999996E-2</v>
      </c>
      <c r="BY95" s="31">
        <f t="shared" ca="1" si="49"/>
        <v>690897.33</v>
      </c>
      <c r="BZ95" s="31">
        <f t="shared" ca="1" si="49"/>
        <v>603454.28</v>
      </c>
      <c r="CA95" s="31">
        <f t="shared" ca="1" si="49"/>
        <v>410517.09</v>
      </c>
      <c r="CB95" s="31">
        <f t="shared" ca="1" si="49"/>
        <v>395989.27</v>
      </c>
      <c r="CC95" s="31">
        <f t="shared" ca="1" si="49"/>
        <v>1088206.95</v>
      </c>
      <c r="CD95" s="31">
        <f t="shared" ca="1" si="49"/>
        <v>1341377.23</v>
      </c>
      <c r="CE95" s="31">
        <f t="shared" ca="1" si="49"/>
        <v>377018.66</v>
      </c>
      <c r="CF95" s="31">
        <f t="shared" ca="1" si="49"/>
        <v>0</v>
      </c>
      <c r="CG95" s="31">
        <f t="shared" ca="1" si="49"/>
        <v>329494.87</v>
      </c>
      <c r="CH95" s="31">
        <f t="shared" ca="1" si="49"/>
        <v>467893.22</v>
      </c>
      <c r="CI95" s="31">
        <f t="shared" ca="1" si="49"/>
        <v>439189.25</v>
      </c>
      <c r="CJ95" s="31">
        <f t="shared" ca="1" si="49"/>
        <v>423701.74</v>
      </c>
      <c r="CK95" s="32">
        <f t="shared" ca="1" si="28"/>
        <v>26862.26</v>
      </c>
      <c r="CL95" s="32">
        <f t="shared" ca="1" si="28"/>
        <v>23462.45</v>
      </c>
      <c r="CM95" s="32">
        <f t="shared" ca="1" si="28"/>
        <v>15961.01</v>
      </c>
      <c r="CN95" s="32">
        <f t="shared" ca="1" si="28"/>
        <v>15396.16</v>
      </c>
      <c r="CO95" s="32">
        <f t="shared" ca="1" si="28"/>
        <v>42309.760000000002</v>
      </c>
      <c r="CP95" s="32">
        <f t="shared" ca="1" si="28"/>
        <v>52153.08</v>
      </c>
      <c r="CQ95" s="32">
        <f t="shared" ca="1" si="43"/>
        <v>14658.58</v>
      </c>
      <c r="CR95" s="32">
        <f t="shared" ca="1" si="43"/>
        <v>0</v>
      </c>
      <c r="CS95" s="32">
        <f t="shared" ca="1" si="43"/>
        <v>12810.84</v>
      </c>
      <c r="CT95" s="32">
        <f t="shared" ca="1" si="43"/>
        <v>18191.8</v>
      </c>
      <c r="CU95" s="32">
        <f t="shared" ca="1" si="43"/>
        <v>17075.79</v>
      </c>
      <c r="CV95" s="32">
        <f t="shared" ca="1" si="43"/>
        <v>16473.63</v>
      </c>
      <c r="CW95" s="31">
        <f t="shared" ca="1" si="50"/>
        <v>222419.50999999995</v>
      </c>
      <c r="CX95" s="31">
        <f t="shared" ca="1" si="50"/>
        <v>194269.11</v>
      </c>
      <c r="CY95" s="31">
        <f t="shared" ca="1" si="50"/>
        <v>132157.14000000001</v>
      </c>
      <c r="CZ95" s="31">
        <f t="shared" ca="1" si="50"/>
        <v>128096.06</v>
      </c>
      <c r="DA95" s="31">
        <f t="shared" ca="1" si="50"/>
        <v>352017.17999999993</v>
      </c>
      <c r="DB95" s="31">
        <f t="shared" ca="1" si="50"/>
        <v>433913.63</v>
      </c>
      <c r="DC95" s="31">
        <f t="shared" ca="1" si="44"/>
        <v>111405.2</v>
      </c>
      <c r="DD95" s="31">
        <f t="shared" ca="1" si="44"/>
        <v>0</v>
      </c>
      <c r="DE95" s="31">
        <f t="shared" ca="1" si="44"/>
        <v>97362.400000000023</v>
      </c>
      <c r="DF95" s="31">
        <f t="shared" ca="1" si="44"/>
        <v>157904.85999999999</v>
      </c>
      <c r="DG95" s="31">
        <f t="shared" ca="1" si="44"/>
        <v>148217.84</v>
      </c>
      <c r="DH95" s="31">
        <f t="shared" ca="1" si="44"/>
        <v>142991.1</v>
      </c>
      <c r="DI95" s="32">
        <f t="shared" ca="1" si="36"/>
        <v>11120.98</v>
      </c>
      <c r="DJ95" s="32">
        <f t="shared" ca="1" si="36"/>
        <v>9713.4599999999991</v>
      </c>
      <c r="DK95" s="32">
        <f t="shared" ca="1" si="36"/>
        <v>6607.86</v>
      </c>
      <c r="DL95" s="32">
        <f t="shared" ca="1" si="36"/>
        <v>6404.8</v>
      </c>
      <c r="DM95" s="32">
        <f t="shared" ca="1" si="36"/>
        <v>17600.86</v>
      </c>
      <c r="DN95" s="32">
        <f t="shared" ca="1" si="36"/>
        <v>21695.68</v>
      </c>
      <c r="DO95" s="32">
        <f t="shared" ca="1" si="46"/>
        <v>5570.26</v>
      </c>
      <c r="DP95" s="32">
        <f t="shared" ca="1" si="46"/>
        <v>0</v>
      </c>
      <c r="DQ95" s="32">
        <f t="shared" ca="1" si="46"/>
        <v>4868.12</v>
      </c>
      <c r="DR95" s="32">
        <f t="shared" ca="1" si="46"/>
        <v>7895.24</v>
      </c>
      <c r="DS95" s="32">
        <f t="shared" ca="1" si="46"/>
        <v>7410.89</v>
      </c>
      <c r="DT95" s="32">
        <f t="shared" ca="1" si="46"/>
        <v>7149.56</v>
      </c>
      <c r="DU95" s="31">
        <f t="shared" ca="1" si="37"/>
        <v>35345.699999999997</v>
      </c>
      <c r="DV95" s="31">
        <f t="shared" ca="1" si="37"/>
        <v>30459.7</v>
      </c>
      <c r="DW95" s="31">
        <f t="shared" ca="1" si="37"/>
        <v>20467.63</v>
      </c>
      <c r="DX95" s="31">
        <f t="shared" ca="1" si="37"/>
        <v>19566.689999999999</v>
      </c>
      <c r="DY95" s="31">
        <f t="shared" ca="1" si="37"/>
        <v>53047.360000000001</v>
      </c>
      <c r="DZ95" s="31">
        <f t="shared" ca="1" si="37"/>
        <v>64467.45</v>
      </c>
      <c r="EA95" s="31">
        <f t="shared" ca="1" si="47"/>
        <v>16322.79</v>
      </c>
      <c r="EB95" s="31">
        <f t="shared" ca="1" si="47"/>
        <v>0</v>
      </c>
      <c r="EC95" s="31">
        <f t="shared" ca="1" si="47"/>
        <v>13893.16</v>
      </c>
      <c r="ED95" s="31">
        <f t="shared" ca="1" si="47"/>
        <v>22240.28</v>
      </c>
      <c r="EE95" s="31">
        <f t="shared" ca="1" si="47"/>
        <v>20592.66</v>
      </c>
      <c r="EF95" s="31">
        <f t="shared" ca="1" si="47"/>
        <v>19602.05</v>
      </c>
      <c r="EG95" s="32">
        <f t="shared" ca="1" si="38"/>
        <v>268886.18999999994</v>
      </c>
      <c r="EH95" s="32">
        <f t="shared" ca="1" si="38"/>
        <v>234442.27</v>
      </c>
      <c r="EI95" s="32">
        <f t="shared" ca="1" si="38"/>
        <v>159232.63</v>
      </c>
      <c r="EJ95" s="32">
        <f t="shared" ca="1" si="38"/>
        <v>154067.54999999999</v>
      </c>
      <c r="EK95" s="32">
        <f t="shared" ca="1" si="38"/>
        <v>422665.39999999991</v>
      </c>
      <c r="EL95" s="32">
        <f t="shared" ca="1" si="38"/>
        <v>520076.76</v>
      </c>
      <c r="EM95" s="32">
        <f t="shared" ca="1" si="48"/>
        <v>133298.25</v>
      </c>
      <c r="EN95" s="32">
        <f t="shared" ca="1" si="48"/>
        <v>0</v>
      </c>
      <c r="EO95" s="32">
        <f t="shared" ca="1" si="48"/>
        <v>116123.68000000002</v>
      </c>
      <c r="EP95" s="32">
        <f t="shared" ca="1" si="48"/>
        <v>188040.37999999998</v>
      </c>
      <c r="EQ95" s="32">
        <f t="shared" ca="1" si="48"/>
        <v>176221.39</v>
      </c>
      <c r="ER95" s="32">
        <f t="shared" ca="1" si="48"/>
        <v>169742.71</v>
      </c>
    </row>
    <row r="96" spans="1:148" x14ac:dyDescent="0.25">
      <c r="A96" t="s">
        <v>500</v>
      </c>
      <c r="B96" s="1" t="s">
        <v>88</v>
      </c>
      <c r="C96" t="str">
        <f t="shared" ca="1" si="40"/>
        <v>KHW1</v>
      </c>
      <c r="D96" t="str">
        <f t="shared" ca="1" si="41"/>
        <v>Kettles Hill Wind Facility</v>
      </c>
      <c r="E96" s="52">
        <v>25853.357966600001</v>
      </c>
      <c r="F96" s="52">
        <v>12588.245106099999</v>
      </c>
      <c r="G96" s="52">
        <v>23766.377482899999</v>
      </c>
      <c r="H96" s="52">
        <v>15899.513629700001</v>
      </c>
      <c r="I96" s="52">
        <v>5471.6226832000002</v>
      </c>
      <c r="J96" s="52">
        <v>5935.3494520000004</v>
      </c>
      <c r="K96" s="52">
        <v>10681.3651553</v>
      </c>
      <c r="L96" s="52">
        <v>10184.810982000001</v>
      </c>
      <c r="M96" s="52">
        <v>16053.897138800001</v>
      </c>
      <c r="N96" s="52">
        <v>16634.108318099999</v>
      </c>
      <c r="O96" s="52">
        <v>18905.809983399999</v>
      </c>
      <c r="P96" s="52">
        <v>19680.118069700002</v>
      </c>
      <c r="Q96" s="32">
        <v>683728.7</v>
      </c>
      <c r="R96" s="32">
        <v>265004.24</v>
      </c>
      <c r="S96" s="32">
        <v>429354.56</v>
      </c>
      <c r="T96" s="32">
        <v>302193.28000000003</v>
      </c>
      <c r="U96" s="32">
        <v>184114.41</v>
      </c>
      <c r="V96" s="32">
        <v>304956.06</v>
      </c>
      <c r="W96" s="32">
        <v>221441.58</v>
      </c>
      <c r="X96" s="32">
        <v>257938.55</v>
      </c>
      <c r="Y96" s="32">
        <v>304240.06</v>
      </c>
      <c r="Z96" s="32">
        <v>294403.82</v>
      </c>
      <c r="AA96" s="32">
        <v>331131.05</v>
      </c>
      <c r="AB96" s="32">
        <v>354962.86</v>
      </c>
      <c r="AC96" s="2">
        <v>3.33</v>
      </c>
      <c r="AD96" s="2">
        <v>3.33</v>
      </c>
      <c r="AE96" s="2">
        <v>3.33</v>
      </c>
      <c r="AF96" s="2">
        <v>3.33</v>
      </c>
      <c r="AG96" s="2">
        <v>3.33</v>
      </c>
      <c r="AH96" s="2">
        <v>3.33</v>
      </c>
      <c r="AI96" s="2">
        <v>3.33</v>
      </c>
      <c r="AJ96" s="2">
        <v>3.33</v>
      </c>
      <c r="AK96" s="2">
        <v>3.33</v>
      </c>
      <c r="AL96" s="2">
        <v>3.33</v>
      </c>
      <c r="AM96" s="2">
        <v>3.33</v>
      </c>
      <c r="AN96" s="2">
        <v>3.33</v>
      </c>
      <c r="AO96" s="33">
        <v>22768.17</v>
      </c>
      <c r="AP96" s="33">
        <v>8824.64</v>
      </c>
      <c r="AQ96" s="33">
        <v>14297.51</v>
      </c>
      <c r="AR96" s="33">
        <v>10063.040000000001</v>
      </c>
      <c r="AS96" s="33">
        <v>6131.01</v>
      </c>
      <c r="AT96" s="33">
        <v>10155.040000000001</v>
      </c>
      <c r="AU96" s="33">
        <v>7374</v>
      </c>
      <c r="AV96" s="33">
        <v>8589.35</v>
      </c>
      <c r="AW96" s="33">
        <v>10131.19</v>
      </c>
      <c r="AX96" s="33">
        <v>9803.65</v>
      </c>
      <c r="AY96" s="33">
        <v>11026.66</v>
      </c>
      <c r="AZ96" s="33">
        <v>11820.26</v>
      </c>
      <c r="BA96" s="31">
        <f t="shared" si="27"/>
        <v>-68.37</v>
      </c>
      <c r="BB96" s="31">
        <f t="shared" si="27"/>
        <v>-26.5</v>
      </c>
      <c r="BC96" s="31">
        <f t="shared" si="27"/>
        <v>-42.94</v>
      </c>
      <c r="BD96" s="31">
        <f t="shared" si="27"/>
        <v>-60.44</v>
      </c>
      <c r="BE96" s="31">
        <f t="shared" si="27"/>
        <v>-36.82</v>
      </c>
      <c r="BF96" s="31">
        <f t="shared" si="27"/>
        <v>-60.99</v>
      </c>
      <c r="BG96" s="31">
        <f t="shared" si="42"/>
        <v>354.31</v>
      </c>
      <c r="BH96" s="31">
        <f t="shared" si="42"/>
        <v>412.7</v>
      </c>
      <c r="BI96" s="31">
        <f t="shared" si="42"/>
        <v>486.78</v>
      </c>
      <c r="BJ96" s="31">
        <f t="shared" si="42"/>
        <v>-323.83999999999997</v>
      </c>
      <c r="BK96" s="31">
        <f t="shared" si="42"/>
        <v>-364.24</v>
      </c>
      <c r="BL96" s="31">
        <f t="shared" si="42"/>
        <v>-390.46</v>
      </c>
      <c r="BM96" s="6">
        <f t="shared" ca="1" si="45"/>
        <v>3.4099999999999998E-2</v>
      </c>
      <c r="BN96" s="6">
        <f t="shared" ca="1" si="45"/>
        <v>3.4099999999999998E-2</v>
      </c>
      <c r="BO96" s="6">
        <f t="shared" ca="1" si="45"/>
        <v>3.4099999999999998E-2</v>
      </c>
      <c r="BP96" s="6">
        <f t="shared" ca="1" si="45"/>
        <v>3.4099999999999998E-2</v>
      </c>
      <c r="BQ96" s="6">
        <f t="shared" ca="1" si="45"/>
        <v>3.4099999999999998E-2</v>
      </c>
      <c r="BR96" s="6">
        <f t="shared" ca="1" si="45"/>
        <v>3.4099999999999998E-2</v>
      </c>
      <c r="BS96" s="6">
        <f t="shared" ca="1" si="45"/>
        <v>3.4099999999999998E-2</v>
      </c>
      <c r="BT96" s="6">
        <f t="shared" ca="1" si="45"/>
        <v>3.4099999999999998E-2</v>
      </c>
      <c r="BU96" s="6">
        <f t="shared" ca="1" si="45"/>
        <v>3.4099999999999998E-2</v>
      </c>
      <c r="BV96" s="6">
        <f t="shared" ca="1" si="45"/>
        <v>3.4099999999999998E-2</v>
      </c>
      <c r="BW96" s="6">
        <f t="shared" ca="1" si="45"/>
        <v>3.4099999999999998E-2</v>
      </c>
      <c r="BX96" s="6">
        <f t="shared" ca="1" si="45"/>
        <v>3.4099999999999998E-2</v>
      </c>
      <c r="BY96" s="31">
        <f t="shared" ca="1" si="49"/>
        <v>23315.15</v>
      </c>
      <c r="BZ96" s="31">
        <f t="shared" ca="1" si="49"/>
        <v>9036.64</v>
      </c>
      <c r="CA96" s="31">
        <f t="shared" ca="1" si="49"/>
        <v>14640.99</v>
      </c>
      <c r="CB96" s="31">
        <f t="shared" ca="1" si="49"/>
        <v>10304.790000000001</v>
      </c>
      <c r="CC96" s="31">
        <f t="shared" ca="1" si="49"/>
        <v>6278.3</v>
      </c>
      <c r="CD96" s="31">
        <f t="shared" ca="1" si="49"/>
        <v>10399</v>
      </c>
      <c r="CE96" s="31">
        <f t="shared" ca="1" si="49"/>
        <v>7551.16</v>
      </c>
      <c r="CF96" s="31">
        <f t="shared" ca="1" si="49"/>
        <v>8795.7000000000007</v>
      </c>
      <c r="CG96" s="31">
        <f t="shared" ca="1" si="49"/>
        <v>10374.59</v>
      </c>
      <c r="CH96" s="31">
        <f t="shared" ca="1" si="49"/>
        <v>10039.17</v>
      </c>
      <c r="CI96" s="31">
        <f t="shared" ca="1" si="49"/>
        <v>11291.57</v>
      </c>
      <c r="CJ96" s="31">
        <f t="shared" ca="1" si="49"/>
        <v>12104.23</v>
      </c>
      <c r="CK96" s="32">
        <f t="shared" ca="1" si="28"/>
        <v>1709.32</v>
      </c>
      <c r="CL96" s="32">
        <f t="shared" ca="1" si="28"/>
        <v>662.51</v>
      </c>
      <c r="CM96" s="32">
        <f t="shared" ca="1" si="28"/>
        <v>1073.3900000000001</v>
      </c>
      <c r="CN96" s="32">
        <f t="shared" ca="1" si="28"/>
        <v>755.48</v>
      </c>
      <c r="CO96" s="32">
        <f t="shared" ca="1" si="28"/>
        <v>460.29</v>
      </c>
      <c r="CP96" s="32">
        <f t="shared" ca="1" si="28"/>
        <v>762.39</v>
      </c>
      <c r="CQ96" s="32">
        <f t="shared" ca="1" si="43"/>
        <v>553.6</v>
      </c>
      <c r="CR96" s="32">
        <f t="shared" ca="1" si="43"/>
        <v>644.85</v>
      </c>
      <c r="CS96" s="32">
        <f t="shared" ca="1" si="43"/>
        <v>760.6</v>
      </c>
      <c r="CT96" s="32">
        <f t="shared" ca="1" si="43"/>
        <v>736.01</v>
      </c>
      <c r="CU96" s="32">
        <f t="shared" ca="1" si="43"/>
        <v>827.83</v>
      </c>
      <c r="CV96" s="32">
        <f t="shared" ca="1" si="43"/>
        <v>887.41</v>
      </c>
      <c r="CW96" s="31">
        <f t="shared" ca="1" si="50"/>
        <v>2324.6700000000028</v>
      </c>
      <c r="CX96" s="31">
        <f t="shared" ca="1" si="50"/>
        <v>901.01000000000022</v>
      </c>
      <c r="CY96" s="31">
        <f t="shared" ca="1" si="50"/>
        <v>1459.809999999999</v>
      </c>
      <c r="CZ96" s="31">
        <f t="shared" ca="1" si="50"/>
        <v>1057.6699999999996</v>
      </c>
      <c r="DA96" s="31">
        <f t="shared" ca="1" si="50"/>
        <v>644.4</v>
      </c>
      <c r="DB96" s="31">
        <f t="shared" ca="1" si="50"/>
        <v>1067.3399999999986</v>
      </c>
      <c r="DC96" s="31">
        <f t="shared" ca="1" si="44"/>
        <v>376.45000000000022</v>
      </c>
      <c r="DD96" s="31">
        <f t="shared" ca="1" si="44"/>
        <v>438.50000000000074</v>
      </c>
      <c r="DE96" s="31">
        <f t="shared" ca="1" si="44"/>
        <v>517.22</v>
      </c>
      <c r="DF96" s="31">
        <f t="shared" ca="1" si="44"/>
        <v>1295.3700000000006</v>
      </c>
      <c r="DG96" s="31">
        <f t="shared" ca="1" si="44"/>
        <v>1456.9799999999998</v>
      </c>
      <c r="DH96" s="31">
        <f t="shared" ca="1" si="44"/>
        <v>1561.8399999999992</v>
      </c>
      <c r="DI96" s="32">
        <f t="shared" ca="1" si="36"/>
        <v>116.23</v>
      </c>
      <c r="DJ96" s="32">
        <f t="shared" ca="1" si="36"/>
        <v>45.05</v>
      </c>
      <c r="DK96" s="32">
        <f t="shared" ca="1" si="36"/>
        <v>72.989999999999995</v>
      </c>
      <c r="DL96" s="32">
        <f t="shared" ca="1" si="36"/>
        <v>52.88</v>
      </c>
      <c r="DM96" s="32">
        <f t="shared" ca="1" si="36"/>
        <v>32.22</v>
      </c>
      <c r="DN96" s="32">
        <f t="shared" ca="1" si="36"/>
        <v>53.37</v>
      </c>
      <c r="DO96" s="32">
        <f t="shared" ca="1" si="46"/>
        <v>18.82</v>
      </c>
      <c r="DP96" s="32">
        <f t="shared" ca="1" si="46"/>
        <v>21.93</v>
      </c>
      <c r="DQ96" s="32">
        <f t="shared" ca="1" si="46"/>
        <v>25.86</v>
      </c>
      <c r="DR96" s="32">
        <f t="shared" ca="1" si="46"/>
        <v>64.77</v>
      </c>
      <c r="DS96" s="32">
        <f t="shared" ca="1" si="46"/>
        <v>72.849999999999994</v>
      </c>
      <c r="DT96" s="32">
        <f t="shared" ca="1" si="46"/>
        <v>78.09</v>
      </c>
      <c r="DU96" s="31">
        <f t="shared" ca="1" si="37"/>
        <v>369.42</v>
      </c>
      <c r="DV96" s="31">
        <f t="shared" ca="1" si="37"/>
        <v>141.27000000000001</v>
      </c>
      <c r="DW96" s="31">
        <f t="shared" ca="1" si="37"/>
        <v>226.09</v>
      </c>
      <c r="DX96" s="31">
        <f t="shared" ca="1" si="37"/>
        <v>161.56</v>
      </c>
      <c r="DY96" s="31">
        <f t="shared" ca="1" si="37"/>
        <v>97.11</v>
      </c>
      <c r="DZ96" s="31">
        <f t="shared" ca="1" si="37"/>
        <v>158.58000000000001</v>
      </c>
      <c r="EA96" s="31">
        <f t="shared" ca="1" si="47"/>
        <v>55.16</v>
      </c>
      <c r="EB96" s="31">
        <f t="shared" ca="1" si="47"/>
        <v>63.41</v>
      </c>
      <c r="EC96" s="31">
        <f t="shared" ca="1" si="47"/>
        <v>73.8</v>
      </c>
      <c r="ED96" s="31">
        <f t="shared" ca="1" si="47"/>
        <v>182.45</v>
      </c>
      <c r="EE96" s="31">
        <f t="shared" ca="1" si="47"/>
        <v>202.43</v>
      </c>
      <c r="EF96" s="31">
        <f t="shared" ca="1" si="47"/>
        <v>214.11</v>
      </c>
      <c r="EG96" s="32">
        <f t="shared" ca="1" si="38"/>
        <v>2810.3200000000029</v>
      </c>
      <c r="EH96" s="32">
        <f t="shared" ca="1" si="38"/>
        <v>1087.3300000000002</v>
      </c>
      <c r="EI96" s="32">
        <f t="shared" ca="1" si="38"/>
        <v>1758.889999999999</v>
      </c>
      <c r="EJ96" s="32">
        <f t="shared" ca="1" si="38"/>
        <v>1272.1099999999997</v>
      </c>
      <c r="EK96" s="32">
        <f t="shared" ca="1" si="38"/>
        <v>773.73</v>
      </c>
      <c r="EL96" s="32">
        <f t="shared" ca="1" si="38"/>
        <v>1279.2899999999984</v>
      </c>
      <c r="EM96" s="32">
        <f t="shared" ca="1" si="48"/>
        <v>450.43000000000018</v>
      </c>
      <c r="EN96" s="32">
        <f t="shared" ca="1" si="48"/>
        <v>523.84000000000071</v>
      </c>
      <c r="EO96" s="32">
        <f t="shared" ca="1" si="48"/>
        <v>616.88</v>
      </c>
      <c r="EP96" s="32">
        <f t="shared" ca="1" si="48"/>
        <v>1542.5900000000006</v>
      </c>
      <c r="EQ96" s="32">
        <f t="shared" ca="1" si="48"/>
        <v>1732.2599999999998</v>
      </c>
      <c r="ER96" s="32">
        <f t="shared" ca="1" si="48"/>
        <v>1854.0399999999991</v>
      </c>
    </row>
    <row r="97" spans="1:148" x14ac:dyDescent="0.25">
      <c r="A97" t="s">
        <v>501</v>
      </c>
      <c r="B97" s="1" t="s">
        <v>90</v>
      </c>
      <c r="C97" t="str">
        <f t="shared" ca="1" si="40"/>
        <v>SPCIMP</v>
      </c>
      <c r="D97" t="str">
        <f t="shared" ca="1" si="41"/>
        <v>Alberta-Saskatchewan Intertie - Import</v>
      </c>
      <c r="F97" s="52">
        <v>14</v>
      </c>
      <c r="G97" s="52">
        <v>385</v>
      </c>
      <c r="I97" s="52">
        <v>699</v>
      </c>
      <c r="J97" s="52">
        <v>4869</v>
      </c>
      <c r="K97" s="52">
        <v>2040</v>
      </c>
      <c r="L97" s="52">
        <v>4974</v>
      </c>
      <c r="M97" s="52">
        <v>309</v>
      </c>
      <c r="N97" s="52">
        <v>566</v>
      </c>
      <c r="O97" s="52">
        <v>3339</v>
      </c>
      <c r="P97" s="52">
        <v>1150</v>
      </c>
      <c r="Q97" s="32"/>
      <c r="R97" s="32">
        <v>363.16</v>
      </c>
      <c r="S97" s="32">
        <v>9303.15</v>
      </c>
      <c r="T97" s="32"/>
      <c r="U97" s="32">
        <v>115809.91</v>
      </c>
      <c r="V97" s="32">
        <v>238356.6</v>
      </c>
      <c r="W97" s="32">
        <v>47209.01</v>
      </c>
      <c r="X97" s="32">
        <v>141864.32000000001</v>
      </c>
      <c r="Y97" s="32">
        <v>8105.01</v>
      </c>
      <c r="Z97" s="32">
        <v>10098.219999999999</v>
      </c>
      <c r="AA97" s="32">
        <v>51331.040000000001</v>
      </c>
      <c r="AB97" s="32">
        <v>29773.42</v>
      </c>
      <c r="AD97" s="2">
        <v>6.4</v>
      </c>
      <c r="AE97" s="2">
        <v>6.4</v>
      </c>
      <c r="AG97" s="2">
        <v>6.4</v>
      </c>
      <c r="AH97" s="2">
        <v>6.4</v>
      </c>
      <c r="AI97" s="2">
        <v>6.4</v>
      </c>
      <c r="AJ97" s="2">
        <v>6.4</v>
      </c>
      <c r="AK97" s="2">
        <v>6.4</v>
      </c>
      <c r="AL97" s="2">
        <v>6.4</v>
      </c>
      <c r="AM97" s="2">
        <v>6.4</v>
      </c>
      <c r="AN97" s="2">
        <v>6.4</v>
      </c>
      <c r="AO97" s="33"/>
      <c r="AP97" s="33">
        <v>23.24</v>
      </c>
      <c r="AQ97" s="33">
        <v>595.4</v>
      </c>
      <c r="AR97" s="33"/>
      <c r="AS97" s="33">
        <v>7411.83</v>
      </c>
      <c r="AT97" s="33">
        <v>15254.82</v>
      </c>
      <c r="AU97" s="33">
        <v>3021.38</v>
      </c>
      <c r="AV97" s="33">
        <v>9079.32</v>
      </c>
      <c r="AW97" s="33">
        <v>518.72</v>
      </c>
      <c r="AX97" s="33">
        <v>646.29</v>
      </c>
      <c r="AY97" s="33">
        <v>3285.19</v>
      </c>
      <c r="AZ97" s="33">
        <v>1905.5</v>
      </c>
      <c r="BA97" s="31">
        <f t="shared" si="27"/>
        <v>0</v>
      </c>
      <c r="BB97" s="31">
        <f t="shared" si="27"/>
        <v>-0.04</v>
      </c>
      <c r="BC97" s="31">
        <f t="shared" si="27"/>
        <v>-0.93</v>
      </c>
      <c r="BD97" s="31">
        <f t="shared" si="27"/>
        <v>0</v>
      </c>
      <c r="BE97" s="31">
        <f t="shared" si="27"/>
        <v>-23.16</v>
      </c>
      <c r="BF97" s="31">
        <f t="shared" si="27"/>
        <v>-47.67</v>
      </c>
      <c r="BG97" s="31">
        <f t="shared" si="42"/>
        <v>75.53</v>
      </c>
      <c r="BH97" s="31">
        <f t="shared" si="42"/>
        <v>226.98</v>
      </c>
      <c r="BI97" s="31">
        <f t="shared" si="42"/>
        <v>12.97</v>
      </c>
      <c r="BJ97" s="31">
        <f t="shared" si="42"/>
        <v>-11.11</v>
      </c>
      <c r="BK97" s="31">
        <f t="shared" si="42"/>
        <v>-56.46</v>
      </c>
      <c r="BL97" s="31">
        <f t="shared" si="42"/>
        <v>-32.75</v>
      </c>
      <c r="BM97" s="6">
        <f t="shared" ca="1" si="45"/>
        <v>2.3599999999999999E-2</v>
      </c>
      <c r="BN97" s="6">
        <f t="shared" ca="1" si="45"/>
        <v>2.3599999999999999E-2</v>
      </c>
      <c r="BO97" s="6">
        <f t="shared" ca="1" si="45"/>
        <v>2.3599999999999999E-2</v>
      </c>
      <c r="BP97" s="6">
        <f t="shared" ca="1" si="45"/>
        <v>2.3599999999999999E-2</v>
      </c>
      <c r="BQ97" s="6">
        <f t="shared" ca="1" si="45"/>
        <v>2.3599999999999999E-2</v>
      </c>
      <c r="BR97" s="6">
        <f t="shared" ca="1" si="45"/>
        <v>2.3599999999999999E-2</v>
      </c>
      <c r="BS97" s="6">
        <f t="shared" ca="1" si="45"/>
        <v>2.3599999999999999E-2</v>
      </c>
      <c r="BT97" s="6">
        <f t="shared" ca="1" si="45"/>
        <v>2.3599999999999999E-2</v>
      </c>
      <c r="BU97" s="6">
        <f t="shared" ca="1" si="45"/>
        <v>2.3599999999999999E-2</v>
      </c>
      <c r="BV97" s="6">
        <f t="shared" ca="1" si="45"/>
        <v>2.3599999999999999E-2</v>
      </c>
      <c r="BW97" s="6">
        <f t="shared" ca="1" si="45"/>
        <v>2.3599999999999999E-2</v>
      </c>
      <c r="BX97" s="6">
        <f t="shared" ca="1" si="45"/>
        <v>2.3599999999999999E-2</v>
      </c>
      <c r="BY97" s="31">
        <f t="shared" ca="1" si="49"/>
        <v>0</v>
      </c>
      <c r="BZ97" s="31">
        <f t="shared" ca="1" si="49"/>
        <v>8.57</v>
      </c>
      <c r="CA97" s="31">
        <f t="shared" ca="1" si="49"/>
        <v>219.55</v>
      </c>
      <c r="CB97" s="31">
        <f t="shared" ca="1" si="49"/>
        <v>0</v>
      </c>
      <c r="CC97" s="31">
        <f t="shared" ca="1" si="49"/>
        <v>2733.11</v>
      </c>
      <c r="CD97" s="31">
        <f t="shared" ca="1" si="49"/>
        <v>5625.22</v>
      </c>
      <c r="CE97" s="31">
        <f t="shared" ca="1" si="49"/>
        <v>1114.1300000000001</v>
      </c>
      <c r="CF97" s="31">
        <f t="shared" ca="1" si="49"/>
        <v>3348</v>
      </c>
      <c r="CG97" s="31">
        <f t="shared" ca="1" si="49"/>
        <v>191.28</v>
      </c>
      <c r="CH97" s="31">
        <f t="shared" ca="1" si="49"/>
        <v>238.32</v>
      </c>
      <c r="CI97" s="31">
        <f t="shared" ca="1" si="49"/>
        <v>1211.4100000000001</v>
      </c>
      <c r="CJ97" s="31">
        <f t="shared" ca="1" si="49"/>
        <v>702.65</v>
      </c>
      <c r="CK97" s="32">
        <f t="shared" ca="1" si="28"/>
        <v>0</v>
      </c>
      <c r="CL97" s="32">
        <f t="shared" ca="1" si="28"/>
        <v>0.91</v>
      </c>
      <c r="CM97" s="32">
        <f t="shared" ca="1" si="28"/>
        <v>23.26</v>
      </c>
      <c r="CN97" s="32">
        <f t="shared" ca="1" si="28"/>
        <v>0</v>
      </c>
      <c r="CO97" s="32">
        <f t="shared" ca="1" si="28"/>
        <v>289.52</v>
      </c>
      <c r="CP97" s="32">
        <f t="shared" ca="1" si="28"/>
        <v>595.89</v>
      </c>
      <c r="CQ97" s="32">
        <f t="shared" ca="1" si="43"/>
        <v>118.02</v>
      </c>
      <c r="CR97" s="32">
        <f t="shared" ca="1" si="43"/>
        <v>354.66</v>
      </c>
      <c r="CS97" s="32">
        <f t="shared" ca="1" si="43"/>
        <v>20.260000000000002</v>
      </c>
      <c r="CT97" s="32">
        <f t="shared" ca="1" si="43"/>
        <v>25.25</v>
      </c>
      <c r="CU97" s="32">
        <f t="shared" ca="1" si="43"/>
        <v>128.33000000000001</v>
      </c>
      <c r="CV97" s="32">
        <f t="shared" ca="1" si="43"/>
        <v>74.430000000000007</v>
      </c>
      <c r="CW97" s="31">
        <f t="shared" ca="1" si="50"/>
        <v>0</v>
      </c>
      <c r="CX97" s="31">
        <f t="shared" ca="1" si="50"/>
        <v>-13.719999999999999</v>
      </c>
      <c r="CY97" s="31">
        <f t="shared" ca="1" si="50"/>
        <v>-351.65999999999997</v>
      </c>
      <c r="CZ97" s="31">
        <f t="shared" ca="1" si="50"/>
        <v>0</v>
      </c>
      <c r="DA97" s="31">
        <f t="shared" ca="1" si="50"/>
        <v>-4366.04</v>
      </c>
      <c r="DB97" s="31">
        <f t="shared" ca="1" si="50"/>
        <v>-8986.0399999999991</v>
      </c>
      <c r="DC97" s="31">
        <f t="shared" ca="1" si="44"/>
        <v>-1864.76</v>
      </c>
      <c r="DD97" s="31">
        <f t="shared" ca="1" si="44"/>
        <v>-5603.6399999999994</v>
      </c>
      <c r="DE97" s="31">
        <f t="shared" ca="1" si="44"/>
        <v>-320.15000000000009</v>
      </c>
      <c r="DF97" s="31">
        <f t="shared" ca="1" si="44"/>
        <v>-371.60999999999996</v>
      </c>
      <c r="DG97" s="31">
        <f t="shared" ca="1" si="44"/>
        <v>-1888.99</v>
      </c>
      <c r="DH97" s="31">
        <f t="shared" ca="1" si="44"/>
        <v>-1095.67</v>
      </c>
      <c r="DI97" s="32">
        <f t="shared" ca="1" si="36"/>
        <v>0</v>
      </c>
      <c r="DJ97" s="32">
        <f t="shared" ca="1" si="36"/>
        <v>-0.69</v>
      </c>
      <c r="DK97" s="32">
        <f t="shared" ca="1" si="36"/>
        <v>-17.579999999999998</v>
      </c>
      <c r="DL97" s="32">
        <f t="shared" ca="1" si="36"/>
        <v>0</v>
      </c>
      <c r="DM97" s="32">
        <f t="shared" ca="1" si="36"/>
        <v>-218.3</v>
      </c>
      <c r="DN97" s="32">
        <f t="shared" ca="1" si="36"/>
        <v>-449.3</v>
      </c>
      <c r="DO97" s="32">
        <f t="shared" ca="1" si="46"/>
        <v>-93.24</v>
      </c>
      <c r="DP97" s="32">
        <f t="shared" ca="1" si="46"/>
        <v>-280.18</v>
      </c>
      <c r="DQ97" s="32">
        <f t="shared" ca="1" si="46"/>
        <v>-16.010000000000002</v>
      </c>
      <c r="DR97" s="32">
        <f t="shared" ca="1" si="46"/>
        <v>-18.579999999999998</v>
      </c>
      <c r="DS97" s="32">
        <f t="shared" ca="1" si="46"/>
        <v>-94.45</v>
      </c>
      <c r="DT97" s="32">
        <f t="shared" ca="1" si="46"/>
        <v>-54.78</v>
      </c>
      <c r="DU97" s="31">
        <f t="shared" ca="1" si="37"/>
        <v>0</v>
      </c>
      <c r="DV97" s="31">
        <f t="shared" ca="1" si="37"/>
        <v>-2.15</v>
      </c>
      <c r="DW97" s="31">
        <f t="shared" ca="1" si="37"/>
        <v>-54.46</v>
      </c>
      <c r="DX97" s="31">
        <f t="shared" ca="1" si="37"/>
        <v>0</v>
      </c>
      <c r="DY97" s="31">
        <f t="shared" ca="1" si="37"/>
        <v>-657.94</v>
      </c>
      <c r="DZ97" s="31">
        <f t="shared" ca="1" si="37"/>
        <v>-1335.07</v>
      </c>
      <c r="EA97" s="31">
        <f t="shared" ca="1" si="47"/>
        <v>-273.22000000000003</v>
      </c>
      <c r="EB97" s="31">
        <f t="shared" ca="1" si="47"/>
        <v>-810.32</v>
      </c>
      <c r="EC97" s="31">
        <f t="shared" ca="1" si="47"/>
        <v>-45.68</v>
      </c>
      <c r="ED97" s="31">
        <f t="shared" ca="1" si="47"/>
        <v>-52.34</v>
      </c>
      <c r="EE97" s="31">
        <f t="shared" ca="1" si="47"/>
        <v>-262.45</v>
      </c>
      <c r="EF97" s="31">
        <f t="shared" ca="1" si="47"/>
        <v>-150.19999999999999</v>
      </c>
      <c r="EG97" s="32">
        <f t="shared" ca="1" si="38"/>
        <v>0</v>
      </c>
      <c r="EH97" s="32">
        <f t="shared" ca="1" si="38"/>
        <v>-16.559999999999999</v>
      </c>
      <c r="EI97" s="32">
        <f t="shared" ca="1" si="38"/>
        <v>-423.69999999999993</v>
      </c>
      <c r="EJ97" s="32">
        <f t="shared" ca="1" si="38"/>
        <v>0</v>
      </c>
      <c r="EK97" s="32">
        <f t="shared" ca="1" si="38"/>
        <v>-5242.2800000000007</v>
      </c>
      <c r="EL97" s="32">
        <f t="shared" ca="1" si="38"/>
        <v>-10770.409999999998</v>
      </c>
      <c r="EM97" s="32">
        <f t="shared" ca="1" si="48"/>
        <v>-2231.2200000000003</v>
      </c>
      <c r="EN97" s="32">
        <f t="shared" ca="1" si="48"/>
        <v>-6694.1399999999994</v>
      </c>
      <c r="EO97" s="32">
        <f t="shared" ca="1" si="48"/>
        <v>-381.84000000000009</v>
      </c>
      <c r="EP97" s="32">
        <f t="shared" ca="1" si="48"/>
        <v>-442.53</v>
      </c>
      <c r="EQ97" s="32">
        <f t="shared" ca="1" si="48"/>
        <v>-2245.89</v>
      </c>
      <c r="ER97" s="32">
        <f t="shared" ca="1" si="48"/>
        <v>-1300.6500000000001</v>
      </c>
    </row>
    <row r="98" spans="1:148" x14ac:dyDescent="0.25">
      <c r="A98" t="s">
        <v>502</v>
      </c>
      <c r="B98" s="1" t="s">
        <v>91</v>
      </c>
      <c r="C98" t="str">
        <f t="shared" ca="1" si="40"/>
        <v>MEG1</v>
      </c>
      <c r="D98" t="str">
        <f t="shared" ca="1" si="41"/>
        <v>MEG Christina Lake Industrial System</v>
      </c>
      <c r="E98" s="52">
        <v>104449.2806</v>
      </c>
      <c r="F98" s="52">
        <v>99281.797999999995</v>
      </c>
      <c r="G98" s="52">
        <v>102450.50019999999</v>
      </c>
      <c r="H98" s="52">
        <v>95507.072400000005</v>
      </c>
      <c r="I98" s="52">
        <v>77543.874100000001</v>
      </c>
      <c r="J98" s="52">
        <v>39616.213400000001</v>
      </c>
      <c r="K98" s="52">
        <v>81505.428599999999</v>
      </c>
      <c r="L98" s="52">
        <v>90282.246899999998</v>
      </c>
      <c r="M98" s="52">
        <v>91673.555999999997</v>
      </c>
      <c r="N98" s="52">
        <v>94819.061400000006</v>
      </c>
      <c r="O98" s="52">
        <v>83560.102700000003</v>
      </c>
      <c r="P98" s="52">
        <v>99299.754000000001</v>
      </c>
      <c r="Q98" s="32">
        <v>3626690.89</v>
      </c>
      <c r="R98" s="32">
        <v>3297081.21</v>
      </c>
      <c r="S98" s="32">
        <v>2123812.5299999998</v>
      </c>
      <c r="T98" s="32">
        <v>1956210.24</v>
      </c>
      <c r="U98" s="32">
        <v>3101585</v>
      </c>
      <c r="V98" s="32">
        <v>3445978.35</v>
      </c>
      <c r="W98" s="32">
        <v>1814252.83</v>
      </c>
      <c r="X98" s="32">
        <v>3001159.66</v>
      </c>
      <c r="Y98" s="32">
        <v>1910114.86</v>
      </c>
      <c r="Z98" s="32">
        <v>1991147.3</v>
      </c>
      <c r="AA98" s="32">
        <v>1780223.4</v>
      </c>
      <c r="AB98" s="32">
        <v>2088410.22</v>
      </c>
      <c r="AC98" s="2">
        <v>1.4</v>
      </c>
      <c r="AD98" s="2">
        <v>1.4</v>
      </c>
      <c r="AE98" s="2">
        <v>1.4</v>
      </c>
      <c r="AF98" s="2">
        <v>1.4</v>
      </c>
      <c r="AG98" s="2">
        <v>1.4</v>
      </c>
      <c r="AH98" s="2">
        <v>1.4</v>
      </c>
      <c r="AI98" s="2">
        <v>1.4</v>
      </c>
      <c r="AJ98" s="2">
        <v>1.4</v>
      </c>
      <c r="AK98" s="2">
        <v>1.4</v>
      </c>
      <c r="AL98" s="2">
        <v>1.4</v>
      </c>
      <c r="AM98" s="2">
        <v>1.4</v>
      </c>
      <c r="AN98" s="2">
        <v>1.4</v>
      </c>
      <c r="AO98" s="33">
        <v>50773.67</v>
      </c>
      <c r="AP98" s="33">
        <v>46159.14</v>
      </c>
      <c r="AQ98" s="33">
        <v>29733.38</v>
      </c>
      <c r="AR98" s="33">
        <v>27386.94</v>
      </c>
      <c r="AS98" s="33">
        <v>43422.19</v>
      </c>
      <c r="AT98" s="33">
        <v>48243.7</v>
      </c>
      <c r="AU98" s="33">
        <v>25399.54</v>
      </c>
      <c r="AV98" s="33">
        <v>42016.24</v>
      </c>
      <c r="AW98" s="33">
        <v>26741.61</v>
      </c>
      <c r="AX98" s="33">
        <v>27876.06</v>
      </c>
      <c r="AY98" s="33">
        <v>24923.13</v>
      </c>
      <c r="AZ98" s="33">
        <v>29237.74</v>
      </c>
      <c r="BA98" s="31">
        <f t="shared" si="27"/>
        <v>-362.67</v>
      </c>
      <c r="BB98" s="31">
        <f t="shared" si="27"/>
        <v>-329.71</v>
      </c>
      <c r="BC98" s="31">
        <f t="shared" si="27"/>
        <v>-212.38</v>
      </c>
      <c r="BD98" s="31">
        <f t="shared" si="27"/>
        <v>-391.24</v>
      </c>
      <c r="BE98" s="31">
        <f t="shared" si="27"/>
        <v>-620.32000000000005</v>
      </c>
      <c r="BF98" s="31">
        <f t="shared" si="27"/>
        <v>-689.2</v>
      </c>
      <c r="BG98" s="31">
        <f t="shared" si="42"/>
        <v>2902.8</v>
      </c>
      <c r="BH98" s="31">
        <f t="shared" si="42"/>
        <v>4801.8599999999997</v>
      </c>
      <c r="BI98" s="31">
        <f t="shared" si="42"/>
        <v>3056.18</v>
      </c>
      <c r="BJ98" s="31">
        <f t="shared" si="42"/>
        <v>-2190.2600000000002</v>
      </c>
      <c r="BK98" s="31">
        <f t="shared" si="42"/>
        <v>-1958.25</v>
      </c>
      <c r="BL98" s="31">
        <f t="shared" si="42"/>
        <v>-2297.25</v>
      </c>
      <c r="BM98" s="6">
        <f t="shared" ca="1" si="45"/>
        <v>2.75E-2</v>
      </c>
      <c r="BN98" s="6">
        <f t="shared" ca="1" si="45"/>
        <v>2.75E-2</v>
      </c>
      <c r="BO98" s="6">
        <f t="shared" ca="1" si="45"/>
        <v>2.75E-2</v>
      </c>
      <c r="BP98" s="6">
        <f t="shared" ca="1" si="45"/>
        <v>2.75E-2</v>
      </c>
      <c r="BQ98" s="6">
        <f t="shared" ca="1" si="45"/>
        <v>2.75E-2</v>
      </c>
      <c r="BR98" s="6">
        <f t="shared" ca="1" si="45"/>
        <v>2.75E-2</v>
      </c>
      <c r="BS98" s="6">
        <f t="shared" ca="1" si="45"/>
        <v>2.75E-2</v>
      </c>
      <c r="BT98" s="6">
        <f t="shared" ca="1" si="45"/>
        <v>2.75E-2</v>
      </c>
      <c r="BU98" s="6">
        <f t="shared" ca="1" si="45"/>
        <v>2.75E-2</v>
      </c>
      <c r="BV98" s="6">
        <f t="shared" ca="1" si="45"/>
        <v>2.75E-2</v>
      </c>
      <c r="BW98" s="6">
        <f t="shared" ca="1" si="45"/>
        <v>2.75E-2</v>
      </c>
      <c r="BX98" s="6">
        <f t="shared" ca="1" si="45"/>
        <v>2.75E-2</v>
      </c>
      <c r="BY98" s="31">
        <f t="shared" ca="1" si="49"/>
        <v>99734</v>
      </c>
      <c r="BZ98" s="31">
        <f t="shared" ca="1" si="49"/>
        <v>90669.73</v>
      </c>
      <c r="CA98" s="31">
        <f t="shared" ca="1" si="49"/>
        <v>58404.84</v>
      </c>
      <c r="CB98" s="31">
        <f t="shared" ca="1" si="49"/>
        <v>53795.78</v>
      </c>
      <c r="CC98" s="31">
        <f t="shared" ca="1" si="49"/>
        <v>85293.59</v>
      </c>
      <c r="CD98" s="31">
        <f t="shared" ca="1" si="49"/>
        <v>94764.4</v>
      </c>
      <c r="CE98" s="31">
        <f t="shared" ca="1" si="49"/>
        <v>49891.95</v>
      </c>
      <c r="CF98" s="31">
        <f t="shared" ca="1" si="49"/>
        <v>82531.89</v>
      </c>
      <c r="CG98" s="31">
        <f t="shared" ca="1" si="49"/>
        <v>52528.160000000003</v>
      </c>
      <c r="CH98" s="31">
        <f t="shared" ca="1" si="49"/>
        <v>54756.55</v>
      </c>
      <c r="CI98" s="31">
        <f t="shared" ca="1" si="49"/>
        <v>48956.14</v>
      </c>
      <c r="CJ98" s="31">
        <f t="shared" ca="1" si="49"/>
        <v>57431.28</v>
      </c>
      <c r="CK98" s="32">
        <f t="shared" ca="1" si="28"/>
        <v>9066.73</v>
      </c>
      <c r="CL98" s="32">
        <f t="shared" ca="1" si="28"/>
        <v>8242.7000000000007</v>
      </c>
      <c r="CM98" s="32">
        <f t="shared" ca="1" si="28"/>
        <v>5309.53</v>
      </c>
      <c r="CN98" s="32">
        <f t="shared" ca="1" si="28"/>
        <v>4890.53</v>
      </c>
      <c r="CO98" s="32">
        <f t="shared" ca="1" si="28"/>
        <v>7753.96</v>
      </c>
      <c r="CP98" s="32">
        <f t="shared" ca="1" si="28"/>
        <v>8614.9500000000007</v>
      </c>
      <c r="CQ98" s="32">
        <f t="shared" ca="1" si="43"/>
        <v>4535.63</v>
      </c>
      <c r="CR98" s="32">
        <f t="shared" ca="1" si="43"/>
        <v>7502.9</v>
      </c>
      <c r="CS98" s="32">
        <f t="shared" ca="1" si="43"/>
        <v>4775.29</v>
      </c>
      <c r="CT98" s="32">
        <f t="shared" ca="1" si="43"/>
        <v>4977.87</v>
      </c>
      <c r="CU98" s="32">
        <f t="shared" ca="1" si="43"/>
        <v>4450.5600000000004</v>
      </c>
      <c r="CV98" s="32">
        <f t="shared" ca="1" si="43"/>
        <v>5221.03</v>
      </c>
      <c r="CW98" s="31">
        <f t="shared" ca="1" si="50"/>
        <v>58389.729999999996</v>
      </c>
      <c r="CX98" s="31">
        <f t="shared" ca="1" si="50"/>
        <v>53082.999999999993</v>
      </c>
      <c r="CY98" s="31">
        <f t="shared" ca="1" si="50"/>
        <v>34193.369999999988</v>
      </c>
      <c r="CZ98" s="31">
        <f t="shared" ca="1" si="50"/>
        <v>31690.61</v>
      </c>
      <c r="DA98" s="31">
        <f t="shared" ca="1" si="50"/>
        <v>50245.68</v>
      </c>
      <c r="DB98" s="31">
        <f t="shared" ca="1" si="50"/>
        <v>55824.849999999991</v>
      </c>
      <c r="DC98" s="31">
        <f t="shared" ca="1" si="44"/>
        <v>26125.239999999994</v>
      </c>
      <c r="DD98" s="31">
        <f t="shared" ca="1" si="44"/>
        <v>43216.689999999995</v>
      </c>
      <c r="DE98" s="31">
        <f t="shared" ca="1" si="44"/>
        <v>27505.660000000003</v>
      </c>
      <c r="DF98" s="31">
        <f t="shared" ca="1" si="44"/>
        <v>34048.620000000003</v>
      </c>
      <c r="DG98" s="31">
        <f t="shared" ca="1" si="44"/>
        <v>30441.819999999996</v>
      </c>
      <c r="DH98" s="31">
        <f t="shared" ca="1" si="44"/>
        <v>35711.819999999992</v>
      </c>
      <c r="DI98" s="32">
        <f t="shared" ca="1" si="36"/>
        <v>2919.49</v>
      </c>
      <c r="DJ98" s="32">
        <f t="shared" ca="1" si="36"/>
        <v>2654.15</v>
      </c>
      <c r="DK98" s="32">
        <f t="shared" ca="1" si="36"/>
        <v>1709.67</v>
      </c>
      <c r="DL98" s="32">
        <f t="shared" ca="1" si="36"/>
        <v>1584.53</v>
      </c>
      <c r="DM98" s="32">
        <f t="shared" ca="1" si="36"/>
        <v>2512.2800000000002</v>
      </c>
      <c r="DN98" s="32">
        <f t="shared" ca="1" si="36"/>
        <v>2791.24</v>
      </c>
      <c r="DO98" s="32">
        <f t="shared" ca="1" si="46"/>
        <v>1306.26</v>
      </c>
      <c r="DP98" s="32">
        <f t="shared" ca="1" si="46"/>
        <v>2160.83</v>
      </c>
      <c r="DQ98" s="32">
        <f t="shared" ca="1" si="46"/>
        <v>1375.28</v>
      </c>
      <c r="DR98" s="32">
        <f t="shared" ca="1" si="46"/>
        <v>1702.43</v>
      </c>
      <c r="DS98" s="32">
        <f t="shared" ca="1" si="46"/>
        <v>1522.09</v>
      </c>
      <c r="DT98" s="32">
        <f t="shared" ca="1" si="46"/>
        <v>1785.59</v>
      </c>
      <c r="DU98" s="31">
        <f t="shared" ca="1" si="37"/>
        <v>9278.98</v>
      </c>
      <c r="DV98" s="31">
        <f t="shared" ca="1" si="37"/>
        <v>8322.9500000000007</v>
      </c>
      <c r="DW98" s="31">
        <f t="shared" ca="1" si="37"/>
        <v>5295.65</v>
      </c>
      <c r="DX98" s="31">
        <f t="shared" ca="1" si="37"/>
        <v>4840.75</v>
      </c>
      <c r="DY98" s="31">
        <f t="shared" ca="1" si="37"/>
        <v>7571.79</v>
      </c>
      <c r="DZ98" s="31">
        <f t="shared" ca="1" si="37"/>
        <v>8294.01</v>
      </c>
      <c r="EA98" s="31">
        <f t="shared" ca="1" si="47"/>
        <v>3827.8</v>
      </c>
      <c r="EB98" s="31">
        <f t="shared" ca="1" si="47"/>
        <v>6249.41</v>
      </c>
      <c r="EC98" s="31">
        <f t="shared" ca="1" si="47"/>
        <v>3924.93</v>
      </c>
      <c r="ED98" s="31">
        <f t="shared" ca="1" si="47"/>
        <v>4795.6099999999997</v>
      </c>
      <c r="EE98" s="31">
        <f t="shared" ca="1" si="47"/>
        <v>4229.4399999999996</v>
      </c>
      <c r="EF98" s="31">
        <f t="shared" ca="1" si="47"/>
        <v>4895.58</v>
      </c>
      <c r="EG98" s="32">
        <f t="shared" ca="1" si="38"/>
        <v>70588.2</v>
      </c>
      <c r="EH98" s="32">
        <f t="shared" ca="1" si="38"/>
        <v>64060.099999999991</v>
      </c>
      <c r="EI98" s="32">
        <f t="shared" ca="1" si="38"/>
        <v>41198.689999999988</v>
      </c>
      <c r="EJ98" s="32">
        <f t="shared" ca="1" si="38"/>
        <v>38115.89</v>
      </c>
      <c r="EK98" s="32">
        <f t="shared" ca="1" si="38"/>
        <v>60329.75</v>
      </c>
      <c r="EL98" s="32">
        <f t="shared" ca="1" si="38"/>
        <v>66910.099999999991</v>
      </c>
      <c r="EM98" s="32">
        <f t="shared" ca="1" si="48"/>
        <v>31259.299999999992</v>
      </c>
      <c r="EN98" s="32">
        <f t="shared" ca="1" si="48"/>
        <v>51626.929999999993</v>
      </c>
      <c r="EO98" s="32">
        <f t="shared" ca="1" si="48"/>
        <v>32805.870000000003</v>
      </c>
      <c r="EP98" s="32">
        <f t="shared" ca="1" si="48"/>
        <v>40546.660000000003</v>
      </c>
      <c r="EQ98" s="32">
        <f t="shared" ca="1" si="48"/>
        <v>36193.35</v>
      </c>
      <c r="ER98" s="32">
        <f t="shared" ca="1" si="48"/>
        <v>42392.989999999991</v>
      </c>
    </row>
    <row r="99" spans="1:148" x14ac:dyDescent="0.25">
      <c r="A99" t="s">
        <v>503</v>
      </c>
      <c r="B99" s="1" t="s">
        <v>405</v>
      </c>
      <c r="C99" t="str">
        <f t="shared" ca="1" si="40"/>
        <v>120SIMP</v>
      </c>
      <c r="D99" t="str">
        <f t="shared" ca="1" si="41"/>
        <v>Alberta-Montana Intertie - Import</v>
      </c>
      <c r="O99" s="52">
        <v>17.768000000000001</v>
      </c>
      <c r="Q99" s="32"/>
      <c r="R99" s="32"/>
      <c r="S99" s="32"/>
      <c r="T99" s="32"/>
      <c r="U99" s="32"/>
      <c r="V99" s="32"/>
      <c r="W99" s="32"/>
      <c r="X99" s="32"/>
      <c r="Y99" s="32"/>
      <c r="Z99" s="32"/>
      <c r="AA99" s="32">
        <v>222.46</v>
      </c>
      <c r="AB99" s="32"/>
      <c r="AM99" s="2">
        <v>2.5299999999999998</v>
      </c>
      <c r="AO99" s="33"/>
      <c r="AP99" s="33"/>
      <c r="AQ99" s="33"/>
      <c r="AR99" s="33"/>
      <c r="AS99" s="33"/>
      <c r="AT99" s="33"/>
      <c r="AU99" s="33"/>
      <c r="AV99" s="33"/>
      <c r="AW99" s="33"/>
      <c r="AX99" s="33"/>
      <c r="AY99" s="33">
        <v>5.63</v>
      </c>
      <c r="AZ99" s="33"/>
      <c r="BA99" s="31">
        <f t="shared" si="27"/>
        <v>0</v>
      </c>
      <c r="BB99" s="31">
        <f t="shared" si="27"/>
        <v>0</v>
      </c>
      <c r="BC99" s="31">
        <f t="shared" si="27"/>
        <v>0</v>
      </c>
      <c r="BD99" s="31">
        <f t="shared" ref="BD99:BI148" si="51">ROUND(T99*BD$3,2)</f>
        <v>0</v>
      </c>
      <c r="BE99" s="31">
        <f t="shared" si="51"/>
        <v>0</v>
      </c>
      <c r="BF99" s="31">
        <f t="shared" si="51"/>
        <v>0</v>
      </c>
      <c r="BG99" s="31">
        <f t="shared" si="42"/>
        <v>0</v>
      </c>
      <c r="BH99" s="31">
        <f t="shared" si="42"/>
        <v>0</v>
      </c>
      <c r="BI99" s="31">
        <f t="shared" si="42"/>
        <v>0</v>
      </c>
      <c r="BJ99" s="31">
        <f t="shared" si="42"/>
        <v>0</v>
      </c>
      <c r="BK99" s="31">
        <f t="shared" si="42"/>
        <v>-0.24</v>
      </c>
      <c r="BL99" s="31">
        <f t="shared" si="42"/>
        <v>0</v>
      </c>
      <c r="BM99" s="6">
        <f t="shared" ca="1" si="45"/>
        <v>1.84E-2</v>
      </c>
      <c r="BN99" s="6">
        <f t="shared" ca="1" si="45"/>
        <v>1.84E-2</v>
      </c>
      <c r="BO99" s="6">
        <f t="shared" ca="1" si="45"/>
        <v>1.84E-2</v>
      </c>
      <c r="BP99" s="6">
        <f t="shared" ca="1" si="45"/>
        <v>1.84E-2</v>
      </c>
      <c r="BQ99" s="6">
        <f t="shared" ca="1" si="45"/>
        <v>1.84E-2</v>
      </c>
      <c r="BR99" s="6">
        <f t="shared" ca="1" si="45"/>
        <v>1.84E-2</v>
      </c>
      <c r="BS99" s="6">
        <f t="shared" ca="1" si="45"/>
        <v>1.84E-2</v>
      </c>
      <c r="BT99" s="6">
        <f t="shared" ca="1" si="45"/>
        <v>1.84E-2</v>
      </c>
      <c r="BU99" s="6">
        <f t="shared" ca="1" si="45"/>
        <v>1.84E-2</v>
      </c>
      <c r="BV99" s="6">
        <f t="shared" ca="1" si="45"/>
        <v>1.84E-2</v>
      </c>
      <c r="BW99" s="6">
        <f t="shared" ca="1" si="45"/>
        <v>1.84E-2</v>
      </c>
      <c r="BX99" s="6">
        <f t="shared" ca="1" si="45"/>
        <v>1.84E-2</v>
      </c>
      <c r="BY99" s="31">
        <f t="shared" ca="1" si="49"/>
        <v>0</v>
      </c>
      <c r="BZ99" s="31">
        <f t="shared" ca="1" si="49"/>
        <v>0</v>
      </c>
      <c r="CA99" s="31">
        <f t="shared" ca="1" si="49"/>
        <v>0</v>
      </c>
      <c r="CB99" s="31">
        <f t="shared" ca="1" si="49"/>
        <v>0</v>
      </c>
      <c r="CC99" s="31">
        <f t="shared" ca="1" si="49"/>
        <v>0</v>
      </c>
      <c r="CD99" s="31">
        <f t="shared" ca="1" si="49"/>
        <v>0</v>
      </c>
      <c r="CE99" s="31">
        <f t="shared" ca="1" si="49"/>
        <v>0</v>
      </c>
      <c r="CF99" s="31">
        <f t="shared" ca="1" si="49"/>
        <v>0</v>
      </c>
      <c r="CG99" s="31">
        <f t="shared" ca="1" si="49"/>
        <v>0</v>
      </c>
      <c r="CH99" s="31">
        <f t="shared" ca="1" si="49"/>
        <v>0</v>
      </c>
      <c r="CI99" s="31">
        <f t="shared" ca="1" si="49"/>
        <v>4.09</v>
      </c>
      <c r="CJ99" s="31">
        <f t="shared" ca="1" si="49"/>
        <v>0</v>
      </c>
      <c r="CK99" s="32">
        <f t="shared" ca="1" si="28"/>
        <v>0</v>
      </c>
      <c r="CL99" s="32">
        <f t="shared" ca="1" si="28"/>
        <v>0</v>
      </c>
      <c r="CM99" s="32">
        <f t="shared" ca="1" si="28"/>
        <v>0</v>
      </c>
      <c r="CN99" s="32">
        <f t="shared" ref="CN99:CS148" ca="1" si="52">ROUND(T99*$CV$3,2)</f>
        <v>0</v>
      </c>
      <c r="CO99" s="32">
        <f t="shared" ca="1" si="52"/>
        <v>0</v>
      </c>
      <c r="CP99" s="32">
        <f t="shared" ca="1" si="52"/>
        <v>0</v>
      </c>
      <c r="CQ99" s="32">
        <f t="shared" ca="1" si="43"/>
        <v>0</v>
      </c>
      <c r="CR99" s="32">
        <f t="shared" ca="1" si="43"/>
        <v>0</v>
      </c>
      <c r="CS99" s="32">
        <f t="shared" ca="1" si="43"/>
        <v>0</v>
      </c>
      <c r="CT99" s="32">
        <f t="shared" ca="1" si="43"/>
        <v>0</v>
      </c>
      <c r="CU99" s="32">
        <f t="shared" ca="1" si="43"/>
        <v>0.56000000000000005</v>
      </c>
      <c r="CV99" s="32">
        <f t="shared" ca="1" si="43"/>
        <v>0</v>
      </c>
      <c r="CW99" s="31">
        <f t="shared" ca="1" si="50"/>
        <v>0</v>
      </c>
      <c r="CX99" s="31">
        <f t="shared" ca="1" si="50"/>
        <v>0</v>
      </c>
      <c r="CY99" s="31">
        <f t="shared" ca="1" si="50"/>
        <v>0</v>
      </c>
      <c r="CZ99" s="31">
        <f t="shared" ca="1" si="50"/>
        <v>0</v>
      </c>
      <c r="DA99" s="31">
        <f t="shared" ca="1" si="50"/>
        <v>0</v>
      </c>
      <c r="DB99" s="31">
        <f t="shared" ca="1" si="50"/>
        <v>0</v>
      </c>
      <c r="DC99" s="31">
        <f t="shared" ca="1" si="44"/>
        <v>0</v>
      </c>
      <c r="DD99" s="31">
        <f t="shared" ca="1" si="44"/>
        <v>0</v>
      </c>
      <c r="DE99" s="31">
        <f t="shared" ca="1" si="44"/>
        <v>0</v>
      </c>
      <c r="DF99" s="31">
        <f t="shared" ca="1" si="44"/>
        <v>0</v>
      </c>
      <c r="DG99" s="31">
        <f t="shared" ca="1" si="44"/>
        <v>-0.73999999999999955</v>
      </c>
      <c r="DH99" s="31">
        <f t="shared" ca="1" si="44"/>
        <v>0</v>
      </c>
      <c r="DI99" s="32">
        <f t="shared" ca="1" si="36"/>
        <v>0</v>
      </c>
      <c r="DJ99" s="32">
        <f t="shared" ca="1" si="36"/>
        <v>0</v>
      </c>
      <c r="DK99" s="32">
        <f t="shared" ca="1" si="36"/>
        <v>0</v>
      </c>
      <c r="DL99" s="32">
        <f t="shared" ca="1" si="36"/>
        <v>0</v>
      </c>
      <c r="DM99" s="32">
        <f t="shared" ca="1" si="36"/>
        <v>0</v>
      </c>
      <c r="DN99" s="32">
        <f t="shared" ca="1" si="36"/>
        <v>0</v>
      </c>
      <c r="DO99" s="32">
        <f t="shared" ca="1" si="46"/>
        <v>0</v>
      </c>
      <c r="DP99" s="32">
        <f t="shared" ca="1" si="46"/>
        <v>0</v>
      </c>
      <c r="DQ99" s="32">
        <f t="shared" ca="1" si="46"/>
        <v>0</v>
      </c>
      <c r="DR99" s="32">
        <f t="shared" ca="1" si="46"/>
        <v>0</v>
      </c>
      <c r="DS99" s="32">
        <f t="shared" ca="1" si="46"/>
        <v>-0.04</v>
      </c>
      <c r="DT99" s="32">
        <f t="shared" ca="1" si="46"/>
        <v>0</v>
      </c>
      <c r="DU99" s="31">
        <f t="shared" ca="1" si="37"/>
        <v>0</v>
      </c>
      <c r="DV99" s="31">
        <f t="shared" ca="1" si="37"/>
        <v>0</v>
      </c>
      <c r="DW99" s="31">
        <f t="shared" ca="1" si="37"/>
        <v>0</v>
      </c>
      <c r="DX99" s="31">
        <f t="shared" ca="1" si="37"/>
        <v>0</v>
      </c>
      <c r="DY99" s="31">
        <f t="shared" ca="1" si="37"/>
        <v>0</v>
      </c>
      <c r="DZ99" s="31">
        <f t="shared" ca="1" si="37"/>
        <v>0</v>
      </c>
      <c r="EA99" s="31">
        <f t="shared" ca="1" si="47"/>
        <v>0</v>
      </c>
      <c r="EB99" s="31">
        <f t="shared" ca="1" si="47"/>
        <v>0</v>
      </c>
      <c r="EC99" s="31">
        <f t="shared" ca="1" si="47"/>
        <v>0</v>
      </c>
      <c r="ED99" s="31">
        <f t="shared" ca="1" si="47"/>
        <v>0</v>
      </c>
      <c r="EE99" s="31">
        <f t="shared" ca="1" si="47"/>
        <v>-0.1</v>
      </c>
      <c r="EF99" s="31">
        <f t="shared" ca="1" si="47"/>
        <v>0</v>
      </c>
      <c r="EG99" s="32">
        <f t="shared" ca="1" si="38"/>
        <v>0</v>
      </c>
      <c r="EH99" s="32">
        <f t="shared" ca="1" si="38"/>
        <v>0</v>
      </c>
      <c r="EI99" s="32">
        <f t="shared" ca="1" si="38"/>
        <v>0</v>
      </c>
      <c r="EJ99" s="32">
        <f t="shared" ca="1" si="38"/>
        <v>0</v>
      </c>
      <c r="EK99" s="32">
        <f t="shared" ca="1" si="38"/>
        <v>0</v>
      </c>
      <c r="EL99" s="32">
        <f t="shared" ca="1" si="38"/>
        <v>0</v>
      </c>
      <c r="EM99" s="32">
        <f t="shared" ca="1" si="48"/>
        <v>0</v>
      </c>
      <c r="EN99" s="32">
        <f t="shared" ca="1" si="48"/>
        <v>0</v>
      </c>
      <c r="EO99" s="32">
        <f t="shared" ca="1" si="48"/>
        <v>0</v>
      </c>
      <c r="EP99" s="32">
        <f t="shared" ca="1" si="48"/>
        <v>0</v>
      </c>
      <c r="EQ99" s="32">
        <f t="shared" ca="1" si="48"/>
        <v>-0.87999999999999956</v>
      </c>
      <c r="ER99" s="32">
        <f t="shared" ca="1" si="48"/>
        <v>0</v>
      </c>
    </row>
    <row r="100" spans="1:148" x14ac:dyDescent="0.25">
      <c r="A100" t="s">
        <v>503</v>
      </c>
      <c r="B100" s="1" t="s">
        <v>406</v>
      </c>
      <c r="C100" t="str">
        <f t="shared" ca="1" si="40"/>
        <v>SPCIMP</v>
      </c>
      <c r="D100" t="str">
        <f t="shared" ca="1" si="41"/>
        <v>Alberta-Saskatchewan Intertie - Import</v>
      </c>
      <c r="L100" s="52">
        <v>2</v>
      </c>
      <c r="Q100" s="32"/>
      <c r="R100" s="32"/>
      <c r="S100" s="32"/>
      <c r="T100" s="32"/>
      <c r="U100" s="32"/>
      <c r="V100" s="32"/>
      <c r="W100" s="32"/>
      <c r="X100" s="32">
        <v>49.62</v>
      </c>
      <c r="Y100" s="32"/>
      <c r="Z100" s="32"/>
      <c r="AA100" s="32"/>
      <c r="AB100" s="32"/>
      <c r="AJ100" s="2">
        <v>6.4</v>
      </c>
      <c r="AO100" s="33"/>
      <c r="AP100" s="33"/>
      <c r="AQ100" s="33"/>
      <c r="AR100" s="33"/>
      <c r="AS100" s="33"/>
      <c r="AT100" s="33"/>
      <c r="AU100" s="33"/>
      <c r="AV100" s="33">
        <v>3.18</v>
      </c>
      <c r="AW100" s="33"/>
      <c r="AX100" s="33"/>
      <c r="AY100" s="33"/>
      <c r="AZ100" s="33"/>
      <c r="BA100" s="31">
        <f t="shared" ref="BA100:BF163" si="53">ROUND(Q100*BA$3,2)</f>
        <v>0</v>
      </c>
      <c r="BB100" s="31">
        <f t="shared" si="53"/>
        <v>0</v>
      </c>
      <c r="BC100" s="31">
        <f t="shared" si="53"/>
        <v>0</v>
      </c>
      <c r="BD100" s="31">
        <f t="shared" si="51"/>
        <v>0</v>
      </c>
      <c r="BE100" s="31">
        <f t="shared" si="51"/>
        <v>0</v>
      </c>
      <c r="BF100" s="31">
        <f t="shared" si="51"/>
        <v>0</v>
      </c>
      <c r="BG100" s="31">
        <f t="shared" si="42"/>
        <v>0</v>
      </c>
      <c r="BH100" s="31">
        <f t="shared" si="42"/>
        <v>0.08</v>
      </c>
      <c r="BI100" s="31">
        <f t="shared" si="42"/>
        <v>0</v>
      </c>
      <c r="BJ100" s="31">
        <f t="shared" si="42"/>
        <v>0</v>
      </c>
      <c r="BK100" s="31">
        <f t="shared" si="42"/>
        <v>0</v>
      </c>
      <c r="BL100" s="31">
        <f t="shared" si="42"/>
        <v>0</v>
      </c>
      <c r="BM100" s="6">
        <f t="shared" ca="1" si="45"/>
        <v>2.3599999999999999E-2</v>
      </c>
      <c r="BN100" s="6">
        <f t="shared" ca="1" si="45"/>
        <v>2.3599999999999999E-2</v>
      </c>
      <c r="BO100" s="6">
        <f t="shared" ca="1" si="45"/>
        <v>2.3599999999999999E-2</v>
      </c>
      <c r="BP100" s="6">
        <f t="shared" ca="1" si="45"/>
        <v>2.3599999999999999E-2</v>
      </c>
      <c r="BQ100" s="6">
        <f t="shared" ca="1" si="45"/>
        <v>2.3599999999999999E-2</v>
      </c>
      <c r="BR100" s="6">
        <f t="shared" ca="1" si="45"/>
        <v>2.3599999999999999E-2</v>
      </c>
      <c r="BS100" s="6">
        <f t="shared" ca="1" si="45"/>
        <v>2.3599999999999999E-2</v>
      </c>
      <c r="BT100" s="6">
        <f t="shared" ca="1" si="45"/>
        <v>2.3599999999999999E-2</v>
      </c>
      <c r="BU100" s="6">
        <f t="shared" ca="1" si="45"/>
        <v>2.3599999999999999E-2</v>
      </c>
      <c r="BV100" s="6">
        <f t="shared" ca="1" si="45"/>
        <v>2.3599999999999999E-2</v>
      </c>
      <c r="BW100" s="6">
        <f t="shared" ca="1" si="45"/>
        <v>2.3599999999999999E-2</v>
      </c>
      <c r="BX100" s="6">
        <f t="shared" ca="1" si="45"/>
        <v>2.3599999999999999E-2</v>
      </c>
      <c r="BY100" s="31">
        <f t="shared" ca="1" si="49"/>
        <v>0</v>
      </c>
      <c r="BZ100" s="31">
        <f t="shared" ca="1" si="49"/>
        <v>0</v>
      </c>
      <c r="CA100" s="31">
        <f t="shared" ca="1" si="49"/>
        <v>0</v>
      </c>
      <c r="CB100" s="31">
        <f t="shared" ca="1" si="49"/>
        <v>0</v>
      </c>
      <c r="CC100" s="31">
        <f t="shared" ca="1" si="49"/>
        <v>0</v>
      </c>
      <c r="CD100" s="31">
        <f t="shared" ca="1" si="49"/>
        <v>0</v>
      </c>
      <c r="CE100" s="31">
        <f t="shared" ca="1" si="49"/>
        <v>0</v>
      </c>
      <c r="CF100" s="31">
        <f t="shared" ca="1" si="49"/>
        <v>1.17</v>
      </c>
      <c r="CG100" s="31">
        <f t="shared" ca="1" si="49"/>
        <v>0</v>
      </c>
      <c r="CH100" s="31">
        <f t="shared" ca="1" si="49"/>
        <v>0</v>
      </c>
      <c r="CI100" s="31">
        <f t="shared" ca="1" si="49"/>
        <v>0</v>
      </c>
      <c r="CJ100" s="31">
        <f t="shared" ca="1" si="49"/>
        <v>0</v>
      </c>
      <c r="CK100" s="32">
        <f t="shared" ref="CK100:CP163" ca="1" si="54">ROUND(Q100*$CV$3,2)</f>
        <v>0</v>
      </c>
      <c r="CL100" s="32">
        <f t="shared" ca="1" si="54"/>
        <v>0</v>
      </c>
      <c r="CM100" s="32">
        <f t="shared" ca="1" si="54"/>
        <v>0</v>
      </c>
      <c r="CN100" s="32">
        <f t="shared" ca="1" si="52"/>
        <v>0</v>
      </c>
      <c r="CO100" s="32">
        <f t="shared" ca="1" si="52"/>
        <v>0</v>
      </c>
      <c r="CP100" s="32">
        <f t="shared" ca="1" si="52"/>
        <v>0</v>
      </c>
      <c r="CQ100" s="32">
        <f t="shared" ca="1" si="43"/>
        <v>0</v>
      </c>
      <c r="CR100" s="32">
        <f t="shared" ca="1" si="43"/>
        <v>0.12</v>
      </c>
      <c r="CS100" s="32">
        <f t="shared" ca="1" si="43"/>
        <v>0</v>
      </c>
      <c r="CT100" s="32">
        <f t="shared" ca="1" si="43"/>
        <v>0</v>
      </c>
      <c r="CU100" s="32">
        <f t="shared" ca="1" si="43"/>
        <v>0</v>
      </c>
      <c r="CV100" s="32">
        <f t="shared" ca="1" si="43"/>
        <v>0</v>
      </c>
      <c r="CW100" s="31">
        <f t="shared" ca="1" si="50"/>
        <v>0</v>
      </c>
      <c r="CX100" s="31">
        <f t="shared" ca="1" si="50"/>
        <v>0</v>
      </c>
      <c r="CY100" s="31">
        <f t="shared" ca="1" si="50"/>
        <v>0</v>
      </c>
      <c r="CZ100" s="31">
        <f t="shared" ca="1" si="50"/>
        <v>0</v>
      </c>
      <c r="DA100" s="31">
        <f t="shared" ca="1" si="50"/>
        <v>0</v>
      </c>
      <c r="DB100" s="31">
        <f t="shared" ca="1" si="50"/>
        <v>0</v>
      </c>
      <c r="DC100" s="31">
        <f t="shared" ca="1" si="44"/>
        <v>0</v>
      </c>
      <c r="DD100" s="31">
        <f t="shared" ca="1" si="44"/>
        <v>-1.9700000000000002</v>
      </c>
      <c r="DE100" s="31">
        <f t="shared" ca="1" si="44"/>
        <v>0</v>
      </c>
      <c r="DF100" s="31">
        <f t="shared" ca="1" si="44"/>
        <v>0</v>
      </c>
      <c r="DG100" s="31">
        <f t="shared" ca="1" si="44"/>
        <v>0</v>
      </c>
      <c r="DH100" s="31">
        <f t="shared" ca="1" si="44"/>
        <v>0</v>
      </c>
      <c r="DI100" s="32">
        <f t="shared" ca="1" si="36"/>
        <v>0</v>
      </c>
      <c r="DJ100" s="32">
        <f t="shared" ca="1" si="36"/>
        <v>0</v>
      </c>
      <c r="DK100" s="32">
        <f t="shared" ca="1" si="36"/>
        <v>0</v>
      </c>
      <c r="DL100" s="32">
        <f t="shared" ca="1" si="36"/>
        <v>0</v>
      </c>
      <c r="DM100" s="32">
        <f t="shared" ca="1" si="36"/>
        <v>0</v>
      </c>
      <c r="DN100" s="32">
        <f t="shared" ca="1" si="36"/>
        <v>0</v>
      </c>
      <c r="DO100" s="32">
        <f t="shared" ca="1" si="46"/>
        <v>0</v>
      </c>
      <c r="DP100" s="32">
        <f t="shared" ca="1" si="46"/>
        <v>-0.1</v>
      </c>
      <c r="DQ100" s="32">
        <f t="shared" ca="1" si="46"/>
        <v>0</v>
      </c>
      <c r="DR100" s="32">
        <f t="shared" ca="1" si="46"/>
        <v>0</v>
      </c>
      <c r="DS100" s="32">
        <f t="shared" ca="1" si="46"/>
        <v>0</v>
      </c>
      <c r="DT100" s="32">
        <f t="shared" ca="1" si="46"/>
        <v>0</v>
      </c>
      <c r="DU100" s="31">
        <f t="shared" ca="1" si="37"/>
        <v>0</v>
      </c>
      <c r="DV100" s="31">
        <f t="shared" ca="1" si="37"/>
        <v>0</v>
      </c>
      <c r="DW100" s="31">
        <f t="shared" ca="1" si="37"/>
        <v>0</v>
      </c>
      <c r="DX100" s="31">
        <f t="shared" ca="1" si="37"/>
        <v>0</v>
      </c>
      <c r="DY100" s="31">
        <f t="shared" ca="1" si="37"/>
        <v>0</v>
      </c>
      <c r="DZ100" s="31">
        <f t="shared" ca="1" si="37"/>
        <v>0</v>
      </c>
      <c r="EA100" s="31">
        <f t="shared" ca="1" si="47"/>
        <v>0</v>
      </c>
      <c r="EB100" s="31">
        <f t="shared" ca="1" si="47"/>
        <v>-0.28000000000000003</v>
      </c>
      <c r="EC100" s="31">
        <f t="shared" ca="1" si="47"/>
        <v>0</v>
      </c>
      <c r="ED100" s="31">
        <f t="shared" ca="1" si="47"/>
        <v>0</v>
      </c>
      <c r="EE100" s="31">
        <f t="shared" ca="1" si="47"/>
        <v>0</v>
      </c>
      <c r="EF100" s="31">
        <f t="shared" ca="1" si="47"/>
        <v>0</v>
      </c>
      <c r="EG100" s="32">
        <f t="shared" ca="1" si="38"/>
        <v>0</v>
      </c>
      <c r="EH100" s="32">
        <f t="shared" ca="1" si="38"/>
        <v>0</v>
      </c>
      <c r="EI100" s="32">
        <f t="shared" ca="1" si="38"/>
        <v>0</v>
      </c>
      <c r="EJ100" s="32">
        <f t="shared" ca="1" si="38"/>
        <v>0</v>
      </c>
      <c r="EK100" s="32">
        <f t="shared" ca="1" si="38"/>
        <v>0</v>
      </c>
      <c r="EL100" s="32">
        <f t="shared" ca="1" si="38"/>
        <v>0</v>
      </c>
      <c r="EM100" s="32">
        <f t="shared" ca="1" si="48"/>
        <v>0</v>
      </c>
      <c r="EN100" s="32">
        <f t="shared" ca="1" si="48"/>
        <v>-2.3500000000000005</v>
      </c>
      <c r="EO100" s="32">
        <f t="shared" ca="1" si="48"/>
        <v>0</v>
      </c>
      <c r="EP100" s="32">
        <f t="shared" ca="1" si="48"/>
        <v>0</v>
      </c>
      <c r="EQ100" s="32">
        <f t="shared" ca="1" si="48"/>
        <v>0</v>
      </c>
      <c r="ER100" s="32">
        <f t="shared" ca="1" si="48"/>
        <v>0</v>
      </c>
    </row>
    <row r="101" spans="1:148" x14ac:dyDescent="0.25">
      <c r="A101" t="s">
        <v>503</v>
      </c>
      <c r="B101" s="1" t="s">
        <v>352</v>
      </c>
      <c r="C101" t="str">
        <f t="shared" ca="1" si="40"/>
        <v>SPCEXP</v>
      </c>
      <c r="D101" t="str">
        <f t="shared" ca="1" si="41"/>
        <v>Alberta-Saskatchewan Intertie - Export</v>
      </c>
      <c r="M101" s="52">
        <v>78.25</v>
      </c>
      <c r="O101" s="52">
        <v>35.75</v>
      </c>
      <c r="Q101" s="32"/>
      <c r="R101" s="32"/>
      <c r="S101" s="32"/>
      <c r="T101" s="32"/>
      <c r="U101" s="32"/>
      <c r="V101" s="32"/>
      <c r="W101" s="32"/>
      <c r="X101" s="32"/>
      <c r="Y101" s="32">
        <v>1925.89</v>
      </c>
      <c r="Z101" s="32"/>
      <c r="AA101" s="32">
        <v>700.86</v>
      </c>
      <c r="AB101" s="32"/>
      <c r="AK101" s="2">
        <v>2.2999999999999998</v>
      </c>
      <c r="AM101" s="2">
        <v>2.2999999999999998</v>
      </c>
      <c r="AO101" s="33"/>
      <c r="AP101" s="33"/>
      <c r="AQ101" s="33"/>
      <c r="AR101" s="33"/>
      <c r="AS101" s="33"/>
      <c r="AT101" s="33"/>
      <c r="AU101" s="33"/>
      <c r="AV101" s="33"/>
      <c r="AW101" s="33">
        <v>44.3</v>
      </c>
      <c r="AX101" s="33"/>
      <c r="AY101" s="33">
        <v>16.12</v>
      </c>
      <c r="AZ101" s="33"/>
      <c r="BA101" s="31">
        <f t="shared" si="53"/>
        <v>0</v>
      </c>
      <c r="BB101" s="31">
        <f t="shared" si="53"/>
        <v>0</v>
      </c>
      <c r="BC101" s="31">
        <f t="shared" si="53"/>
        <v>0</v>
      </c>
      <c r="BD101" s="31">
        <f t="shared" si="51"/>
        <v>0</v>
      </c>
      <c r="BE101" s="31">
        <f t="shared" si="51"/>
        <v>0</v>
      </c>
      <c r="BF101" s="31">
        <f t="shared" si="51"/>
        <v>0</v>
      </c>
      <c r="BG101" s="31">
        <f t="shared" si="42"/>
        <v>0</v>
      </c>
      <c r="BH101" s="31">
        <f t="shared" si="42"/>
        <v>0</v>
      </c>
      <c r="BI101" s="31">
        <f t="shared" si="42"/>
        <v>3.08</v>
      </c>
      <c r="BJ101" s="31">
        <f t="shared" si="42"/>
        <v>0</v>
      </c>
      <c r="BK101" s="31">
        <f t="shared" si="42"/>
        <v>-0.77</v>
      </c>
      <c r="BL101" s="31">
        <f t="shared" si="42"/>
        <v>0</v>
      </c>
      <c r="BM101" s="6">
        <f t="shared" ca="1" si="45"/>
        <v>2.24E-2</v>
      </c>
      <c r="BN101" s="6">
        <f t="shared" ca="1" si="45"/>
        <v>2.24E-2</v>
      </c>
      <c r="BO101" s="6">
        <f t="shared" ca="1" si="45"/>
        <v>2.24E-2</v>
      </c>
      <c r="BP101" s="6">
        <f t="shared" ca="1" si="45"/>
        <v>2.24E-2</v>
      </c>
      <c r="BQ101" s="6">
        <f t="shared" ca="1" si="45"/>
        <v>2.24E-2</v>
      </c>
      <c r="BR101" s="6">
        <f t="shared" ca="1" si="45"/>
        <v>2.24E-2</v>
      </c>
      <c r="BS101" s="6">
        <f t="shared" ca="1" si="45"/>
        <v>2.24E-2</v>
      </c>
      <c r="BT101" s="6">
        <f t="shared" ca="1" si="45"/>
        <v>2.24E-2</v>
      </c>
      <c r="BU101" s="6">
        <f t="shared" ca="1" si="45"/>
        <v>2.24E-2</v>
      </c>
      <c r="BV101" s="6">
        <f t="shared" ca="1" si="45"/>
        <v>2.24E-2</v>
      </c>
      <c r="BW101" s="6">
        <f t="shared" ca="1" si="45"/>
        <v>2.24E-2</v>
      </c>
      <c r="BX101" s="6">
        <f t="shared" ca="1" si="45"/>
        <v>2.24E-2</v>
      </c>
      <c r="BY101" s="31">
        <f t="shared" ca="1" si="49"/>
        <v>0</v>
      </c>
      <c r="BZ101" s="31">
        <f t="shared" ca="1" si="49"/>
        <v>0</v>
      </c>
      <c r="CA101" s="31">
        <f t="shared" ca="1" si="49"/>
        <v>0</v>
      </c>
      <c r="CB101" s="31">
        <f t="shared" ca="1" si="49"/>
        <v>0</v>
      </c>
      <c r="CC101" s="31">
        <f t="shared" ca="1" si="49"/>
        <v>0</v>
      </c>
      <c r="CD101" s="31">
        <f t="shared" ca="1" si="49"/>
        <v>0</v>
      </c>
      <c r="CE101" s="31">
        <f t="shared" ca="1" si="49"/>
        <v>0</v>
      </c>
      <c r="CF101" s="31">
        <f t="shared" ca="1" si="49"/>
        <v>0</v>
      </c>
      <c r="CG101" s="31">
        <f t="shared" ca="1" si="49"/>
        <v>43.14</v>
      </c>
      <c r="CH101" s="31">
        <f t="shared" ca="1" si="49"/>
        <v>0</v>
      </c>
      <c r="CI101" s="31">
        <f t="shared" ca="1" si="49"/>
        <v>15.7</v>
      </c>
      <c r="CJ101" s="31">
        <f t="shared" ca="1" si="49"/>
        <v>0</v>
      </c>
      <c r="CK101" s="32">
        <f t="shared" ca="1" si="54"/>
        <v>0</v>
      </c>
      <c r="CL101" s="32">
        <f t="shared" ca="1" si="54"/>
        <v>0</v>
      </c>
      <c r="CM101" s="32">
        <f t="shared" ca="1" si="54"/>
        <v>0</v>
      </c>
      <c r="CN101" s="32">
        <f t="shared" ca="1" si="52"/>
        <v>0</v>
      </c>
      <c r="CO101" s="32">
        <f t="shared" ca="1" si="52"/>
        <v>0</v>
      </c>
      <c r="CP101" s="32">
        <f t="shared" ca="1" si="52"/>
        <v>0</v>
      </c>
      <c r="CQ101" s="32">
        <f t="shared" ca="1" si="43"/>
        <v>0</v>
      </c>
      <c r="CR101" s="32">
        <f t="shared" ca="1" si="43"/>
        <v>0</v>
      </c>
      <c r="CS101" s="32">
        <f t="shared" ca="1" si="43"/>
        <v>4.8099999999999996</v>
      </c>
      <c r="CT101" s="32">
        <f t="shared" ca="1" si="43"/>
        <v>0</v>
      </c>
      <c r="CU101" s="32">
        <f t="shared" ca="1" si="43"/>
        <v>1.75</v>
      </c>
      <c r="CV101" s="32">
        <f t="shared" ca="1" si="43"/>
        <v>0</v>
      </c>
      <c r="CW101" s="31">
        <f t="shared" ca="1" si="50"/>
        <v>0</v>
      </c>
      <c r="CX101" s="31">
        <f t="shared" ca="1" si="50"/>
        <v>0</v>
      </c>
      <c r="CY101" s="31">
        <f t="shared" ca="1" si="50"/>
        <v>0</v>
      </c>
      <c r="CZ101" s="31">
        <f t="shared" ca="1" si="50"/>
        <v>0</v>
      </c>
      <c r="DA101" s="31">
        <f t="shared" ca="1" si="50"/>
        <v>0</v>
      </c>
      <c r="DB101" s="31">
        <f t="shared" ca="1" si="50"/>
        <v>0</v>
      </c>
      <c r="DC101" s="31">
        <f t="shared" ca="1" si="44"/>
        <v>0</v>
      </c>
      <c r="DD101" s="31">
        <f t="shared" ca="1" si="44"/>
        <v>0</v>
      </c>
      <c r="DE101" s="31">
        <f t="shared" ca="1" si="44"/>
        <v>0.57000000000000561</v>
      </c>
      <c r="DF101" s="31">
        <f t="shared" ca="1" si="44"/>
        <v>0</v>
      </c>
      <c r="DG101" s="31">
        <f t="shared" ca="1" si="44"/>
        <v>2.0999999999999983</v>
      </c>
      <c r="DH101" s="31">
        <f t="shared" ca="1" si="44"/>
        <v>0</v>
      </c>
      <c r="DI101" s="32">
        <f t="shared" ca="1" si="36"/>
        <v>0</v>
      </c>
      <c r="DJ101" s="32">
        <f t="shared" ca="1" si="36"/>
        <v>0</v>
      </c>
      <c r="DK101" s="32">
        <f t="shared" ca="1" si="36"/>
        <v>0</v>
      </c>
      <c r="DL101" s="32">
        <f t="shared" ca="1" si="36"/>
        <v>0</v>
      </c>
      <c r="DM101" s="32">
        <f t="shared" ca="1" si="36"/>
        <v>0</v>
      </c>
      <c r="DN101" s="32">
        <f t="shared" ca="1" si="36"/>
        <v>0</v>
      </c>
      <c r="DO101" s="32">
        <f t="shared" ca="1" si="46"/>
        <v>0</v>
      </c>
      <c r="DP101" s="32">
        <f t="shared" ca="1" si="46"/>
        <v>0</v>
      </c>
      <c r="DQ101" s="32">
        <f t="shared" ca="1" si="46"/>
        <v>0.03</v>
      </c>
      <c r="DR101" s="32">
        <f t="shared" ca="1" si="46"/>
        <v>0</v>
      </c>
      <c r="DS101" s="32">
        <f t="shared" ca="1" si="46"/>
        <v>0.11</v>
      </c>
      <c r="DT101" s="32">
        <f t="shared" ca="1" si="46"/>
        <v>0</v>
      </c>
      <c r="DU101" s="31">
        <f t="shared" ca="1" si="37"/>
        <v>0</v>
      </c>
      <c r="DV101" s="31">
        <f t="shared" ca="1" si="37"/>
        <v>0</v>
      </c>
      <c r="DW101" s="31">
        <f t="shared" ca="1" si="37"/>
        <v>0</v>
      </c>
      <c r="DX101" s="31">
        <f t="shared" ca="1" si="37"/>
        <v>0</v>
      </c>
      <c r="DY101" s="31">
        <f t="shared" ca="1" si="37"/>
        <v>0</v>
      </c>
      <c r="DZ101" s="31">
        <f t="shared" ca="1" si="37"/>
        <v>0</v>
      </c>
      <c r="EA101" s="31">
        <f t="shared" ca="1" si="47"/>
        <v>0</v>
      </c>
      <c r="EB101" s="31">
        <f t="shared" ca="1" si="47"/>
        <v>0</v>
      </c>
      <c r="EC101" s="31">
        <f t="shared" ca="1" si="47"/>
        <v>0.08</v>
      </c>
      <c r="ED101" s="31">
        <f t="shared" ca="1" si="47"/>
        <v>0</v>
      </c>
      <c r="EE101" s="31">
        <f t="shared" ca="1" si="47"/>
        <v>0.28999999999999998</v>
      </c>
      <c r="EF101" s="31">
        <f t="shared" ca="1" si="47"/>
        <v>0</v>
      </c>
      <c r="EG101" s="32">
        <f t="shared" ca="1" si="38"/>
        <v>0</v>
      </c>
      <c r="EH101" s="32">
        <f t="shared" ca="1" si="38"/>
        <v>0</v>
      </c>
      <c r="EI101" s="32">
        <f t="shared" ca="1" si="38"/>
        <v>0</v>
      </c>
      <c r="EJ101" s="32">
        <f t="shared" ca="1" si="38"/>
        <v>0</v>
      </c>
      <c r="EK101" s="32">
        <f t="shared" ca="1" si="38"/>
        <v>0</v>
      </c>
      <c r="EL101" s="32">
        <f t="shared" ca="1" si="38"/>
        <v>0</v>
      </c>
      <c r="EM101" s="32">
        <f t="shared" ca="1" si="48"/>
        <v>0</v>
      </c>
      <c r="EN101" s="32">
        <f t="shared" ca="1" si="48"/>
        <v>0</v>
      </c>
      <c r="EO101" s="32">
        <f t="shared" ca="1" si="48"/>
        <v>0.6800000000000056</v>
      </c>
      <c r="EP101" s="32">
        <f t="shared" ca="1" si="48"/>
        <v>0</v>
      </c>
      <c r="EQ101" s="32">
        <f t="shared" ca="1" si="48"/>
        <v>2.4999999999999982</v>
      </c>
      <c r="ER101" s="32">
        <f t="shared" ca="1" si="48"/>
        <v>0</v>
      </c>
    </row>
    <row r="102" spans="1:148" x14ac:dyDescent="0.25">
      <c r="A102" t="s">
        <v>504</v>
      </c>
      <c r="B102" s="1" t="s">
        <v>111</v>
      </c>
      <c r="C102" t="str">
        <f t="shared" ca="1" si="40"/>
        <v>MKR1</v>
      </c>
      <c r="D102" t="str">
        <f t="shared" ca="1" si="41"/>
        <v>Muskeg River Industrial System</v>
      </c>
      <c r="E102" s="52">
        <v>28075.2448</v>
      </c>
      <c r="F102" s="52">
        <v>24558.848999999998</v>
      </c>
      <c r="G102" s="52">
        <v>20010.434099999999</v>
      </c>
      <c r="H102" s="52">
        <v>138.5719</v>
      </c>
      <c r="I102" s="52">
        <v>9705.1509999999998</v>
      </c>
      <c r="J102" s="52">
        <v>18547.6253</v>
      </c>
      <c r="K102" s="52">
        <v>18863.519400000001</v>
      </c>
      <c r="L102" s="52">
        <v>16053.740299999999</v>
      </c>
      <c r="M102" s="52">
        <v>26547.191599999998</v>
      </c>
      <c r="N102" s="52">
        <v>22622.215499999998</v>
      </c>
      <c r="O102" s="52">
        <v>19459.0088</v>
      </c>
      <c r="P102" s="52">
        <v>20008.409800000001</v>
      </c>
      <c r="Q102" s="32">
        <v>1031018.63</v>
      </c>
      <c r="R102" s="32">
        <v>857780.46</v>
      </c>
      <c r="S102" s="32">
        <v>426762.68</v>
      </c>
      <c r="T102" s="32">
        <v>2555.09</v>
      </c>
      <c r="U102" s="32">
        <v>787861.21</v>
      </c>
      <c r="V102" s="32">
        <v>1517249.31</v>
      </c>
      <c r="W102" s="32">
        <v>452195.55</v>
      </c>
      <c r="X102" s="32">
        <v>621161.29</v>
      </c>
      <c r="Y102" s="32">
        <v>561727.9</v>
      </c>
      <c r="Z102" s="32">
        <v>457382.48</v>
      </c>
      <c r="AA102" s="32">
        <v>404918.42</v>
      </c>
      <c r="AB102" s="32">
        <v>447610.77</v>
      </c>
      <c r="AC102" s="2">
        <v>2.85</v>
      </c>
      <c r="AD102" s="2">
        <v>2.85</v>
      </c>
      <c r="AE102" s="2">
        <v>2.85</v>
      </c>
      <c r="AF102" s="2">
        <v>2.85</v>
      </c>
      <c r="AG102" s="2">
        <v>2.85</v>
      </c>
      <c r="AH102" s="2">
        <v>2.85</v>
      </c>
      <c r="AI102" s="2">
        <v>2.85</v>
      </c>
      <c r="AJ102" s="2">
        <v>2.85</v>
      </c>
      <c r="AK102" s="2">
        <v>2.85</v>
      </c>
      <c r="AL102" s="2">
        <v>2.85</v>
      </c>
      <c r="AM102" s="2">
        <v>2.85</v>
      </c>
      <c r="AN102" s="2">
        <v>2.85</v>
      </c>
      <c r="AO102" s="33">
        <v>29384.03</v>
      </c>
      <c r="AP102" s="33">
        <v>24446.74</v>
      </c>
      <c r="AQ102" s="33">
        <v>12162.74</v>
      </c>
      <c r="AR102" s="33">
        <v>72.819999999999993</v>
      </c>
      <c r="AS102" s="33">
        <v>22454.04</v>
      </c>
      <c r="AT102" s="33">
        <v>43241.61</v>
      </c>
      <c r="AU102" s="33">
        <v>12887.57</v>
      </c>
      <c r="AV102" s="33">
        <v>17703.099999999999</v>
      </c>
      <c r="AW102" s="33">
        <v>16009.25</v>
      </c>
      <c r="AX102" s="33">
        <v>13035.4</v>
      </c>
      <c r="AY102" s="33">
        <v>11540.17</v>
      </c>
      <c r="AZ102" s="33">
        <v>12756.91</v>
      </c>
      <c r="BA102" s="31">
        <f t="shared" si="53"/>
        <v>-103.1</v>
      </c>
      <c r="BB102" s="31">
        <f t="shared" si="53"/>
        <v>-85.78</v>
      </c>
      <c r="BC102" s="31">
        <f t="shared" si="53"/>
        <v>-42.68</v>
      </c>
      <c r="BD102" s="31">
        <f t="shared" si="51"/>
        <v>-0.51</v>
      </c>
      <c r="BE102" s="31">
        <f t="shared" si="51"/>
        <v>-157.57</v>
      </c>
      <c r="BF102" s="31">
        <f t="shared" si="51"/>
        <v>-303.45</v>
      </c>
      <c r="BG102" s="31">
        <f t="shared" si="42"/>
        <v>723.51</v>
      </c>
      <c r="BH102" s="31">
        <f t="shared" si="42"/>
        <v>993.86</v>
      </c>
      <c r="BI102" s="31">
        <f t="shared" si="42"/>
        <v>898.76</v>
      </c>
      <c r="BJ102" s="31">
        <f t="shared" si="42"/>
        <v>-503.12</v>
      </c>
      <c r="BK102" s="31">
        <f t="shared" si="42"/>
        <v>-445.41</v>
      </c>
      <c r="BL102" s="31">
        <f t="shared" si="42"/>
        <v>-492.37</v>
      </c>
      <c r="BM102" s="6">
        <f t="shared" ca="1" si="45"/>
        <v>4.7399999999999998E-2</v>
      </c>
      <c r="BN102" s="6">
        <f t="shared" ca="1" si="45"/>
        <v>4.7399999999999998E-2</v>
      </c>
      <c r="BO102" s="6">
        <f t="shared" ca="1" si="45"/>
        <v>4.7399999999999998E-2</v>
      </c>
      <c r="BP102" s="6">
        <f t="shared" ca="1" si="45"/>
        <v>4.7399999999999998E-2</v>
      </c>
      <c r="BQ102" s="6">
        <f t="shared" ca="1" si="45"/>
        <v>4.7399999999999998E-2</v>
      </c>
      <c r="BR102" s="6">
        <f t="shared" ca="1" si="45"/>
        <v>4.7399999999999998E-2</v>
      </c>
      <c r="BS102" s="6">
        <f t="shared" ca="1" si="45"/>
        <v>4.7399999999999998E-2</v>
      </c>
      <c r="BT102" s="6">
        <f t="shared" ca="1" si="45"/>
        <v>4.7399999999999998E-2</v>
      </c>
      <c r="BU102" s="6">
        <f t="shared" ca="1" si="45"/>
        <v>4.7399999999999998E-2</v>
      </c>
      <c r="BV102" s="6">
        <f t="shared" ca="1" si="45"/>
        <v>4.7399999999999998E-2</v>
      </c>
      <c r="BW102" s="6">
        <f t="shared" ca="1" si="45"/>
        <v>4.7399999999999998E-2</v>
      </c>
      <c r="BX102" s="6">
        <f t="shared" ca="1" si="45"/>
        <v>4.7399999999999998E-2</v>
      </c>
      <c r="BY102" s="31">
        <f t="shared" ca="1" si="49"/>
        <v>48870.28</v>
      </c>
      <c r="BZ102" s="31">
        <f t="shared" ca="1" si="49"/>
        <v>40658.79</v>
      </c>
      <c r="CA102" s="31">
        <f t="shared" ca="1" si="49"/>
        <v>20228.55</v>
      </c>
      <c r="CB102" s="31">
        <f t="shared" ca="1" si="49"/>
        <v>121.11</v>
      </c>
      <c r="CC102" s="31">
        <f t="shared" ca="1" si="49"/>
        <v>37344.620000000003</v>
      </c>
      <c r="CD102" s="31">
        <f t="shared" ca="1" si="49"/>
        <v>71917.62</v>
      </c>
      <c r="CE102" s="31">
        <f t="shared" ca="1" si="49"/>
        <v>21434.07</v>
      </c>
      <c r="CF102" s="31">
        <f t="shared" ca="1" si="49"/>
        <v>29443.05</v>
      </c>
      <c r="CG102" s="31">
        <f t="shared" ca="1" si="49"/>
        <v>26625.9</v>
      </c>
      <c r="CH102" s="31">
        <f t="shared" ca="1" si="49"/>
        <v>21679.93</v>
      </c>
      <c r="CI102" s="31">
        <f t="shared" ca="1" si="49"/>
        <v>19193.13</v>
      </c>
      <c r="CJ102" s="31">
        <f t="shared" ca="1" si="49"/>
        <v>21216.75</v>
      </c>
      <c r="CK102" s="32">
        <f t="shared" ca="1" si="54"/>
        <v>2577.5500000000002</v>
      </c>
      <c r="CL102" s="32">
        <f t="shared" ca="1" si="54"/>
        <v>2144.4499999999998</v>
      </c>
      <c r="CM102" s="32">
        <f t="shared" ca="1" si="54"/>
        <v>1066.9100000000001</v>
      </c>
      <c r="CN102" s="32">
        <f t="shared" ca="1" si="52"/>
        <v>6.39</v>
      </c>
      <c r="CO102" s="32">
        <f t="shared" ca="1" si="52"/>
        <v>1969.65</v>
      </c>
      <c r="CP102" s="32">
        <f t="shared" ca="1" si="52"/>
        <v>3793.12</v>
      </c>
      <c r="CQ102" s="32">
        <f t="shared" ca="1" si="43"/>
        <v>1130.49</v>
      </c>
      <c r="CR102" s="32">
        <f t="shared" ca="1" si="43"/>
        <v>1552.9</v>
      </c>
      <c r="CS102" s="32">
        <f t="shared" ca="1" si="43"/>
        <v>1404.32</v>
      </c>
      <c r="CT102" s="32">
        <f t="shared" ca="1" si="43"/>
        <v>1143.46</v>
      </c>
      <c r="CU102" s="32">
        <f t="shared" ca="1" si="43"/>
        <v>1012.3</v>
      </c>
      <c r="CV102" s="32">
        <f t="shared" ca="1" si="43"/>
        <v>1119.03</v>
      </c>
      <c r="CW102" s="31">
        <f t="shared" ca="1" si="50"/>
        <v>22166.9</v>
      </c>
      <c r="CX102" s="31">
        <f t="shared" ca="1" si="50"/>
        <v>18442.279999999995</v>
      </c>
      <c r="CY102" s="31">
        <f t="shared" ca="1" si="50"/>
        <v>9175.4</v>
      </c>
      <c r="CZ102" s="31">
        <f t="shared" ca="1" si="50"/>
        <v>55.190000000000005</v>
      </c>
      <c r="DA102" s="31">
        <f t="shared" ca="1" si="50"/>
        <v>17017.800000000003</v>
      </c>
      <c r="DB102" s="31">
        <f t="shared" ca="1" si="50"/>
        <v>32772.579999999987</v>
      </c>
      <c r="DC102" s="31">
        <f t="shared" ca="1" si="44"/>
        <v>8953.4800000000014</v>
      </c>
      <c r="DD102" s="31">
        <f t="shared" ca="1" si="44"/>
        <v>12298.990000000002</v>
      </c>
      <c r="DE102" s="31">
        <f t="shared" ca="1" si="44"/>
        <v>11122.210000000001</v>
      </c>
      <c r="DF102" s="31">
        <f t="shared" ca="1" si="44"/>
        <v>10291.11</v>
      </c>
      <c r="DG102" s="31">
        <f t="shared" ca="1" si="44"/>
        <v>9110.67</v>
      </c>
      <c r="DH102" s="31">
        <f t="shared" ca="1" si="44"/>
        <v>10071.24</v>
      </c>
      <c r="DI102" s="32">
        <f t="shared" ca="1" si="36"/>
        <v>1108.3499999999999</v>
      </c>
      <c r="DJ102" s="32">
        <f t="shared" ca="1" si="36"/>
        <v>922.11</v>
      </c>
      <c r="DK102" s="32">
        <f t="shared" ca="1" si="36"/>
        <v>458.77</v>
      </c>
      <c r="DL102" s="32">
        <f t="shared" ca="1" si="36"/>
        <v>2.76</v>
      </c>
      <c r="DM102" s="32">
        <f t="shared" ca="1" si="36"/>
        <v>850.89</v>
      </c>
      <c r="DN102" s="32">
        <f t="shared" ca="1" si="36"/>
        <v>1638.63</v>
      </c>
      <c r="DO102" s="32">
        <f t="shared" ca="1" si="46"/>
        <v>447.67</v>
      </c>
      <c r="DP102" s="32">
        <f t="shared" ca="1" si="46"/>
        <v>614.95000000000005</v>
      </c>
      <c r="DQ102" s="32">
        <f t="shared" ca="1" si="46"/>
        <v>556.11</v>
      </c>
      <c r="DR102" s="32">
        <f t="shared" ca="1" si="46"/>
        <v>514.55999999999995</v>
      </c>
      <c r="DS102" s="32">
        <f t="shared" ca="1" si="46"/>
        <v>455.53</v>
      </c>
      <c r="DT102" s="32">
        <f t="shared" ca="1" si="46"/>
        <v>503.56</v>
      </c>
      <c r="DU102" s="31">
        <f t="shared" ca="1" si="37"/>
        <v>3522.64</v>
      </c>
      <c r="DV102" s="31">
        <f t="shared" ca="1" si="37"/>
        <v>2891.59</v>
      </c>
      <c r="DW102" s="31">
        <f t="shared" ca="1" si="37"/>
        <v>1421.03</v>
      </c>
      <c r="DX102" s="31">
        <f t="shared" ca="1" si="37"/>
        <v>8.43</v>
      </c>
      <c r="DY102" s="31">
        <f t="shared" ca="1" si="37"/>
        <v>2564.5</v>
      </c>
      <c r="DZ102" s="31">
        <f t="shared" ca="1" si="37"/>
        <v>4869.09</v>
      </c>
      <c r="EA102" s="31">
        <f t="shared" ca="1" si="47"/>
        <v>1311.84</v>
      </c>
      <c r="EB102" s="31">
        <f t="shared" ca="1" si="47"/>
        <v>1778.51</v>
      </c>
      <c r="EC102" s="31">
        <f t="shared" ca="1" si="47"/>
        <v>1587.09</v>
      </c>
      <c r="ED102" s="31">
        <f t="shared" ca="1" si="47"/>
        <v>1449.46</v>
      </c>
      <c r="EE102" s="31">
        <f t="shared" ca="1" si="47"/>
        <v>1265.79</v>
      </c>
      <c r="EF102" s="31">
        <f t="shared" ca="1" si="47"/>
        <v>1380.62</v>
      </c>
      <c r="EG102" s="32">
        <f t="shared" ca="1" si="38"/>
        <v>26797.89</v>
      </c>
      <c r="EH102" s="32">
        <f t="shared" ca="1" si="38"/>
        <v>22255.979999999996</v>
      </c>
      <c r="EI102" s="32">
        <f t="shared" ca="1" si="38"/>
        <v>11055.2</v>
      </c>
      <c r="EJ102" s="32">
        <f t="shared" ca="1" si="38"/>
        <v>66.38</v>
      </c>
      <c r="EK102" s="32">
        <f t="shared" ca="1" si="38"/>
        <v>20433.190000000002</v>
      </c>
      <c r="EL102" s="32">
        <f t="shared" ca="1" si="38"/>
        <v>39280.299999999988</v>
      </c>
      <c r="EM102" s="32">
        <f t="shared" ca="1" si="48"/>
        <v>10712.990000000002</v>
      </c>
      <c r="EN102" s="32">
        <f t="shared" ca="1" si="48"/>
        <v>14692.450000000003</v>
      </c>
      <c r="EO102" s="32">
        <f t="shared" ca="1" si="48"/>
        <v>13265.410000000002</v>
      </c>
      <c r="EP102" s="32">
        <f t="shared" ca="1" si="48"/>
        <v>12255.130000000001</v>
      </c>
      <c r="EQ102" s="32">
        <f t="shared" ca="1" si="48"/>
        <v>10831.990000000002</v>
      </c>
      <c r="ER102" s="32">
        <f t="shared" ca="1" si="48"/>
        <v>11955.419999999998</v>
      </c>
    </row>
    <row r="103" spans="1:148" x14ac:dyDescent="0.25">
      <c r="A103" t="s">
        <v>468</v>
      </c>
      <c r="B103" s="1" t="s">
        <v>140</v>
      </c>
      <c r="C103" t="str">
        <f t="shared" ca="1" si="40"/>
        <v>MKRC</v>
      </c>
      <c r="D103" t="str">
        <f t="shared" ca="1" si="41"/>
        <v>MacKay River Industrial System</v>
      </c>
      <c r="E103" s="52">
        <v>132397.16500000001</v>
      </c>
      <c r="F103" s="52">
        <v>121037.52310000001</v>
      </c>
      <c r="G103" s="52">
        <v>74190.671199999997</v>
      </c>
      <c r="H103" s="52">
        <v>103877.7607</v>
      </c>
      <c r="I103" s="52">
        <v>123454.6538</v>
      </c>
      <c r="J103" s="52">
        <v>113857.64690000001</v>
      </c>
      <c r="K103" s="52">
        <v>112774.2035</v>
      </c>
      <c r="L103" s="52">
        <v>113145.80130000001</v>
      </c>
      <c r="M103" s="52">
        <v>43554.085700000003</v>
      </c>
      <c r="N103" s="52">
        <v>123921.3846</v>
      </c>
      <c r="O103" s="52">
        <v>125722.0978</v>
      </c>
      <c r="P103" s="52">
        <v>131239.27489999999</v>
      </c>
      <c r="Q103" s="32">
        <v>4527564.8499999996</v>
      </c>
      <c r="R103" s="32">
        <v>3975965.31</v>
      </c>
      <c r="S103" s="32">
        <v>1421578.9</v>
      </c>
      <c r="T103" s="32">
        <v>2116761.39</v>
      </c>
      <c r="U103" s="32">
        <v>6407456.4800000004</v>
      </c>
      <c r="V103" s="32">
        <v>10643338.789999999</v>
      </c>
      <c r="W103" s="32">
        <v>2597774.3199999998</v>
      </c>
      <c r="X103" s="32">
        <v>3758280.69</v>
      </c>
      <c r="Y103" s="32">
        <v>897320.23</v>
      </c>
      <c r="Z103" s="32">
        <v>2665660.77</v>
      </c>
      <c r="AA103" s="32">
        <v>2662608.63</v>
      </c>
      <c r="AB103" s="32">
        <v>2746091.68</v>
      </c>
      <c r="AC103" s="2">
        <v>2.99</v>
      </c>
      <c r="AD103" s="2">
        <v>2.99</v>
      </c>
      <c r="AE103" s="2">
        <v>2.99</v>
      </c>
      <c r="AF103" s="2">
        <v>2.99</v>
      </c>
      <c r="AG103" s="2">
        <v>2.99</v>
      </c>
      <c r="AH103" s="2">
        <v>2.99</v>
      </c>
      <c r="AI103" s="2">
        <v>2.99</v>
      </c>
      <c r="AJ103" s="2">
        <v>2.99</v>
      </c>
      <c r="AK103" s="2">
        <v>2.99</v>
      </c>
      <c r="AL103" s="2">
        <v>2.99</v>
      </c>
      <c r="AM103" s="2">
        <v>2.99</v>
      </c>
      <c r="AN103" s="2">
        <v>2.99</v>
      </c>
      <c r="AO103" s="33">
        <v>135374.19</v>
      </c>
      <c r="AP103" s="33">
        <v>118881.36</v>
      </c>
      <c r="AQ103" s="33">
        <v>42505.21</v>
      </c>
      <c r="AR103" s="33">
        <v>63291.17</v>
      </c>
      <c r="AS103" s="33">
        <v>191582.95</v>
      </c>
      <c r="AT103" s="33">
        <v>318235.83</v>
      </c>
      <c r="AU103" s="33">
        <v>77673.45</v>
      </c>
      <c r="AV103" s="33">
        <v>112372.59</v>
      </c>
      <c r="AW103" s="33">
        <v>26829.87</v>
      </c>
      <c r="AX103" s="33">
        <v>79703.259999999995</v>
      </c>
      <c r="AY103" s="33">
        <v>79612</v>
      </c>
      <c r="AZ103" s="33">
        <v>82108.14</v>
      </c>
      <c r="BA103" s="31">
        <f t="shared" si="53"/>
        <v>-452.76</v>
      </c>
      <c r="BB103" s="31">
        <f t="shared" si="53"/>
        <v>-397.6</v>
      </c>
      <c r="BC103" s="31">
        <f t="shared" si="53"/>
        <v>-142.16</v>
      </c>
      <c r="BD103" s="31">
        <f t="shared" si="51"/>
        <v>-423.35</v>
      </c>
      <c r="BE103" s="31">
        <f t="shared" si="51"/>
        <v>-1281.49</v>
      </c>
      <c r="BF103" s="31">
        <f t="shared" si="51"/>
        <v>-2128.67</v>
      </c>
      <c r="BG103" s="31">
        <f t="shared" si="42"/>
        <v>4156.4399999999996</v>
      </c>
      <c r="BH103" s="31">
        <f t="shared" si="42"/>
        <v>6013.25</v>
      </c>
      <c r="BI103" s="31">
        <f t="shared" si="42"/>
        <v>1435.71</v>
      </c>
      <c r="BJ103" s="31">
        <f t="shared" si="42"/>
        <v>-2932.23</v>
      </c>
      <c r="BK103" s="31">
        <f t="shared" si="42"/>
        <v>-2928.87</v>
      </c>
      <c r="BL103" s="31">
        <f t="shared" si="42"/>
        <v>-3020.7</v>
      </c>
      <c r="BM103" s="6">
        <f t="shared" ca="1" si="45"/>
        <v>3.4200000000000001E-2</v>
      </c>
      <c r="BN103" s="6">
        <f t="shared" ca="1" si="45"/>
        <v>3.4200000000000001E-2</v>
      </c>
      <c r="BO103" s="6">
        <f t="shared" ca="1" si="45"/>
        <v>3.4200000000000001E-2</v>
      </c>
      <c r="BP103" s="6">
        <f t="shared" ca="1" si="45"/>
        <v>3.4200000000000001E-2</v>
      </c>
      <c r="BQ103" s="6">
        <f t="shared" ca="1" si="45"/>
        <v>3.4200000000000001E-2</v>
      </c>
      <c r="BR103" s="6">
        <f t="shared" ca="1" si="45"/>
        <v>3.4200000000000001E-2</v>
      </c>
      <c r="BS103" s="6">
        <f t="shared" ca="1" si="45"/>
        <v>3.4200000000000001E-2</v>
      </c>
      <c r="BT103" s="6">
        <f t="shared" ca="1" si="45"/>
        <v>3.4200000000000001E-2</v>
      </c>
      <c r="BU103" s="6">
        <f t="shared" ca="1" si="45"/>
        <v>3.4200000000000001E-2</v>
      </c>
      <c r="BV103" s="6">
        <f t="shared" ca="1" si="45"/>
        <v>3.4200000000000001E-2</v>
      </c>
      <c r="BW103" s="6">
        <f t="shared" ca="1" si="45"/>
        <v>3.4200000000000001E-2</v>
      </c>
      <c r="BX103" s="6">
        <f t="shared" ca="1" si="45"/>
        <v>3.4200000000000001E-2</v>
      </c>
      <c r="BY103" s="31">
        <f t="shared" ca="1" si="49"/>
        <v>154842.72</v>
      </c>
      <c r="BZ103" s="31">
        <f t="shared" ca="1" si="49"/>
        <v>135978.01</v>
      </c>
      <c r="CA103" s="31">
        <f t="shared" ca="1" si="49"/>
        <v>48618</v>
      </c>
      <c r="CB103" s="31">
        <f t="shared" ca="1" si="49"/>
        <v>72393.240000000005</v>
      </c>
      <c r="CC103" s="31">
        <f t="shared" ca="1" si="49"/>
        <v>219135.01</v>
      </c>
      <c r="CD103" s="31">
        <f t="shared" ca="1" si="49"/>
        <v>364002.19</v>
      </c>
      <c r="CE103" s="31">
        <f t="shared" ca="1" si="49"/>
        <v>88843.88</v>
      </c>
      <c r="CF103" s="31">
        <f t="shared" ca="1" si="49"/>
        <v>128533.2</v>
      </c>
      <c r="CG103" s="31">
        <f t="shared" ca="1" si="49"/>
        <v>30688.35</v>
      </c>
      <c r="CH103" s="31">
        <f t="shared" ca="1" si="49"/>
        <v>91165.6</v>
      </c>
      <c r="CI103" s="31">
        <f t="shared" ca="1" si="49"/>
        <v>91061.22</v>
      </c>
      <c r="CJ103" s="31">
        <f t="shared" ca="1" si="49"/>
        <v>93916.34</v>
      </c>
      <c r="CK103" s="32">
        <f t="shared" ca="1" si="54"/>
        <v>11318.91</v>
      </c>
      <c r="CL103" s="32">
        <f t="shared" ca="1" si="54"/>
        <v>9939.91</v>
      </c>
      <c r="CM103" s="32">
        <f t="shared" ca="1" si="54"/>
        <v>3553.95</v>
      </c>
      <c r="CN103" s="32">
        <f t="shared" ca="1" si="52"/>
        <v>5291.9</v>
      </c>
      <c r="CO103" s="32">
        <f t="shared" ca="1" si="52"/>
        <v>16018.64</v>
      </c>
      <c r="CP103" s="32">
        <f t="shared" ca="1" si="52"/>
        <v>26608.35</v>
      </c>
      <c r="CQ103" s="32">
        <f t="shared" ca="1" si="43"/>
        <v>6494.44</v>
      </c>
      <c r="CR103" s="32">
        <f t="shared" ca="1" si="43"/>
        <v>9395.7000000000007</v>
      </c>
      <c r="CS103" s="32">
        <f t="shared" ca="1" si="43"/>
        <v>2243.3000000000002</v>
      </c>
      <c r="CT103" s="32">
        <f t="shared" ca="1" si="43"/>
        <v>6664.15</v>
      </c>
      <c r="CU103" s="32">
        <f t="shared" ca="1" si="43"/>
        <v>6656.52</v>
      </c>
      <c r="CV103" s="32">
        <f t="shared" ca="1" si="43"/>
        <v>6865.23</v>
      </c>
      <c r="CW103" s="31">
        <f t="shared" ca="1" si="50"/>
        <v>31240.2</v>
      </c>
      <c r="CX103" s="31">
        <f t="shared" ca="1" si="50"/>
        <v>27434.160000000011</v>
      </c>
      <c r="CY103" s="31">
        <f t="shared" ca="1" si="50"/>
        <v>9808.8999999999978</v>
      </c>
      <c r="CZ103" s="31">
        <f t="shared" ca="1" si="50"/>
        <v>14817.320000000002</v>
      </c>
      <c r="DA103" s="31">
        <f t="shared" ca="1" si="50"/>
        <v>44852.19000000001</v>
      </c>
      <c r="DB103" s="31">
        <f t="shared" ca="1" si="50"/>
        <v>74503.379999999961</v>
      </c>
      <c r="DC103" s="31">
        <f t="shared" ca="1" si="44"/>
        <v>13508.430000000011</v>
      </c>
      <c r="DD103" s="31">
        <f t="shared" ca="1" si="44"/>
        <v>19543.059999999998</v>
      </c>
      <c r="DE103" s="31">
        <f t="shared" ca="1" si="44"/>
        <v>4666.0700000000024</v>
      </c>
      <c r="DF103" s="31">
        <f t="shared" ca="1" si="44"/>
        <v>21058.720000000005</v>
      </c>
      <c r="DG103" s="31">
        <f t="shared" ca="1" si="44"/>
        <v>21034.610000000004</v>
      </c>
      <c r="DH103" s="31">
        <f t="shared" ca="1" si="44"/>
        <v>21694.129999999994</v>
      </c>
      <c r="DI103" s="32">
        <f t="shared" ca="1" si="36"/>
        <v>1562.01</v>
      </c>
      <c r="DJ103" s="32">
        <f t="shared" ca="1" si="36"/>
        <v>1371.71</v>
      </c>
      <c r="DK103" s="32">
        <f t="shared" ca="1" si="36"/>
        <v>490.45</v>
      </c>
      <c r="DL103" s="32">
        <f t="shared" ca="1" si="36"/>
        <v>740.87</v>
      </c>
      <c r="DM103" s="32">
        <f t="shared" ca="1" si="36"/>
        <v>2242.61</v>
      </c>
      <c r="DN103" s="32">
        <f t="shared" ca="1" si="36"/>
        <v>3725.17</v>
      </c>
      <c r="DO103" s="32">
        <f t="shared" ca="1" si="46"/>
        <v>675.42</v>
      </c>
      <c r="DP103" s="32">
        <f t="shared" ca="1" si="46"/>
        <v>977.15</v>
      </c>
      <c r="DQ103" s="32">
        <f t="shared" ca="1" si="46"/>
        <v>233.3</v>
      </c>
      <c r="DR103" s="32">
        <f t="shared" ca="1" si="46"/>
        <v>1052.94</v>
      </c>
      <c r="DS103" s="32">
        <f t="shared" ca="1" si="46"/>
        <v>1051.73</v>
      </c>
      <c r="DT103" s="32">
        <f t="shared" ca="1" si="46"/>
        <v>1084.71</v>
      </c>
      <c r="DU103" s="31">
        <f t="shared" ca="1" si="37"/>
        <v>4964.5200000000004</v>
      </c>
      <c r="DV103" s="31">
        <f t="shared" ca="1" si="37"/>
        <v>4301.4399999999996</v>
      </c>
      <c r="DW103" s="31">
        <f t="shared" ca="1" si="37"/>
        <v>1519.14</v>
      </c>
      <c r="DX103" s="31">
        <f t="shared" ca="1" si="37"/>
        <v>2263.35</v>
      </c>
      <c r="DY103" s="31">
        <f t="shared" ca="1" si="37"/>
        <v>6759.02</v>
      </c>
      <c r="DZ103" s="31">
        <f t="shared" ca="1" si="37"/>
        <v>11069.12</v>
      </c>
      <c r="EA103" s="31">
        <f t="shared" ca="1" si="47"/>
        <v>1979.22</v>
      </c>
      <c r="EB103" s="31">
        <f t="shared" ca="1" si="47"/>
        <v>2826.05</v>
      </c>
      <c r="EC103" s="31">
        <f t="shared" ca="1" si="47"/>
        <v>665.83</v>
      </c>
      <c r="ED103" s="31">
        <f t="shared" ca="1" si="47"/>
        <v>2966.04</v>
      </c>
      <c r="EE103" s="31">
        <f t="shared" ca="1" si="47"/>
        <v>2922.45</v>
      </c>
      <c r="EF103" s="31">
        <f t="shared" ca="1" si="47"/>
        <v>2973.96</v>
      </c>
      <c r="EG103" s="32">
        <f t="shared" ca="1" si="38"/>
        <v>37766.729999999996</v>
      </c>
      <c r="EH103" s="32">
        <f t="shared" ca="1" si="38"/>
        <v>33107.310000000012</v>
      </c>
      <c r="EI103" s="32">
        <f t="shared" ca="1" si="38"/>
        <v>11818.489999999998</v>
      </c>
      <c r="EJ103" s="32">
        <f t="shared" ca="1" si="38"/>
        <v>17821.54</v>
      </c>
      <c r="EK103" s="32">
        <f t="shared" ca="1" si="38"/>
        <v>53853.820000000007</v>
      </c>
      <c r="EL103" s="32">
        <f t="shared" ca="1" si="38"/>
        <v>89297.669999999955</v>
      </c>
      <c r="EM103" s="32">
        <f t="shared" ca="1" si="48"/>
        <v>16163.070000000011</v>
      </c>
      <c r="EN103" s="32">
        <f t="shared" ca="1" si="48"/>
        <v>23346.26</v>
      </c>
      <c r="EO103" s="32">
        <f t="shared" ca="1" si="48"/>
        <v>5565.2000000000025</v>
      </c>
      <c r="EP103" s="32">
        <f t="shared" ca="1" si="48"/>
        <v>25077.700000000004</v>
      </c>
      <c r="EQ103" s="32">
        <f t="shared" ca="1" si="48"/>
        <v>25008.790000000005</v>
      </c>
      <c r="ER103" s="32">
        <f t="shared" ca="1" si="48"/>
        <v>25752.799999999992</v>
      </c>
    </row>
    <row r="104" spans="1:148" x14ac:dyDescent="0.25">
      <c r="A104" t="s">
        <v>505</v>
      </c>
      <c r="B104" s="1" t="s">
        <v>93</v>
      </c>
      <c r="C104" t="str">
        <f t="shared" ca="1" si="40"/>
        <v>BCHIMP</v>
      </c>
      <c r="D104" t="str">
        <f t="shared" ca="1" si="41"/>
        <v>Alberta-BC Intertie - Import</v>
      </c>
      <c r="I104" s="52">
        <v>300</v>
      </c>
      <c r="Q104" s="32"/>
      <c r="R104" s="32"/>
      <c r="S104" s="32"/>
      <c r="T104" s="32"/>
      <c r="U104" s="32">
        <v>5847</v>
      </c>
      <c r="V104" s="32"/>
      <c r="W104" s="32"/>
      <c r="X104" s="32"/>
      <c r="Y104" s="32"/>
      <c r="Z104" s="32"/>
      <c r="AA104" s="32"/>
      <c r="AB104" s="32"/>
      <c r="AG104" s="2">
        <v>2.56</v>
      </c>
      <c r="AO104" s="33"/>
      <c r="AP104" s="33"/>
      <c r="AQ104" s="33"/>
      <c r="AR104" s="33"/>
      <c r="AS104" s="33">
        <v>149.68</v>
      </c>
      <c r="AT104" s="33"/>
      <c r="AU104" s="33"/>
      <c r="AV104" s="33"/>
      <c r="AW104" s="33"/>
      <c r="AX104" s="33"/>
      <c r="AY104" s="33"/>
      <c r="AZ104" s="33"/>
      <c r="BA104" s="31">
        <f t="shared" si="53"/>
        <v>0</v>
      </c>
      <c r="BB104" s="31">
        <f t="shared" si="53"/>
        <v>0</v>
      </c>
      <c r="BC104" s="31">
        <f t="shared" si="53"/>
        <v>0</v>
      </c>
      <c r="BD104" s="31">
        <f t="shared" si="51"/>
        <v>0</v>
      </c>
      <c r="BE104" s="31">
        <f t="shared" si="51"/>
        <v>-1.17</v>
      </c>
      <c r="BF104" s="31">
        <f t="shared" si="51"/>
        <v>0</v>
      </c>
      <c r="BG104" s="31">
        <f t="shared" si="42"/>
        <v>0</v>
      </c>
      <c r="BH104" s="31">
        <f t="shared" si="42"/>
        <v>0</v>
      </c>
      <c r="BI104" s="31">
        <f t="shared" si="42"/>
        <v>0</v>
      </c>
      <c r="BJ104" s="31">
        <f t="shared" si="42"/>
        <v>0</v>
      </c>
      <c r="BK104" s="31">
        <f t="shared" si="42"/>
        <v>0</v>
      </c>
      <c r="BL104" s="31">
        <f t="shared" si="42"/>
        <v>0</v>
      </c>
      <c r="BM104" s="6">
        <f t="shared" ca="1" si="45"/>
        <v>1.6999999999999999E-3</v>
      </c>
      <c r="BN104" s="6">
        <f t="shared" ca="1" si="45"/>
        <v>1.6999999999999999E-3</v>
      </c>
      <c r="BO104" s="6">
        <f t="shared" ca="1" si="45"/>
        <v>1.6999999999999999E-3</v>
      </c>
      <c r="BP104" s="6">
        <f t="shared" ca="1" si="45"/>
        <v>1.6999999999999999E-3</v>
      </c>
      <c r="BQ104" s="6">
        <f t="shared" ca="1" si="45"/>
        <v>1.6999999999999999E-3</v>
      </c>
      <c r="BR104" s="6">
        <f t="shared" ca="1" si="45"/>
        <v>1.6999999999999999E-3</v>
      </c>
      <c r="BS104" s="6">
        <f t="shared" ca="1" si="45"/>
        <v>1.6999999999999999E-3</v>
      </c>
      <c r="BT104" s="6">
        <f t="shared" ca="1" si="45"/>
        <v>1.6999999999999999E-3</v>
      </c>
      <c r="BU104" s="6">
        <f t="shared" ca="1" si="45"/>
        <v>1.6999999999999999E-3</v>
      </c>
      <c r="BV104" s="6">
        <f t="shared" ca="1" si="45"/>
        <v>1.6999999999999999E-3</v>
      </c>
      <c r="BW104" s="6">
        <f t="shared" ca="1" si="45"/>
        <v>1.6999999999999999E-3</v>
      </c>
      <c r="BX104" s="6">
        <f t="shared" ca="1" si="45"/>
        <v>1.6999999999999999E-3</v>
      </c>
      <c r="BY104" s="31">
        <f t="shared" ca="1" si="49"/>
        <v>0</v>
      </c>
      <c r="BZ104" s="31">
        <f t="shared" ca="1" si="49"/>
        <v>0</v>
      </c>
      <c r="CA104" s="31">
        <f t="shared" ca="1" si="49"/>
        <v>0</v>
      </c>
      <c r="CB104" s="31">
        <f t="shared" ca="1" si="49"/>
        <v>0</v>
      </c>
      <c r="CC104" s="31">
        <f t="shared" ca="1" si="49"/>
        <v>9.94</v>
      </c>
      <c r="CD104" s="31">
        <f t="shared" ca="1" si="49"/>
        <v>0</v>
      </c>
      <c r="CE104" s="31">
        <f t="shared" ca="1" si="49"/>
        <v>0</v>
      </c>
      <c r="CF104" s="31">
        <f t="shared" ca="1" si="49"/>
        <v>0</v>
      </c>
      <c r="CG104" s="31">
        <f t="shared" ca="1" si="49"/>
        <v>0</v>
      </c>
      <c r="CH104" s="31">
        <f t="shared" ca="1" si="49"/>
        <v>0</v>
      </c>
      <c r="CI104" s="31">
        <f t="shared" ca="1" si="49"/>
        <v>0</v>
      </c>
      <c r="CJ104" s="31">
        <f t="shared" ca="1" si="49"/>
        <v>0</v>
      </c>
      <c r="CK104" s="32">
        <f t="shared" ca="1" si="54"/>
        <v>0</v>
      </c>
      <c r="CL104" s="32">
        <f t="shared" ca="1" si="54"/>
        <v>0</v>
      </c>
      <c r="CM104" s="32">
        <f t="shared" ca="1" si="54"/>
        <v>0</v>
      </c>
      <c r="CN104" s="32">
        <f t="shared" ca="1" si="52"/>
        <v>0</v>
      </c>
      <c r="CO104" s="32">
        <f t="shared" ca="1" si="52"/>
        <v>14.62</v>
      </c>
      <c r="CP104" s="32">
        <f t="shared" ca="1" si="52"/>
        <v>0</v>
      </c>
      <c r="CQ104" s="32">
        <f t="shared" ca="1" si="43"/>
        <v>0</v>
      </c>
      <c r="CR104" s="32">
        <f t="shared" ca="1" si="43"/>
        <v>0</v>
      </c>
      <c r="CS104" s="32">
        <f t="shared" ca="1" si="43"/>
        <v>0</v>
      </c>
      <c r="CT104" s="32">
        <f t="shared" ca="1" si="43"/>
        <v>0</v>
      </c>
      <c r="CU104" s="32">
        <f t="shared" ca="1" si="43"/>
        <v>0</v>
      </c>
      <c r="CV104" s="32">
        <f t="shared" ca="1" si="43"/>
        <v>0</v>
      </c>
      <c r="CW104" s="31">
        <f t="shared" ca="1" si="50"/>
        <v>0</v>
      </c>
      <c r="CX104" s="31">
        <f t="shared" ca="1" si="50"/>
        <v>0</v>
      </c>
      <c r="CY104" s="31">
        <f t="shared" ca="1" si="50"/>
        <v>0</v>
      </c>
      <c r="CZ104" s="31">
        <f t="shared" ca="1" si="50"/>
        <v>0</v>
      </c>
      <c r="DA104" s="31">
        <f t="shared" ca="1" si="50"/>
        <v>-123.95</v>
      </c>
      <c r="DB104" s="31">
        <f t="shared" ca="1" si="50"/>
        <v>0</v>
      </c>
      <c r="DC104" s="31">
        <f t="shared" ca="1" si="44"/>
        <v>0</v>
      </c>
      <c r="DD104" s="31">
        <f t="shared" ca="1" si="44"/>
        <v>0</v>
      </c>
      <c r="DE104" s="31">
        <f t="shared" ca="1" si="44"/>
        <v>0</v>
      </c>
      <c r="DF104" s="31">
        <f t="shared" ca="1" si="44"/>
        <v>0</v>
      </c>
      <c r="DG104" s="31">
        <f t="shared" ca="1" si="44"/>
        <v>0</v>
      </c>
      <c r="DH104" s="31">
        <f t="shared" ca="1" si="44"/>
        <v>0</v>
      </c>
      <c r="DI104" s="32">
        <f t="shared" ca="1" si="36"/>
        <v>0</v>
      </c>
      <c r="DJ104" s="32">
        <f t="shared" ca="1" si="36"/>
        <v>0</v>
      </c>
      <c r="DK104" s="32">
        <f t="shared" ca="1" si="36"/>
        <v>0</v>
      </c>
      <c r="DL104" s="32">
        <f t="shared" ca="1" si="36"/>
        <v>0</v>
      </c>
      <c r="DM104" s="32">
        <f t="shared" ca="1" si="36"/>
        <v>-6.2</v>
      </c>
      <c r="DN104" s="32">
        <f t="shared" ca="1" si="36"/>
        <v>0</v>
      </c>
      <c r="DO104" s="32">
        <f t="shared" ca="1" si="46"/>
        <v>0</v>
      </c>
      <c r="DP104" s="32">
        <f t="shared" ca="1" si="46"/>
        <v>0</v>
      </c>
      <c r="DQ104" s="32">
        <f t="shared" ca="1" si="46"/>
        <v>0</v>
      </c>
      <c r="DR104" s="32">
        <f t="shared" ca="1" si="46"/>
        <v>0</v>
      </c>
      <c r="DS104" s="32">
        <f t="shared" ca="1" si="46"/>
        <v>0</v>
      </c>
      <c r="DT104" s="32">
        <f t="shared" ca="1" si="46"/>
        <v>0</v>
      </c>
      <c r="DU104" s="31">
        <f t="shared" ca="1" si="37"/>
        <v>0</v>
      </c>
      <c r="DV104" s="31">
        <f t="shared" ca="1" si="37"/>
        <v>0</v>
      </c>
      <c r="DW104" s="31">
        <f t="shared" ca="1" si="37"/>
        <v>0</v>
      </c>
      <c r="DX104" s="31">
        <f t="shared" ca="1" si="37"/>
        <v>0</v>
      </c>
      <c r="DY104" s="31">
        <f t="shared" ca="1" si="37"/>
        <v>-18.68</v>
      </c>
      <c r="DZ104" s="31">
        <f t="shared" ca="1" si="37"/>
        <v>0</v>
      </c>
      <c r="EA104" s="31">
        <f t="shared" ca="1" si="47"/>
        <v>0</v>
      </c>
      <c r="EB104" s="31">
        <f t="shared" ca="1" si="47"/>
        <v>0</v>
      </c>
      <c r="EC104" s="31">
        <f t="shared" ca="1" si="47"/>
        <v>0</v>
      </c>
      <c r="ED104" s="31">
        <f t="shared" ca="1" si="47"/>
        <v>0</v>
      </c>
      <c r="EE104" s="31">
        <f t="shared" ca="1" si="47"/>
        <v>0</v>
      </c>
      <c r="EF104" s="31">
        <f t="shared" ca="1" si="47"/>
        <v>0</v>
      </c>
      <c r="EG104" s="32">
        <f t="shared" ca="1" si="38"/>
        <v>0</v>
      </c>
      <c r="EH104" s="32">
        <f t="shared" ca="1" si="38"/>
        <v>0</v>
      </c>
      <c r="EI104" s="32">
        <f t="shared" ca="1" si="38"/>
        <v>0</v>
      </c>
      <c r="EJ104" s="32">
        <f t="shared" ca="1" si="38"/>
        <v>0</v>
      </c>
      <c r="EK104" s="32">
        <f t="shared" ca="1" si="38"/>
        <v>-148.83000000000001</v>
      </c>
      <c r="EL104" s="32">
        <f t="shared" ca="1" si="38"/>
        <v>0</v>
      </c>
      <c r="EM104" s="32">
        <f t="shared" ca="1" si="48"/>
        <v>0</v>
      </c>
      <c r="EN104" s="32">
        <f t="shared" ca="1" si="48"/>
        <v>0</v>
      </c>
      <c r="EO104" s="32">
        <f t="shared" ca="1" si="48"/>
        <v>0</v>
      </c>
      <c r="EP104" s="32">
        <f t="shared" ca="1" si="48"/>
        <v>0</v>
      </c>
      <c r="EQ104" s="32">
        <f t="shared" ca="1" si="48"/>
        <v>0</v>
      </c>
      <c r="ER104" s="32">
        <f t="shared" ca="1" si="48"/>
        <v>0</v>
      </c>
    </row>
    <row r="105" spans="1:148" x14ac:dyDescent="0.25">
      <c r="A105" t="s">
        <v>505</v>
      </c>
      <c r="B105" s="1" t="s">
        <v>94</v>
      </c>
      <c r="C105" t="str">
        <f t="shared" ca="1" si="40"/>
        <v>120SIMP</v>
      </c>
      <c r="D105" t="str">
        <f t="shared" ca="1" si="41"/>
        <v>Alberta-Montana Intertie - Import</v>
      </c>
      <c r="E105" s="52">
        <v>45757.845446699997</v>
      </c>
      <c r="F105" s="52">
        <v>62548.923000000003</v>
      </c>
      <c r="G105" s="52">
        <v>30267.562271399998</v>
      </c>
      <c r="H105" s="52">
        <v>10876.78</v>
      </c>
      <c r="I105" s="52">
        <v>29562.210520799999</v>
      </c>
      <c r="J105" s="52">
        <v>56160.003197999999</v>
      </c>
      <c r="K105" s="52">
        <v>8777.5676096999996</v>
      </c>
      <c r="L105" s="52">
        <v>17887.4314448</v>
      </c>
      <c r="M105" s="52">
        <v>6420.7450239</v>
      </c>
      <c r="N105" s="52">
        <v>3535.4883842999998</v>
      </c>
      <c r="O105" s="52">
        <v>3948.5579090000001</v>
      </c>
      <c r="P105" s="52">
        <v>17756.683457300001</v>
      </c>
      <c r="Q105" s="32">
        <v>2510144.73</v>
      </c>
      <c r="R105" s="32">
        <v>2744605.07</v>
      </c>
      <c r="S105" s="32">
        <v>659213.78</v>
      </c>
      <c r="T105" s="32">
        <v>239616.87</v>
      </c>
      <c r="U105" s="32">
        <v>4017142.36</v>
      </c>
      <c r="V105" s="32">
        <v>9611219.8399999999</v>
      </c>
      <c r="W105" s="32">
        <v>279678.63</v>
      </c>
      <c r="X105" s="32">
        <v>1715855.73</v>
      </c>
      <c r="Y105" s="32">
        <v>144836.38</v>
      </c>
      <c r="Z105" s="32">
        <v>142445.03</v>
      </c>
      <c r="AA105" s="32">
        <v>102908.82</v>
      </c>
      <c r="AB105" s="32">
        <v>460791.46</v>
      </c>
      <c r="AC105" s="2">
        <v>2.5299999999999998</v>
      </c>
      <c r="AD105" s="2">
        <v>2.5299999999999998</v>
      </c>
      <c r="AE105" s="2">
        <v>2.5299999999999998</v>
      </c>
      <c r="AF105" s="2">
        <v>2.5299999999999998</v>
      </c>
      <c r="AG105" s="2">
        <v>2.5299999999999998</v>
      </c>
      <c r="AH105" s="2">
        <v>2.5299999999999998</v>
      </c>
      <c r="AI105" s="2">
        <v>2.5299999999999998</v>
      </c>
      <c r="AJ105" s="2">
        <v>2.5299999999999998</v>
      </c>
      <c r="AK105" s="2">
        <v>2.5299999999999998</v>
      </c>
      <c r="AL105" s="2">
        <v>2.5299999999999998</v>
      </c>
      <c r="AM105" s="2">
        <v>2.5299999999999998</v>
      </c>
      <c r="AN105" s="2">
        <v>2.5299999999999998</v>
      </c>
      <c r="AO105" s="33">
        <v>63506.66</v>
      </c>
      <c r="AP105" s="33">
        <v>69438.509999999995</v>
      </c>
      <c r="AQ105" s="33">
        <v>16678.11</v>
      </c>
      <c r="AR105" s="33">
        <v>6062.31</v>
      </c>
      <c r="AS105" s="33">
        <v>101633.7</v>
      </c>
      <c r="AT105" s="33">
        <v>243163.86</v>
      </c>
      <c r="AU105" s="33">
        <v>7075.87</v>
      </c>
      <c r="AV105" s="33">
        <v>43411.15</v>
      </c>
      <c r="AW105" s="33">
        <v>3664.36</v>
      </c>
      <c r="AX105" s="33">
        <v>3603.86</v>
      </c>
      <c r="AY105" s="33">
        <v>2603.59</v>
      </c>
      <c r="AZ105" s="33">
        <v>11658.02</v>
      </c>
      <c r="BA105" s="31">
        <f t="shared" si="53"/>
        <v>-251.01</v>
      </c>
      <c r="BB105" s="31">
        <f t="shared" si="53"/>
        <v>-274.45999999999998</v>
      </c>
      <c r="BC105" s="31">
        <f t="shared" si="53"/>
        <v>-65.92</v>
      </c>
      <c r="BD105" s="31">
        <f t="shared" si="51"/>
        <v>-47.92</v>
      </c>
      <c r="BE105" s="31">
        <f t="shared" si="51"/>
        <v>-803.43</v>
      </c>
      <c r="BF105" s="31">
        <f t="shared" si="51"/>
        <v>-1922.24</v>
      </c>
      <c r="BG105" s="31">
        <f t="shared" si="42"/>
        <v>447.49</v>
      </c>
      <c r="BH105" s="31">
        <f t="shared" si="42"/>
        <v>2745.37</v>
      </c>
      <c r="BI105" s="31">
        <f t="shared" si="42"/>
        <v>231.74</v>
      </c>
      <c r="BJ105" s="31">
        <f t="shared" si="42"/>
        <v>-156.69</v>
      </c>
      <c r="BK105" s="31">
        <f t="shared" si="42"/>
        <v>-113.2</v>
      </c>
      <c r="BL105" s="31">
        <f t="shared" si="42"/>
        <v>-506.87</v>
      </c>
      <c r="BM105" s="6">
        <f t="shared" ca="1" si="45"/>
        <v>1.84E-2</v>
      </c>
      <c r="BN105" s="6">
        <f t="shared" ca="1" si="45"/>
        <v>1.84E-2</v>
      </c>
      <c r="BO105" s="6">
        <f t="shared" ca="1" si="45"/>
        <v>1.84E-2</v>
      </c>
      <c r="BP105" s="6">
        <f t="shared" ca="1" si="45"/>
        <v>1.84E-2</v>
      </c>
      <c r="BQ105" s="6">
        <f t="shared" ca="1" si="45"/>
        <v>1.84E-2</v>
      </c>
      <c r="BR105" s="6">
        <f t="shared" ca="1" si="45"/>
        <v>1.84E-2</v>
      </c>
      <c r="BS105" s="6">
        <f t="shared" ca="1" si="45"/>
        <v>1.84E-2</v>
      </c>
      <c r="BT105" s="6">
        <f t="shared" ca="1" si="45"/>
        <v>1.84E-2</v>
      </c>
      <c r="BU105" s="6">
        <f t="shared" ca="1" si="45"/>
        <v>1.84E-2</v>
      </c>
      <c r="BV105" s="6">
        <f t="shared" ca="1" si="45"/>
        <v>1.84E-2</v>
      </c>
      <c r="BW105" s="6">
        <f t="shared" ca="1" si="45"/>
        <v>1.84E-2</v>
      </c>
      <c r="BX105" s="6">
        <f t="shared" ca="1" si="45"/>
        <v>1.84E-2</v>
      </c>
      <c r="BY105" s="31">
        <f t="shared" ca="1" si="49"/>
        <v>46186.66</v>
      </c>
      <c r="BZ105" s="31">
        <f t="shared" ca="1" si="49"/>
        <v>50500.73</v>
      </c>
      <c r="CA105" s="31">
        <f t="shared" ca="1" si="49"/>
        <v>12129.53</v>
      </c>
      <c r="CB105" s="31">
        <f t="shared" ca="1" si="49"/>
        <v>4408.95</v>
      </c>
      <c r="CC105" s="31">
        <f t="shared" ca="1" si="49"/>
        <v>73915.42</v>
      </c>
      <c r="CD105" s="31">
        <f t="shared" ca="1" si="49"/>
        <v>176846.45</v>
      </c>
      <c r="CE105" s="31">
        <f t="shared" ca="1" si="49"/>
        <v>5146.09</v>
      </c>
      <c r="CF105" s="31">
        <f t="shared" ca="1" si="49"/>
        <v>31571.75</v>
      </c>
      <c r="CG105" s="31">
        <f t="shared" ca="1" si="49"/>
        <v>2664.99</v>
      </c>
      <c r="CH105" s="31">
        <f t="shared" ca="1" si="49"/>
        <v>2620.9899999999998</v>
      </c>
      <c r="CI105" s="31">
        <f t="shared" ca="1" si="49"/>
        <v>1893.52</v>
      </c>
      <c r="CJ105" s="31">
        <f t="shared" ca="1" si="49"/>
        <v>8478.56</v>
      </c>
      <c r="CK105" s="32">
        <f t="shared" ca="1" si="54"/>
        <v>6275.36</v>
      </c>
      <c r="CL105" s="32">
        <f t="shared" ca="1" si="54"/>
        <v>6861.51</v>
      </c>
      <c r="CM105" s="32">
        <f t="shared" ca="1" si="54"/>
        <v>1648.03</v>
      </c>
      <c r="CN105" s="32">
        <f t="shared" ca="1" si="52"/>
        <v>599.04</v>
      </c>
      <c r="CO105" s="32">
        <f t="shared" ca="1" si="52"/>
        <v>10042.86</v>
      </c>
      <c r="CP105" s="32">
        <f t="shared" ca="1" si="52"/>
        <v>24028.05</v>
      </c>
      <c r="CQ105" s="32">
        <f t="shared" ca="1" si="43"/>
        <v>699.2</v>
      </c>
      <c r="CR105" s="32">
        <f t="shared" ca="1" si="43"/>
        <v>4289.6400000000003</v>
      </c>
      <c r="CS105" s="32">
        <f t="shared" ca="1" si="43"/>
        <v>362.09</v>
      </c>
      <c r="CT105" s="32">
        <f t="shared" ca="1" si="43"/>
        <v>356.11</v>
      </c>
      <c r="CU105" s="32">
        <f t="shared" ca="1" si="43"/>
        <v>257.27</v>
      </c>
      <c r="CV105" s="32">
        <f t="shared" ca="1" si="43"/>
        <v>1151.98</v>
      </c>
      <c r="CW105" s="31">
        <f t="shared" ca="1" si="50"/>
        <v>-10793.63</v>
      </c>
      <c r="CX105" s="31">
        <f t="shared" ca="1" si="50"/>
        <v>-11801.80999999999</v>
      </c>
      <c r="CY105" s="31">
        <f t="shared" ca="1" si="50"/>
        <v>-2834.6299999999992</v>
      </c>
      <c r="CZ105" s="31">
        <f t="shared" ca="1" si="50"/>
        <v>-1006.4000000000007</v>
      </c>
      <c r="DA105" s="31">
        <f t="shared" ca="1" si="50"/>
        <v>-16871.989999999998</v>
      </c>
      <c r="DB105" s="31">
        <f t="shared" ca="1" si="50"/>
        <v>-40367.119999999988</v>
      </c>
      <c r="DC105" s="31">
        <f t="shared" ca="1" si="44"/>
        <v>-1678.07</v>
      </c>
      <c r="DD105" s="31">
        <f t="shared" ca="1" si="44"/>
        <v>-10295.130000000001</v>
      </c>
      <c r="DE105" s="31">
        <f t="shared" ca="1" si="44"/>
        <v>-869.02000000000021</v>
      </c>
      <c r="DF105" s="31">
        <f t="shared" ca="1" si="44"/>
        <v>-470.07000000000022</v>
      </c>
      <c r="DG105" s="31">
        <f t="shared" ca="1" si="44"/>
        <v>-339.60000000000019</v>
      </c>
      <c r="DH105" s="31">
        <f t="shared" ca="1" si="44"/>
        <v>-1520.6100000000015</v>
      </c>
      <c r="DI105" s="32">
        <f t="shared" ca="1" si="36"/>
        <v>-539.67999999999995</v>
      </c>
      <c r="DJ105" s="32">
        <f t="shared" ca="1" si="36"/>
        <v>-590.09</v>
      </c>
      <c r="DK105" s="32">
        <f t="shared" ca="1" si="36"/>
        <v>-141.72999999999999</v>
      </c>
      <c r="DL105" s="32">
        <f t="shared" ca="1" si="36"/>
        <v>-50.32</v>
      </c>
      <c r="DM105" s="32">
        <f t="shared" ca="1" si="36"/>
        <v>-843.6</v>
      </c>
      <c r="DN105" s="32">
        <f t="shared" ca="1" si="36"/>
        <v>-2018.36</v>
      </c>
      <c r="DO105" s="32">
        <f t="shared" ca="1" si="46"/>
        <v>-83.9</v>
      </c>
      <c r="DP105" s="32">
        <f t="shared" ca="1" si="46"/>
        <v>-514.76</v>
      </c>
      <c r="DQ105" s="32">
        <f t="shared" ca="1" si="46"/>
        <v>-43.45</v>
      </c>
      <c r="DR105" s="32">
        <f t="shared" ca="1" si="46"/>
        <v>-23.5</v>
      </c>
      <c r="DS105" s="32">
        <f t="shared" ca="1" si="46"/>
        <v>-16.98</v>
      </c>
      <c r="DT105" s="32">
        <f t="shared" ca="1" si="46"/>
        <v>-76.03</v>
      </c>
      <c r="DU105" s="31">
        <f t="shared" ca="1" si="37"/>
        <v>-1715.26</v>
      </c>
      <c r="DV105" s="31">
        <f t="shared" ca="1" si="37"/>
        <v>-1850.42</v>
      </c>
      <c r="DW105" s="31">
        <f t="shared" ca="1" si="37"/>
        <v>-439.01</v>
      </c>
      <c r="DX105" s="31">
        <f t="shared" ca="1" si="37"/>
        <v>-153.72999999999999</v>
      </c>
      <c r="DY105" s="31">
        <f t="shared" ca="1" si="37"/>
        <v>-2542.5300000000002</v>
      </c>
      <c r="DZ105" s="31">
        <f t="shared" ca="1" si="37"/>
        <v>-5997.43</v>
      </c>
      <c r="EA105" s="31">
        <f t="shared" ca="1" si="47"/>
        <v>-245.87</v>
      </c>
      <c r="EB105" s="31">
        <f t="shared" ca="1" si="47"/>
        <v>-1488.74</v>
      </c>
      <c r="EC105" s="31">
        <f t="shared" ca="1" si="47"/>
        <v>-124.01</v>
      </c>
      <c r="ED105" s="31">
        <f t="shared" ca="1" si="47"/>
        <v>-66.209999999999994</v>
      </c>
      <c r="EE105" s="31">
        <f t="shared" ca="1" si="47"/>
        <v>-47.18</v>
      </c>
      <c r="EF105" s="31">
        <f t="shared" ca="1" si="47"/>
        <v>-208.45</v>
      </c>
      <c r="EG105" s="32">
        <f t="shared" ca="1" si="38"/>
        <v>-13048.57</v>
      </c>
      <c r="EH105" s="32">
        <f t="shared" ca="1" si="38"/>
        <v>-14242.319999999991</v>
      </c>
      <c r="EI105" s="32">
        <f t="shared" ca="1" si="38"/>
        <v>-3415.369999999999</v>
      </c>
      <c r="EJ105" s="32">
        <f t="shared" ca="1" si="38"/>
        <v>-1210.4500000000007</v>
      </c>
      <c r="EK105" s="32">
        <f t="shared" ca="1" si="38"/>
        <v>-20258.119999999995</v>
      </c>
      <c r="EL105" s="32">
        <f t="shared" ca="1" si="38"/>
        <v>-48382.909999999989</v>
      </c>
      <c r="EM105" s="32">
        <f t="shared" ca="1" si="48"/>
        <v>-2007.8400000000001</v>
      </c>
      <c r="EN105" s="32">
        <f t="shared" ca="1" si="48"/>
        <v>-12298.630000000001</v>
      </c>
      <c r="EO105" s="32">
        <f t="shared" ca="1" si="48"/>
        <v>-1036.4800000000002</v>
      </c>
      <c r="EP105" s="32">
        <f t="shared" ca="1" si="48"/>
        <v>-559.7800000000002</v>
      </c>
      <c r="EQ105" s="32">
        <f t="shared" ca="1" si="48"/>
        <v>-403.76000000000022</v>
      </c>
      <c r="ER105" s="32">
        <f t="shared" ca="1" si="48"/>
        <v>-1805.0900000000015</v>
      </c>
    </row>
    <row r="106" spans="1:148" x14ac:dyDescent="0.25">
      <c r="A106" t="s">
        <v>505</v>
      </c>
      <c r="B106" s="1" t="s">
        <v>95</v>
      </c>
      <c r="C106" t="str">
        <f t="shared" ca="1" si="40"/>
        <v>BCHEXP</v>
      </c>
      <c r="D106" t="str">
        <f t="shared" ca="1" si="41"/>
        <v>Alberta-BC Intertie - Export</v>
      </c>
      <c r="J106" s="52">
        <v>1425</v>
      </c>
      <c r="K106" s="52">
        <v>1187.5</v>
      </c>
      <c r="M106" s="52">
        <v>9659.75</v>
      </c>
      <c r="N106" s="52">
        <v>3105</v>
      </c>
      <c r="O106" s="52">
        <v>456.25</v>
      </c>
      <c r="P106" s="52">
        <v>885</v>
      </c>
      <c r="Q106" s="32"/>
      <c r="R106" s="32"/>
      <c r="S106" s="32"/>
      <c r="T106" s="32"/>
      <c r="U106" s="32"/>
      <c r="V106" s="32">
        <v>34418.75</v>
      </c>
      <c r="W106" s="32">
        <v>33104.620000000003</v>
      </c>
      <c r="X106" s="32"/>
      <c r="Y106" s="32">
        <v>189312.32</v>
      </c>
      <c r="Z106" s="32">
        <v>59335.21</v>
      </c>
      <c r="AA106" s="32">
        <v>18951</v>
      </c>
      <c r="AB106" s="32">
        <v>13594.35</v>
      </c>
      <c r="AH106" s="2">
        <v>0.77</v>
      </c>
      <c r="AI106" s="2">
        <v>0.77</v>
      </c>
      <c r="AK106" s="2">
        <v>0.77</v>
      </c>
      <c r="AL106" s="2">
        <v>0.77</v>
      </c>
      <c r="AM106" s="2">
        <v>0.77</v>
      </c>
      <c r="AN106" s="2">
        <v>0.77</v>
      </c>
      <c r="AO106" s="33"/>
      <c r="AP106" s="33"/>
      <c r="AQ106" s="33"/>
      <c r="AR106" s="33"/>
      <c r="AS106" s="33"/>
      <c r="AT106" s="33">
        <v>265.02</v>
      </c>
      <c r="AU106" s="33">
        <v>254.91</v>
      </c>
      <c r="AV106" s="33"/>
      <c r="AW106" s="33">
        <v>1457.7</v>
      </c>
      <c r="AX106" s="33">
        <v>456.88</v>
      </c>
      <c r="AY106" s="33">
        <v>145.91999999999999</v>
      </c>
      <c r="AZ106" s="33">
        <v>104.68</v>
      </c>
      <c r="BA106" s="31">
        <f t="shared" si="53"/>
        <v>0</v>
      </c>
      <c r="BB106" s="31">
        <f t="shared" si="53"/>
        <v>0</v>
      </c>
      <c r="BC106" s="31">
        <f t="shared" si="53"/>
        <v>0</v>
      </c>
      <c r="BD106" s="31">
        <f t="shared" si="51"/>
        <v>0</v>
      </c>
      <c r="BE106" s="31">
        <f t="shared" si="51"/>
        <v>0</v>
      </c>
      <c r="BF106" s="31">
        <f t="shared" si="51"/>
        <v>-6.88</v>
      </c>
      <c r="BG106" s="31">
        <f t="shared" si="42"/>
        <v>52.97</v>
      </c>
      <c r="BH106" s="31">
        <f t="shared" si="42"/>
        <v>0</v>
      </c>
      <c r="BI106" s="31">
        <f t="shared" si="42"/>
        <v>302.89999999999998</v>
      </c>
      <c r="BJ106" s="31">
        <f t="shared" si="42"/>
        <v>-65.27</v>
      </c>
      <c r="BK106" s="31">
        <f t="shared" si="42"/>
        <v>-20.85</v>
      </c>
      <c r="BL106" s="31">
        <f t="shared" si="42"/>
        <v>-14.95</v>
      </c>
      <c r="BM106" s="6">
        <f t="shared" ca="1" si="45"/>
        <v>8.8999999999999999E-3</v>
      </c>
      <c r="BN106" s="6">
        <f t="shared" ca="1" si="45"/>
        <v>8.8999999999999999E-3</v>
      </c>
      <c r="BO106" s="6">
        <f t="shared" ca="1" si="45"/>
        <v>8.8999999999999999E-3</v>
      </c>
      <c r="BP106" s="6">
        <f t="shared" ca="1" si="45"/>
        <v>8.8999999999999999E-3</v>
      </c>
      <c r="BQ106" s="6">
        <f t="shared" ca="1" si="45"/>
        <v>8.8999999999999999E-3</v>
      </c>
      <c r="BR106" s="6">
        <f t="shared" ca="1" si="45"/>
        <v>8.8999999999999999E-3</v>
      </c>
      <c r="BS106" s="6">
        <f t="shared" ref="BS106:BX106" ca="1" si="55">VLOOKUP($C106,LossFactorLookup,3,FALSE)</f>
        <v>8.8999999999999999E-3</v>
      </c>
      <c r="BT106" s="6">
        <f t="shared" ca="1" si="55"/>
        <v>8.8999999999999999E-3</v>
      </c>
      <c r="BU106" s="6">
        <f t="shared" ca="1" si="55"/>
        <v>8.8999999999999999E-3</v>
      </c>
      <c r="BV106" s="6">
        <f t="shared" ca="1" si="55"/>
        <v>8.8999999999999999E-3</v>
      </c>
      <c r="BW106" s="6">
        <f t="shared" ca="1" si="55"/>
        <v>8.8999999999999999E-3</v>
      </c>
      <c r="BX106" s="6">
        <f t="shared" ca="1" si="55"/>
        <v>8.8999999999999999E-3</v>
      </c>
      <c r="BY106" s="31">
        <f t="shared" ca="1" si="49"/>
        <v>0</v>
      </c>
      <c r="BZ106" s="31">
        <f t="shared" ca="1" si="49"/>
        <v>0</v>
      </c>
      <c r="CA106" s="31">
        <f t="shared" ca="1" si="49"/>
        <v>0</v>
      </c>
      <c r="CB106" s="31">
        <f t="shared" ca="1" si="49"/>
        <v>0</v>
      </c>
      <c r="CC106" s="31">
        <f t="shared" ca="1" si="49"/>
        <v>0</v>
      </c>
      <c r="CD106" s="31">
        <f t="shared" ca="1" si="49"/>
        <v>306.33</v>
      </c>
      <c r="CE106" s="31">
        <f t="shared" ca="1" si="49"/>
        <v>294.63</v>
      </c>
      <c r="CF106" s="31">
        <f t="shared" ca="1" si="49"/>
        <v>0</v>
      </c>
      <c r="CG106" s="31">
        <f t="shared" ca="1" si="49"/>
        <v>1684.88</v>
      </c>
      <c r="CH106" s="31">
        <f t="shared" ca="1" si="49"/>
        <v>528.08000000000004</v>
      </c>
      <c r="CI106" s="31">
        <f t="shared" ca="1" si="49"/>
        <v>168.66</v>
      </c>
      <c r="CJ106" s="31">
        <f t="shared" ca="1" si="49"/>
        <v>120.99</v>
      </c>
      <c r="CK106" s="32">
        <f t="shared" ca="1" si="54"/>
        <v>0</v>
      </c>
      <c r="CL106" s="32">
        <f t="shared" ca="1" si="54"/>
        <v>0</v>
      </c>
      <c r="CM106" s="32">
        <f t="shared" ca="1" si="54"/>
        <v>0</v>
      </c>
      <c r="CN106" s="32">
        <f t="shared" ca="1" si="52"/>
        <v>0</v>
      </c>
      <c r="CO106" s="32">
        <f t="shared" ca="1" si="52"/>
        <v>0</v>
      </c>
      <c r="CP106" s="32">
        <f t="shared" ca="1" si="52"/>
        <v>86.05</v>
      </c>
      <c r="CQ106" s="32">
        <f t="shared" ca="1" si="43"/>
        <v>82.76</v>
      </c>
      <c r="CR106" s="32">
        <f t="shared" ca="1" si="43"/>
        <v>0</v>
      </c>
      <c r="CS106" s="32">
        <f t="shared" ca="1" si="43"/>
        <v>473.28</v>
      </c>
      <c r="CT106" s="32">
        <f t="shared" ca="1" si="43"/>
        <v>148.34</v>
      </c>
      <c r="CU106" s="32">
        <f t="shared" ca="1" si="43"/>
        <v>47.38</v>
      </c>
      <c r="CV106" s="32">
        <f t="shared" ca="1" si="43"/>
        <v>33.99</v>
      </c>
      <c r="CW106" s="31">
        <f t="shared" ca="1" si="50"/>
        <v>0</v>
      </c>
      <c r="CX106" s="31">
        <f t="shared" ca="1" si="50"/>
        <v>0</v>
      </c>
      <c r="CY106" s="31">
        <f t="shared" ca="1" si="50"/>
        <v>0</v>
      </c>
      <c r="CZ106" s="31">
        <f t="shared" ca="1" si="50"/>
        <v>0</v>
      </c>
      <c r="DA106" s="31">
        <f t="shared" ca="1" si="50"/>
        <v>0</v>
      </c>
      <c r="DB106" s="31">
        <f t="shared" ca="1" si="50"/>
        <v>134.24</v>
      </c>
      <c r="DC106" s="31">
        <f t="shared" ca="1" si="44"/>
        <v>69.509999999999991</v>
      </c>
      <c r="DD106" s="31">
        <f t="shared" ca="1" si="44"/>
        <v>0</v>
      </c>
      <c r="DE106" s="31">
        <f t="shared" ca="1" si="44"/>
        <v>397.55999999999983</v>
      </c>
      <c r="DF106" s="31">
        <f t="shared" ca="1" si="44"/>
        <v>284.81000000000006</v>
      </c>
      <c r="DG106" s="31">
        <f t="shared" ca="1" si="44"/>
        <v>90.97</v>
      </c>
      <c r="DH106" s="31">
        <f t="shared" ca="1" si="44"/>
        <v>65.249999999999986</v>
      </c>
      <c r="DI106" s="32">
        <f t="shared" ca="1" si="36"/>
        <v>0</v>
      </c>
      <c r="DJ106" s="32">
        <f t="shared" ca="1" si="36"/>
        <v>0</v>
      </c>
      <c r="DK106" s="32">
        <f t="shared" ca="1" si="36"/>
        <v>0</v>
      </c>
      <c r="DL106" s="32">
        <f t="shared" ca="1" si="36"/>
        <v>0</v>
      </c>
      <c r="DM106" s="32">
        <f t="shared" ca="1" si="36"/>
        <v>0</v>
      </c>
      <c r="DN106" s="32">
        <f t="shared" ca="1" si="36"/>
        <v>6.71</v>
      </c>
      <c r="DO106" s="32">
        <f t="shared" ca="1" si="46"/>
        <v>3.48</v>
      </c>
      <c r="DP106" s="32">
        <f t="shared" ca="1" si="46"/>
        <v>0</v>
      </c>
      <c r="DQ106" s="32">
        <f t="shared" ca="1" si="46"/>
        <v>19.88</v>
      </c>
      <c r="DR106" s="32">
        <f t="shared" ca="1" si="46"/>
        <v>14.24</v>
      </c>
      <c r="DS106" s="32">
        <f t="shared" ca="1" si="46"/>
        <v>4.55</v>
      </c>
      <c r="DT106" s="32">
        <f t="shared" ca="1" si="46"/>
        <v>3.26</v>
      </c>
      <c r="DU106" s="31">
        <f t="shared" ca="1" si="37"/>
        <v>0</v>
      </c>
      <c r="DV106" s="31">
        <f t="shared" ca="1" si="37"/>
        <v>0</v>
      </c>
      <c r="DW106" s="31">
        <f t="shared" ca="1" si="37"/>
        <v>0</v>
      </c>
      <c r="DX106" s="31">
        <f t="shared" ca="1" si="37"/>
        <v>0</v>
      </c>
      <c r="DY106" s="31">
        <f t="shared" ca="1" si="37"/>
        <v>0</v>
      </c>
      <c r="DZ106" s="31">
        <f t="shared" ca="1" si="37"/>
        <v>19.940000000000001</v>
      </c>
      <c r="EA106" s="31">
        <f t="shared" ca="1" si="47"/>
        <v>10.18</v>
      </c>
      <c r="EB106" s="31">
        <f t="shared" ca="1" si="47"/>
        <v>0</v>
      </c>
      <c r="EC106" s="31">
        <f t="shared" ca="1" si="47"/>
        <v>56.73</v>
      </c>
      <c r="ED106" s="31">
        <f t="shared" ca="1" si="47"/>
        <v>40.11</v>
      </c>
      <c r="EE106" s="31">
        <f t="shared" ca="1" si="47"/>
        <v>12.64</v>
      </c>
      <c r="EF106" s="31">
        <f t="shared" ca="1" si="47"/>
        <v>8.94</v>
      </c>
      <c r="EG106" s="32">
        <f t="shared" ca="1" si="38"/>
        <v>0</v>
      </c>
      <c r="EH106" s="32">
        <f t="shared" ca="1" si="38"/>
        <v>0</v>
      </c>
      <c r="EI106" s="32">
        <f t="shared" ca="1" si="38"/>
        <v>0</v>
      </c>
      <c r="EJ106" s="32">
        <f t="shared" ca="1" si="38"/>
        <v>0</v>
      </c>
      <c r="EK106" s="32">
        <f t="shared" ca="1" si="38"/>
        <v>0</v>
      </c>
      <c r="EL106" s="32">
        <f t="shared" ca="1" si="38"/>
        <v>160.89000000000001</v>
      </c>
      <c r="EM106" s="32">
        <f t="shared" ca="1" si="48"/>
        <v>83.169999999999987</v>
      </c>
      <c r="EN106" s="32">
        <f t="shared" ca="1" si="48"/>
        <v>0</v>
      </c>
      <c r="EO106" s="32">
        <f t="shared" ca="1" si="48"/>
        <v>474.16999999999985</v>
      </c>
      <c r="EP106" s="32">
        <f t="shared" ca="1" si="48"/>
        <v>339.16000000000008</v>
      </c>
      <c r="EQ106" s="32">
        <f t="shared" ca="1" si="48"/>
        <v>108.16</v>
      </c>
      <c r="ER106" s="32">
        <f t="shared" ca="1" si="48"/>
        <v>77.449999999999989</v>
      </c>
    </row>
    <row r="107" spans="1:148" x14ac:dyDescent="0.25">
      <c r="A107" t="s">
        <v>506</v>
      </c>
      <c r="B107" s="1" t="s">
        <v>83</v>
      </c>
      <c r="C107" t="str">
        <f t="shared" ca="1" si="40"/>
        <v>NEP1</v>
      </c>
      <c r="D107" t="str">
        <f t="shared" ca="1" si="41"/>
        <v>Ghost Pine Wind Facility</v>
      </c>
      <c r="E107" s="52">
        <v>19135.733400000001</v>
      </c>
      <c r="F107" s="52">
        <v>15183.3547</v>
      </c>
      <c r="G107" s="52">
        <v>16997.0599</v>
      </c>
      <c r="H107" s="52">
        <v>19793.550200000001</v>
      </c>
      <c r="I107" s="52">
        <v>18483.324400000001</v>
      </c>
      <c r="J107" s="52">
        <v>11031.169599999999</v>
      </c>
      <c r="K107" s="52">
        <v>13077.4586</v>
      </c>
      <c r="L107" s="52">
        <v>12277.9578</v>
      </c>
      <c r="M107" s="52">
        <v>10957.429700000001</v>
      </c>
      <c r="N107" s="52">
        <v>18715.902600000001</v>
      </c>
      <c r="O107" s="52">
        <v>17655.877499999999</v>
      </c>
      <c r="P107" s="52">
        <v>15899.149799999999</v>
      </c>
      <c r="Q107" s="32">
        <v>517923.1</v>
      </c>
      <c r="R107" s="32">
        <v>383962.26</v>
      </c>
      <c r="S107" s="32">
        <v>318571</v>
      </c>
      <c r="T107" s="32">
        <v>379941.49</v>
      </c>
      <c r="U107" s="32">
        <v>832011.87</v>
      </c>
      <c r="V107" s="32">
        <v>683704.14</v>
      </c>
      <c r="W107" s="32">
        <v>251651.93</v>
      </c>
      <c r="X107" s="32">
        <v>317676.19</v>
      </c>
      <c r="Y107" s="32">
        <v>210748.72</v>
      </c>
      <c r="Z107" s="32">
        <v>334922.99</v>
      </c>
      <c r="AA107" s="32">
        <v>310453.61</v>
      </c>
      <c r="AB107" s="32">
        <v>285549.87</v>
      </c>
      <c r="AC107" s="2">
        <v>3.94</v>
      </c>
      <c r="AD107" s="2">
        <v>3.94</v>
      </c>
      <c r="AE107" s="2">
        <v>3.94</v>
      </c>
      <c r="AF107" s="2">
        <v>3.94</v>
      </c>
      <c r="AG107" s="2">
        <v>3.94</v>
      </c>
      <c r="AH107" s="2">
        <v>3.94</v>
      </c>
      <c r="AI107" s="2">
        <v>3.94</v>
      </c>
      <c r="AJ107" s="2">
        <v>3.94</v>
      </c>
      <c r="AK107" s="2">
        <v>3.94</v>
      </c>
      <c r="AL107" s="2">
        <v>3.94</v>
      </c>
      <c r="AM107" s="2">
        <v>3.94</v>
      </c>
      <c r="AN107" s="2">
        <v>3.94</v>
      </c>
      <c r="AO107" s="33">
        <v>20406.169999999998</v>
      </c>
      <c r="AP107" s="33">
        <v>15128.11</v>
      </c>
      <c r="AQ107" s="33">
        <v>12551.7</v>
      </c>
      <c r="AR107" s="33">
        <v>14969.69</v>
      </c>
      <c r="AS107" s="33">
        <v>32781.269999999997</v>
      </c>
      <c r="AT107" s="33">
        <v>26937.94</v>
      </c>
      <c r="AU107" s="33">
        <v>9915.09</v>
      </c>
      <c r="AV107" s="33">
        <v>12516.44</v>
      </c>
      <c r="AW107" s="33">
        <v>8303.5</v>
      </c>
      <c r="AX107" s="33">
        <v>13195.97</v>
      </c>
      <c r="AY107" s="33">
        <v>12231.87</v>
      </c>
      <c r="AZ107" s="33">
        <v>11250.66</v>
      </c>
      <c r="BA107" s="31">
        <f t="shared" si="53"/>
        <v>-51.79</v>
      </c>
      <c r="BB107" s="31">
        <f t="shared" si="53"/>
        <v>-38.4</v>
      </c>
      <c r="BC107" s="31">
        <f t="shared" si="53"/>
        <v>-31.86</v>
      </c>
      <c r="BD107" s="31">
        <f t="shared" si="51"/>
        <v>-75.989999999999995</v>
      </c>
      <c r="BE107" s="31">
        <f t="shared" si="51"/>
        <v>-166.4</v>
      </c>
      <c r="BF107" s="31">
        <f t="shared" si="51"/>
        <v>-136.74</v>
      </c>
      <c r="BG107" s="31">
        <f t="shared" si="42"/>
        <v>402.64</v>
      </c>
      <c r="BH107" s="31">
        <f t="shared" si="42"/>
        <v>508.28</v>
      </c>
      <c r="BI107" s="31">
        <f t="shared" si="42"/>
        <v>337.2</v>
      </c>
      <c r="BJ107" s="31">
        <f t="shared" si="42"/>
        <v>-368.42</v>
      </c>
      <c r="BK107" s="31">
        <f t="shared" si="42"/>
        <v>-341.5</v>
      </c>
      <c r="BL107" s="31">
        <f t="shared" si="42"/>
        <v>-314.10000000000002</v>
      </c>
      <c r="BM107" s="6">
        <f t="shared" ref="BM107:BX128" ca="1" si="56">VLOOKUP($C107,LossFactorLookup,3,FALSE)</f>
        <v>3.4500000000000003E-2</v>
      </c>
      <c r="BN107" s="6">
        <f t="shared" ca="1" si="56"/>
        <v>3.4500000000000003E-2</v>
      </c>
      <c r="BO107" s="6">
        <f t="shared" ca="1" si="56"/>
        <v>3.4500000000000003E-2</v>
      </c>
      <c r="BP107" s="6">
        <f t="shared" ca="1" si="56"/>
        <v>3.4500000000000003E-2</v>
      </c>
      <c r="BQ107" s="6">
        <f t="shared" ca="1" si="56"/>
        <v>3.4500000000000003E-2</v>
      </c>
      <c r="BR107" s="6">
        <f t="shared" ca="1" si="56"/>
        <v>3.4500000000000003E-2</v>
      </c>
      <c r="BS107" s="6">
        <f t="shared" ca="1" si="56"/>
        <v>3.4500000000000003E-2</v>
      </c>
      <c r="BT107" s="6">
        <f t="shared" ca="1" si="56"/>
        <v>3.4500000000000003E-2</v>
      </c>
      <c r="BU107" s="6">
        <f t="shared" ca="1" si="56"/>
        <v>3.4500000000000003E-2</v>
      </c>
      <c r="BV107" s="6">
        <f t="shared" ca="1" si="56"/>
        <v>3.4500000000000003E-2</v>
      </c>
      <c r="BW107" s="6">
        <f t="shared" ca="1" si="56"/>
        <v>3.4500000000000003E-2</v>
      </c>
      <c r="BX107" s="6">
        <f t="shared" ca="1" si="56"/>
        <v>3.4500000000000003E-2</v>
      </c>
      <c r="BY107" s="31">
        <f t="shared" ca="1" si="49"/>
        <v>17868.349999999999</v>
      </c>
      <c r="BZ107" s="31">
        <f t="shared" ca="1" si="49"/>
        <v>13246.7</v>
      </c>
      <c r="CA107" s="31">
        <f t="shared" ca="1" si="49"/>
        <v>10990.7</v>
      </c>
      <c r="CB107" s="31">
        <f t="shared" ca="1" si="49"/>
        <v>13107.98</v>
      </c>
      <c r="CC107" s="31">
        <f t="shared" ca="1" si="49"/>
        <v>28704.41</v>
      </c>
      <c r="CD107" s="31">
        <f t="shared" ca="1" si="49"/>
        <v>23587.79</v>
      </c>
      <c r="CE107" s="31">
        <f t="shared" ca="1" si="49"/>
        <v>8681.99</v>
      </c>
      <c r="CF107" s="31">
        <f t="shared" ca="1" si="49"/>
        <v>10959.83</v>
      </c>
      <c r="CG107" s="31">
        <f t="shared" ca="1" si="49"/>
        <v>7270.83</v>
      </c>
      <c r="CH107" s="31">
        <f t="shared" ca="1" si="49"/>
        <v>11554.84</v>
      </c>
      <c r="CI107" s="31">
        <f t="shared" ca="1" si="49"/>
        <v>10710.65</v>
      </c>
      <c r="CJ107" s="31">
        <f t="shared" ca="1" si="49"/>
        <v>9851.4699999999993</v>
      </c>
      <c r="CK107" s="32">
        <f t="shared" ca="1" si="54"/>
        <v>1294.81</v>
      </c>
      <c r="CL107" s="32">
        <f t="shared" ca="1" si="54"/>
        <v>959.91</v>
      </c>
      <c r="CM107" s="32">
        <f t="shared" ca="1" si="54"/>
        <v>796.43</v>
      </c>
      <c r="CN107" s="32">
        <f t="shared" ca="1" si="52"/>
        <v>949.85</v>
      </c>
      <c r="CO107" s="32">
        <f t="shared" ca="1" si="52"/>
        <v>2080.0300000000002</v>
      </c>
      <c r="CP107" s="32">
        <f t="shared" ca="1" si="52"/>
        <v>1709.26</v>
      </c>
      <c r="CQ107" s="32">
        <f t="shared" ca="1" si="43"/>
        <v>629.13</v>
      </c>
      <c r="CR107" s="32">
        <f t="shared" ca="1" si="43"/>
        <v>794.19</v>
      </c>
      <c r="CS107" s="32">
        <f t="shared" ca="1" si="43"/>
        <v>526.87</v>
      </c>
      <c r="CT107" s="32">
        <f t="shared" ca="1" si="43"/>
        <v>837.31</v>
      </c>
      <c r="CU107" s="32">
        <f t="shared" ca="1" si="43"/>
        <v>776.13</v>
      </c>
      <c r="CV107" s="32">
        <f t="shared" ca="1" si="43"/>
        <v>713.87</v>
      </c>
      <c r="CW107" s="31">
        <f t="shared" ca="1" si="50"/>
        <v>-1191.2199999999984</v>
      </c>
      <c r="CX107" s="31">
        <f t="shared" ca="1" si="50"/>
        <v>-883.1</v>
      </c>
      <c r="CY107" s="31">
        <f t="shared" ca="1" si="50"/>
        <v>-732.7099999999997</v>
      </c>
      <c r="CZ107" s="31">
        <f t="shared" ca="1" si="50"/>
        <v>-835.87000000000057</v>
      </c>
      <c r="DA107" s="31">
        <f t="shared" ca="1" si="50"/>
        <v>-1830.429999999998</v>
      </c>
      <c r="DB107" s="31">
        <f t="shared" ca="1" si="50"/>
        <v>-1504.1499999999994</v>
      </c>
      <c r="DC107" s="31">
        <f t="shared" ca="1" si="44"/>
        <v>-1006.6100000000012</v>
      </c>
      <c r="DD107" s="31">
        <f t="shared" ca="1" si="44"/>
        <v>-1270.7</v>
      </c>
      <c r="DE107" s="31">
        <f t="shared" ca="1" si="44"/>
        <v>-843.00000000000023</v>
      </c>
      <c r="DF107" s="31">
        <f t="shared" ca="1" si="44"/>
        <v>-435.39999999999969</v>
      </c>
      <c r="DG107" s="31">
        <f t="shared" ca="1" si="44"/>
        <v>-403.59000000000196</v>
      </c>
      <c r="DH107" s="31">
        <f t="shared" ca="1" si="44"/>
        <v>-371.21999999999969</v>
      </c>
      <c r="DI107" s="32">
        <f t="shared" ca="1" si="36"/>
        <v>-59.56</v>
      </c>
      <c r="DJ107" s="32">
        <f t="shared" ca="1" si="36"/>
        <v>-44.16</v>
      </c>
      <c r="DK107" s="32">
        <f t="shared" ca="1" si="36"/>
        <v>-36.64</v>
      </c>
      <c r="DL107" s="32">
        <f t="shared" ca="1" si="36"/>
        <v>-41.79</v>
      </c>
      <c r="DM107" s="32">
        <f t="shared" ca="1" si="36"/>
        <v>-91.52</v>
      </c>
      <c r="DN107" s="32">
        <f t="shared" ca="1" si="36"/>
        <v>-75.209999999999994</v>
      </c>
      <c r="DO107" s="32">
        <f t="shared" ca="1" si="46"/>
        <v>-50.33</v>
      </c>
      <c r="DP107" s="32">
        <f t="shared" ca="1" si="46"/>
        <v>-63.54</v>
      </c>
      <c r="DQ107" s="32">
        <f t="shared" ca="1" si="46"/>
        <v>-42.15</v>
      </c>
      <c r="DR107" s="32">
        <f t="shared" ca="1" si="46"/>
        <v>-21.77</v>
      </c>
      <c r="DS107" s="32">
        <f t="shared" ca="1" si="46"/>
        <v>-20.18</v>
      </c>
      <c r="DT107" s="32">
        <f t="shared" ca="1" si="46"/>
        <v>-18.559999999999999</v>
      </c>
      <c r="DU107" s="31">
        <f t="shared" ca="1" si="37"/>
        <v>-189.3</v>
      </c>
      <c r="DV107" s="31">
        <f t="shared" ca="1" si="37"/>
        <v>-138.46</v>
      </c>
      <c r="DW107" s="31">
        <f t="shared" ca="1" si="37"/>
        <v>-113.48</v>
      </c>
      <c r="DX107" s="31">
        <f t="shared" ca="1" si="37"/>
        <v>-127.68</v>
      </c>
      <c r="DY107" s="31">
        <f t="shared" ca="1" si="37"/>
        <v>-275.83999999999997</v>
      </c>
      <c r="DZ107" s="31">
        <f t="shared" ca="1" si="37"/>
        <v>-223.47</v>
      </c>
      <c r="EA107" s="31">
        <f t="shared" ca="1" si="47"/>
        <v>-147.49</v>
      </c>
      <c r="EB107" s="31">
        <f t="shared" ca="1" si="47"/>
        <v>-183.75</v>
      </c>
      <c r="EC107" s="31">
        <f t="shared" ca="1" si="47"/>
        <v>-120.29</v>
      </c>
      <c r="ED107" s="31">
        <f t="shared" ca="1" si="47"/>
        <v>-61.32</v>
      </c>
      <c r="EE107" s="31">
        <f t="shared" ca="1" si="47"/>
        <v>-56.07</v>
      </c>
      <c r="EF107" s="31">
        <f t="shared" ca="1" si="47"/>
        <v>-50.89</v>
      </c>
      <c r="EG107" s="32">
        <f t="shared" ca="1" si="38"/>
        <v>-1440.0799999999983</v>
      </c>
      <c r="EH107" s="32">
        <f t="shared" ca="1" si="38"/>
        <v>-1065.72</v>
      </c>
      <c r="EI107" s="32">
        <f t="shared" ca="1" si="38"/>
        <v>-882.8299999999997</v>
      </c>
      <c r="EJ107" s="32">
        <f t="shared" ca="1" si="38"/>
        <v>-1005.3400000000006</v>
      </c>
      <c r="EK107" s="32">
        <f t="shared" ca="1" si="38"/>
        <v>-2197.7899999999981</v>
      </c>
      <c r="EL107" s="32">
        <f t="shared" ca="1" si="38"/>
        <v>-1802.8299999999995</v>
      </c>
      <c r="EM107" s="32">
        <f t="shared" ca="1" si="48"/>
        <v>-1204.4300000000012</v>
      </c>
      <c r="EN107" s="32">
        <f t="shared" ca="1" si="48"/>
        <v>-1517.99</v>
      </c>
      <c r="EO107" s="32">
        <f t="shared" ca="1" si="48"/>
        <v>-1005.4400000000002</v>
      </c>
      <c r="EP107" s="32">
        <f t="shared" ca="1" si="48"/>
        <v>-518.48999999999967</v>
      </c>
      <c r="EQ107" s="32">
        <f t="shared" ca="1" si="48"/>
        <v>-479.84000000000196</v>
      </c>
      <c r="ER107" s="32">
        <f t="shared" ca="1" si="48"/>
        <v>-440.66999999999967</v>
      </c>
    </row>
    <row r="108" spans="1:148" x14ac:dyDescent="0.25">
      <c r="A108" t="s">
        <v>507</v>
      </c>
      <c r="B108" s="1" t="s">
        <v>22</v>
      </c>
      <c r="C108" t="str">
        <f t="shared" ca="1" si="40"/>
        <v>NOVAGEN15M</v>
      </c>
      <c r="D108" t="str">
        <f t="shared" ca="1" si="41"/>
        <v>Joffre Industrial System</v>
      </c>
      <c r="E108" s="52">
        <v>87960.083280000006</v>
      </c>
      <c r="F108" s="52">
        <v>63286.729809999997</v>
      </c>
      <c r="G108" s="52">
        <v>63554.328909999997</v>
      </c>
      <c r="H108" s="52">
        <v>62890.941939999997</v>
      </c>
      <c r="I108" s="52">
        <v>75134.317689999996</v>
      </c>
      <c r="J108" s="52">
        <v>62550.098389999999</v>
      </c>
      <c r="K108" s="52">
        <v>48500.647980000002</v>
      </c>
      <c r="L108" s="52">
        <v>67792.326209999999</v>
      </c>
      <c r="M108" s="52">
        <v>37889.272680000002</v>
      </c>
      <c r="N108" s="52">
        <v>67272.357556000003</v>
      </c>
      <c r="O108" s="52">
        <v>59755.26614</v>
      </c>
      <c r="P108" s="52">
        <v>79349.153109999999</v>
      </c>
      <c r="Q108" s="32">
        <v>3597734.73</v>
      </c>
      <c r="R108" s="32">
        <v>2402285.75</v>
      </c>
      <c r="S108" s="32">
        <v>1421120.4</v>
      </c>
      <c r="T108" s="32">
        <v>1374365.78</v>
      </c>
      <c r="U108" s="32">
        <v>4577269.1100000003</v>
      </c>
      <c r="V108" s="32">
        <v>10363657.140000001</v>
      </c>
      <c r="W108" s="32">
        <v>1343460.12</v>
      </c>
      <c r="X108" s="32">
        <v>3297415.95</v>
      </c>
      <c r="Y108" s="32">
        <v>839738.57</v>
      </c>
      <c r="Z108" s="32">
        <v>1456394.29</v>
      </c>
      <c r="AA108" s="32">
        <v>1643412.33</v>
      </c>
      <c r="AB108" s="32">
        <v>1851920.34</v>
      </c>
      <c r="AC108" s="2">
        <v>1.71</v>
      </c>
      <c r="AD108" s="2">
        <v>1.71</v>
      </c>
      <c r="AE108" s="2">
        <v>1.71</v>
      </c>
      <c r="AF108" s="2">
        <v>1.71</v>
      </c>
      <c r="AG108" s="2">
        <v>1.71</v>
      </c>
      <c r="AH108" s="2">
        <v>1.71</v>
      </c>
      <c r="AI108" s="2">
        <v>1.71</v>
      </c>
      <c r="AJ108" s="2">
        <v>1.71</v>
      </c>
      <c r="AK108" s="2">
        <v>1.71</v>
      </c>
      <c r="AL108" s="2">
        <v>1.71</v>
      </c>
      <c r="AM108" s="2">
        <v>1.71</v>
      </c>
      <c r="AN108" s="2">
        <v>1.71</v>
      </c>
      <c r="AO108" s="33">
        <v>61521.26</v>
      </c>
      <c r="AP108" s="33">
        <v>41079.089999999997</v>
      </c>
      <c r="AQ108" s="33">
        <v>24301.16</v>
      </c>
      <c r="AR108" s="33">
        <v>23501.65</v>
      </c>
      <c r="AS108" s="33">
        <v>78271.3</v>
      </c>
      <c r="AT108" s="33">
        <v>177218.54</v>
      </c>
      <c r="AU108" s="33">
        <v>22973.17</v>
      </c>
      <c r="AV108" s="33">
        <v>56385.81</v>
      </c>
      <c r="AW108" s="33">
        <v>14359.53</v>
      </c>
      <c r="AX108" s="33">
        <v>24904.34</v>
      </c>
      <c r="AY108" s="33">
        <v>28102.35</v>
      </c>
      <c r="AZ108" s="33">
        <v>31667.84</v>
      </c>
      <c r="BA108" s="31">
        <f t="shared" si="53"/>
        <v>-359.77</v>
      </c>
      <c r="BB108" s="31">
        <f t="shared" si="53"/>
        <v>-240.23</v>
      </c>
      <c r="BC108" s="31">
        <f t="shared" si="53"/>
        <v>-142.11000000000001</v>
      </c>
      <c r="BD108" s="31">
        <f t="shared" si="51"/>
        <v>-274.87</v>
      </c>
      <c r="BE108" s="31">
        <f t="shared" si="51"/>
        <v>-915.45</v>
      </c>
      <c r="BF108" s="31">
        <f t="shared" si="51"/>
        <v>-2072.73</v>
      </c>
      <c r="BG108" s="31">
        <f t="shared" si="42"/>
        <v>2149.54</v>
      </c>
      <c r="BH108" s="31">
        <f t="shared" si="42"/>
        <v>5275.87</v>
      </c>
      <c r="BI108" s="31">
        <f t="shared" si="42"/>
        <v>1343.58</v>
      </c>
      <c r="BJ108" s="31">
        <f t="shared" si="42"/>
        <v>-1602.03</v>
      </c>
      <c r="BK108" s="31">
        <f t="shared" si="42"/>
        <v>-1807.75</v>
      </c>
      <c r="BL108" s="31">
        <f t="shared" si="42"/>
        <v>-2037.11</v>
      </c>
      <c r="BM108" s="6">
        <f t="shared" ca="1" si="56"/>
        <v>1.0699999999999999E-2</v>
      </c>
      <c r="BN108" s="6">
        <f t="shared" ca="1" si="56"/>
        <v>1.0699999999999999E-2</v>
      </c>
      <c r="BO108" s="6">
        <f t="shared" ca="1" si="56"/>
        <v>1.0699999999999999E-2</v>
      </c>
      <c r="BP108" s="6">
        <f t="shared" ca="1" si="56"/>
        <v>1.0699999999999999E-2</v>
      </c>
      <c r="BQ108" s="6">
        <f t="shared" ca="1" si="56"/>
        <v>1.0699999999999999E-2</v>
      </c>
      <c r="BR108" s="6">
        <f t="shared" ca="1" si="56"/>
        <v>1.0699999999999999E-2</v>
      </c>
      <c r="BS108" s="6">
        <f t="shared" ca="1" si="56"/>
        <v>1.0699999999999999E-2</v>
      </c>
      <c r="BT108" s="6">
        <f t="shared" ca="1" si="56"/>
        <v>1.0699999999999999E-2</v>
      </c>
      <c r="BU108" s="6">
        <f t="shared" ca="1" si="56"/>
        <v>1.0699999999999999E-2</v>
      </c>
      <c r="BV108" s="6">
        <f t="shared" ca="1" si="56"/>
        <v>1.0699999999999999E-2</v>
      </c>
      <c r="BW108" s="6">
        <f t="shared" ca="1" si="56"/>
        <v>1.0699999999999999E-2</v>
      </c>
      <c r="BX108" s="6">
        <f t="shared" ca="1" si="56"/>
        <v>1.0699999999999999E-2</v>
      </c>
      <c r="BY108" s="31">
        <f t="shared" ca="1" si="49"/>
        <v>38495.760000000002</v>
      </c>
      <c r="BZ108" s="31">
        <f t="shared" ca="1" si="49"/>
        <v>25704.46</v>
      </c>
      <c r="CA108" s="31">
        <f t="shared" ca="1" si="49"/>
        <v>15205.99</v>
      </c>
      <c r="CB108" s="31">
        <f t="shared" ca="1" si="49"/>
        <v>14705.71</v>
      </c>
      <c r="CC108" s="31">
        <f t="shared" ca="1" si="49"/>
        <v>48976.78</v>
      </c>
      <c r="CD108" s="31">
        <f t="shared" ca="1" si="49"/>
        <v>110891.13</v>
      </c>
      <c r="CE108" s="31">
        <f t="shared" ca="1" si="49"/>
        <v>14375.02</v>
      </c>
      <c r="CF108" s="31">
        <f t="shared" ca="1" si="49"/>
        <v>35282.35</v>
      </c>
      <c r="CG108" s="31">
        <f t="shared" ca="1" si="49"/>
        <v>8985.2000000000007</v>
      </c>
      <c r="CH108" s="31">
        <f t="shared" ca="1" si="49"/>
        <v>15583.42</v>
      </c>
      <c r="CI108" s="31">
        <f t="shared" ca="1" si="49"/>
        <v>17584.509999999998</v>
      </c>
      <c r="CJ108" s="31">
        <f t="shared" ca="1" si="49"/>
        <v>19815.55</v>
      </c>
      <c r="CK108" s="32">
        <f t="shared" ca="1" si="54"/>
        <v>8994.34</v>
      </c>
      <c r="CL108" s="32">
        <f t="shared" ca="1" si="54"/>
        <v>6005.71</v>
      </c>
      <c r="CM108" s="32">
        <f t="shared" ca="1" si="54"/>
        <v>3552.8</v>
      </c>
      <c r="CN108" s="32">
        <f t="shared" ca="1" si="52"/>
        <v>3435.91</v>
      </c>
      <c r="CO108" s="32">
        <f t="shared" ca="1" si="52"/>
        <v>11443.17</v>
      </c>
      <c r="CP108" s="32">
        <f t="shared" ca="1" si="52"/>
        <v>25909.14</v>
      </c>
      <c r="CQ108" s="32">
        <f t="shared" ca="1" si="43"/>
        <v>3358.65</v>
      </c>
      <c r="CR108" s="32">
        <f t="shared" ca="1" si="43"/>
        <v>8243.5400000000009</v>
      </c>
      <c r="CS108" s="32">
        <f t="shared" ca="1" si="43"/>
        <v>2099.35</v>
      </c>
      <c r="CT108" s="32">
        <f t="shared" ca="1" si="43"/>
        <v>3640.99</v>
      </c>
      <c r="CU108" s="32">
        <f t="shared" ca="1" si="43"/>
        <v>4108.53</v>
      </c>
      <c r="CV108" s="32">
        <f t="shared" ca="1" si="43"/>
        <v>4629.8</v>
      </c>
      <c r="CW108" s="31">
        <f t="shared" ca="1" si="50"/>
        <v>-13671.389999999996</v>
      </c>
      <c r="CX108" s="31">
        <f t="shared" ca="1" si="50"/>
        <v>-9128.6899999999987</v>
      </c>
      <c r="CY108" s="31">
        <f t="shared" ca="1" si="50"/>
        <v>-5400.2599999999993</v>
      </c>
      <c r="CZ108" s="31">
        <f t="shared" ca="1" si="50"/>
        <v>-5085.1600000000026</v>
      </c>
      <c r="DA108" s="31">
        <f t="shared" ca="1" si="50"/>
        <v>-16935.900000000005</v>
      </c>
      <c r="DB108" s="31">
        <f t="shared" ca="1" si="50"/>
        <v>-38345.539999999986</v>
      </c>
      <c r="DC108" s="31">
        <f t="shared" ca="1" si="44"/>
        <v>-7389.0399999999963</v>
      </c>
      <c r="DD108" s="31">
        <f t="shared" ca="1" si="44"/>
        <v>-18135.789999999997</v>
      </c>
      <c r="DE108" s="31">
        <f t="shared" ca="1" si="44"/>
        <v>-4618.5599999999995</v>
      </c>
      <c r="DF108" s="31">
        <f t="shared" ca="1" si="44"/>
        <v>-4077.9000000000005</v>
      </c>
      <c r="DG108" s="31">
        <f t="shared" ca="1" si="44"/>
        <v>-4601.5600000000013</v>
      </c>
      <c r="DH108" s="31">
        <f t="shared" ca="1" si="44"/>
        <v>-5185.3800000000019</v>
      </c>
      <c r="DI108" s="32">
        <f t="shared" ca="1" si="36"/>
        <v>-683.57</v>
      </c>
      <c r="DJ108" s="32">
        <f t="shared" ca="1" si="36"/>
        <v>-456.43</v>
      </c>
      <c r="DK108" s="32">
        <f t="shared" ca="1" si="36"/>
        <v>-270.01</v>
      </c>
      <c r="DL108" s="32">
        <f t="shared" ca="1" si="36"/>
        <v>-254.26</v>
      </c>
      <c r="DM108" s="32">
        <f t="shared" ca="1" si="36"/>
        <v>-846.8</v>
      </c>
      <c r="DN108" s="32">
        <f t="shared" ca="1" si="36"/>
        <v>-1917.28</v>
      </c>
      <c r="DO108" s="32">
        <f t="shared" ca="1" si="46"/>
        <v>-369.45</v>
      </c>
      <c r="DP108" s="32">
        <f t="shared" ca="1" si="46"/>
        <v>-906.79</v>
      </c>
      <c r="DQ108" s="32">
        <f t="shared" ca="1" si="46"/>
        <v>-230.93</v>
      </c>
      <c r="DR108" s="32">
        <f t="shared" ca="1" si="46"/>
        <v>-203.9</v>
      </c>
      <c r="DS108" s="32">
        <f t="shared" ca="1" si="46"/>
        <v>-230.08</v>
      </c>
      <c r="DT108" s="32">
        <f t="shared" ca="1" si="46"/>
        <v>-259.27</v>
      </c>
      <c r="DU108" s="31">
        <f t="shared" ca="1" si="37"/>
        <v>-2172.58</v>
      </c>
      <c r="DV108" s="31">
        <f t="shared" ca="1" si="37"/>
        <v>-1431.3</v>
      </c>
      <c r="DW108" s="31">
        <f t="shared" ca="1" si="37"/>
        <v>-836.36</v>
      </c>
      <c r="DX108" s="31">
        <f t="shared" ca="1" si="37"/>
        <v>-776.76</v>
      </c>
      <c r="DY108" s="31">
        <f t="shared" ca="1" si="37"/>
        <v>-2552.16</v>
      </c>
      <c r="DZ108" s="31">
        <f t="shared" ca="1" si="37"/>
        <v>-5697.08</v>
      </c>
      <c r="EA108" s="31">
        <f t="shared" ca="1" si="47"/>
        <v>-1082.6199999999999</v>
      </c>
      <c r="EB108" s="31">
        <f t="shared" ca="1" si="47"/>
        <v>-2622.55</v>
      </c>
      <c r="EC108" s="31">
        <f t="shared" ca="1" si="47"/>
        <v>-659.05</v>
      </c>
      <c r="ED108" s="31">
        <f t="shared" ca="1" si="47"/>
        <v>-574.36</v>
      </c>
      <c r="EE108" s="31">
        <f t="shared" ca="1" si="47"/>
        <v>-639.32000000000005</v>
      </c>
      <c r="EF108" s="31">
        <f t="shared" ca="1" si="47"/>
        <v>-710.84</v>
      </c>
      <c r="EG108" s="32">
        <f t="shared" ca="1" si="38"/>
        <v>-16527.539999999994</v>
      </c>
      <c r="EH108" s="32">
        <f t="shared" ca="1" si="38"/>
        <v>-11016.419999999998</v>
      </c>
      <c r="EI108" s="32">
        <f t="shared" ca="1" si="38"/>
        <v>-6506.6299999999992</v>
      </c>
      <c r="EJ108" s="32">
        <f t="shared" ca="1" si="38"/>
        <v>-6116.180000000003</v>
      </c>
      <c r="EK108" s="32">
        <f t="shared" ca="1" si="38"/>
        <v>-20334.860000000004</v>
      </c>
      <c r="EL108" s="32">
        <f t="shared" ca="1" si="38"/>
        <v>-45959.899999999987</v>
      </c>
      <c r="EM108" s="32">
        <f t="shared" ca="1" si="48"/>
        <v>-8841.1099999999969</v>
      </c>
      <c r="EN108" s="32">
        <f t="shared" ca="1" si="48"/>
        <v>-21665.129999999997</v>
      </c>
      <c r="EO108" s="32">
        <f t="shared" ca="1" si="48"/>
        <v>-5508.54</v>
      </c>
      <c r="EP108" s="32">
        <f t="shared" ca="1" si="48"/>
        <v>-4856.16</v>
      </c>
      <c r="EQ108" s="32">
        <f t="shared" ca="1" si="48"/>
        <v>-5470.9600000000009</v>
      </c>
      <c r="ER108" s="32">
        <f t="shared" ca="1" si="48"/>
        <v>-6155.4900000000016</v>
      </c>
    </row>
    <row r="109" spans="1:148" x14ac:dyDescent="0.25">
      <c r="A109" t="s">
        <v>508</v>
      </c>
      <c r="B109" s="1" t="s">
        <v>101</v>
      </c>
      <c r="C109" t="str">
        <f t="shared" ca="1" si="40"/>
        <v>NPC1</v>
      </c>
      <c r="D109" t="str">
        <f t="shared" ca="1" si="41"/>
        <v>Northstone Power</v>
      </c>
      <c r="E109" s="52">
        <v>246.59061</v>
      </c>
      <c r="F109" s="52">
        <v>385.282735</v>
      </c>
      <c r="G109" s="52">
        <v>619.82989699999996</v>
      </c>
      <c r="H109" s="52">
        <v>315.25971800000002</v>
      </c>
      <c r="I109" s="52">
        <v>1480.3544139999999</v>
      </c>
      <c r="J109" s="52">
        <v>1619.568583</v>
      </c>
      <c r="K109" s="52">
        <v>925.46025899999995</v>
      </c>
      <c r="L109" s="52">
        <v>1180.365405</v>
      </c>
      <c r="M109" s="52">
        <v>313.59200800000002</v>
      </c>
      <c r="N109" s="52">
        <v>122.33648599999999</v>
      </c>
      <c r="O109" s="52">
        <v>178.822304</v>
      </c>
      <c r="P109" s="52">
        <v>43.531452000000002</v>
      </c>
      <c r="Q109" s="32">
        <v>6440.75</v>
      </c>
      <c r="R109" s="32">
        <v>48165.52</v>
      </c>
      <c r="S109" s="32">
        <v>20540.78</v>
      </c>
      <c r="T109" s="32">
        <v>8688.84</v>
      </c>
      <c r="U109" s="32">
        <v>226563.86</v>
      </c>
      <c r="V109" s="32">
        <v>448671.63</v>
      </c>
      <c r="W109" s="32">
        <v>39048.76</v>
      </c>
      <c r="X109" s="32">
        <v>115752.44</v>
      </c>
      <c r="Y109" s="32">
        <v>10436.030000000001</v>
      </c>
      <c r="Z109" s="32">
        <v>18201.27</v>
      </c>
      <c r="AA109" s="32">
        <v>6653.32</v>
      </c>
      <c r="AB109" s="32">
        <v>834.92</v>
      </c>
      <c r="AC109" s="2">
        <v>-6.52</v>
      </c>
      <c r="AD109" s="2">
        <v>-6.52</v>
      </c>
      <c r="AE109" s="2">
        <v>-6.52</v>
      </c>
      <c r="AF109" s="2">
        <v>-6.52</v>
      </c>
      <c r="AG109" s="2">
        <v>-6.52</v>
      </c>
      <c r="AH109" s="2">
        <v>-6.52</v>
      </c>
      <c r="AI109" s="2">
        <v>-6.52</v>
      </c>
      <c r="AJ109" s="2">
        <v>-6.52</v>
      </c>
      <c r="AK109" s="2">
        <v>-6.52</v>
      </c>
      <c r="AL109" s="2">
        <v>-6.52</v>
      </c>
      <c r="AM109" s="2">
        <v>-6.52</v>
      </c>
      <c r="AN109" s="2">
        <v>-6.52</v>
      </c>
      <c r="AO109" s="33">
        <v>-419.94</v>
      </c>
      <c r="AP109" s="33">
        <v>-3140.39</v>
      </c>
      <c r="AQ109" s="33">
        <v>-1339.26</v>
      </c>
      <c r="AR109" s="33">
        <v>-566.51</v>
      </c>
      <c r="AS109" s="33">
        <v>-14771.96</v>
      </c>
      <c r="AT109" s="33">
        <v>-29253.39</v>
      </c>
      <c r="AU109" s="33">
        <v>-2545.98</v>
      </c>
      <c r="AV109" s="33">
        <v>-7547.06</v>
      </c>
      <c r="AW109" s="33">
        <v>-680.43</v>
      </c>
      <c r="AX109" s="33">
        <v>-1186.72</v>
      </c>
      <c r="AY109" s="33">
        <v>-433.8</v>
      </c>
      <c r="AZ109" s="33">
        <v>-54.44</v>
      </c>
      <c r="BA109" s="31">
        <f t="shared" si="53"/>
        <v>-0.64</v>
      </c>
      <c r="BB109" s="31">
        <f t="shared" si="53"/>
        <v>-4.82</v>
      </c>
      <c r="BC109" s="31">
        <f t="shared" si="53"/>
        <v>-2.0499999999999998</v>
      </c>
      <c r="BD109" s="31">
        <f t="shared" si="51"/>
        <v>-1.74</v>
      </c>
      <c r="BE109" s="31">
        <f t="shared" si="51"/>
        <v>-45.31</v>
      </c>
      <c r="BF109" s="31">
        <f t="shared" si="51"/>
        <v>-89.73</v>
      </c>
      <c r="BG109" s="31">
        <f t="shared" si="42"/>
        <v>62.48</v>
      </c>
      <c r="BH109" s="31">
        <f t="shared" si="42"/>
        <v>185.2</v>
      </c>
      <c r="BI109" s="31">
        <f t="shared" si="42"/>
        <v>16.7</v>
      </c>
      <c r="BJ109" s="31">
        <f t="shared" si="42"/>
        <v>-20.02</v>
      </c>
      <c r="BK109" s="31">
        <f t="shared" si="42"/>
        <v>-7.32</v>
      </c>
      <c r="BL109" s="31">
        <f t="shared" si="42"/>
        <v>-0.92</v>
      </c>
      <c r="BM109" s="6">
        <f t="shared" ca="1" si="56"/>
        <v>-0.12</v>
      </c>
      <c r="BN109" s="6">
        <f t="shared" ca="1" si="56"/>
        <v>-0.12</v>
      </c>
      <c r="BO109" s="6">
        <f t="shared" ca="1" si="56"/>
        <v>-0.12</v>
      </c>
      <c r="BP109" s="6">
        <f t="shared" ca="1" si="56"/>
        <v>-0.12</v>
      </c>
      <c r="BQ109" s="6">
        <f t="shared" ca="1" si="56"/>
        <v>-0.12</v>
      </c>
      <c r="BR109" s="6">
        <f t="shared" ca="1" si="56"/>
        <v>-0.12</v>
      </c>
      <c r="BS109" s="6">
        <f t="shared" ca="1" si="56"/>
        <v>-0.12</v>
      </c>
      <c r="BT109" s="6">
        <f t="shared" ca="1" si="56"/>
        <v>-0.12</v>
      </c>
      <c r="BU109" s="6">
        <f t="shared" ca="1" si="56"/>
        <v>-0.12</v>
      </c>
      <c r="BV109" s="6">
        <f t="shared" ca="1" si="56"/>
        <v>-0.12</v>
      </c>
      <c r="BW109" s="6">
        <f t="shared" ca="1" si="56"/>
        <v>-0.12</v>
      </c>
      <c r="BX109" s="6">
        <f t="shared" ca="1" si="56"/>
        <v>-0.12</v>
      </c>
      <c r="BY109" s="31">
        <f t="shared" ca="1" si="49"/>
        <v>-772.89</v>
      </c>
      <c r="BZ109" s="31">
        <f t="shared" ca="1" si="49"/>
        <v>-5779.86</v>
      </c>
      <c r="CA109" s="31">
        <f t="shared" ca="1" si="49"/>
        <v>-2464.89</v>
      </c>
      <c r="CB109" s="31">
        <f t="shared" ca="1" si="49"/>
        <v>-1042.6600000000001</v>
      </c>
      <c r="CC109" s="31">
        <f t="shared" ca="1" si="49"/>
        <v>-27187.66</v>
      </c>
      <c r="CD109" s="31">
        <f t="shared" ca="1" si="49"/>
        <v>-53840.6</v>
      </c>
      <c r="CE109" s="31">
        <f t="shared" ca="1" si="49"/>
        <v>-4685.8500000000004</v>
      </c>
      <c r="CF109" s="31">
        <f t="shared" ca="1" si="49"/>
        <v>-13890.29</v>
      </c>
      <c r="CG109" s="31">
        <f t="shared" ca="1" si="49"/>
        <v>-1252.32</v>
      </c>
      <c r="CH109" s="31">
        <f t="shared" ca="1" si="49"/>
        <v>-2184.15</v>
      </c>
      <c r="CI109" s="31">
        <f t="shared" ca="1" si="49"/>
        <v>-798.4</v>
      </c>
      <c r="CJ109" s="31">
        <f t="shared" ca="1" si="49"/>
        <v>-100.19</v>
      </c>
      <c r="CK109" s="32">
        <f t="shared" ca="1" si="54"/>
        <v>16.100000000000001</v>
      </c>
      <c r="CL109" s="32">
        <f t="shared" ca="1" si="54"/>
        <v>120.41</v>
      </c>
      <c r="CM109" s="32">
        <f t="shared" ca="1" si="54"/>
        <v>51.35</v>
      </c>
      <c r="CN109" s="32">
        <f t="shared" ca="1" si="52"/>
        <v>21.72</v>
      </c>
      <c r="CO109" s="32">
        <f t="shared" ca="1" si="52"/>
        <v>566.41</v>
      </c>
      <c r="CP109" s="32">
        <f t="shared" ca="1" si="52"/>
        <v>1121.68</v>
      </c>
      <c r="CQ109" s="32">
        <f t="shared" ca="1" si="43"/>
        <v>97.62</v>
      </c>
      <c r="CR109" s="32">
        <f t="shared" ca="1" si="43"/>
        <v>289.38</v>
      </c>
      <c r="CS109" s="32">
        <f t="shared" ca="1" si="43"/>
        <v>26.09</v>
      </c>
      <c r="CT109" s="32">
        <f t="shared" ca="1" si="43"/>
        <v>45.5</v>
      </c>
      <c r="CU109" s="32">
        <f t="shared" ca="1" si="43"/>
        <v>16.63</v>
      </c>
      <c r="CV109" s="32">
        <f t="shared" ca="1" si="43"/>
        <v>2.09</v>
      </c>
      <c r="CW109" s="31">
        <f t="shared" ca="1" si="50"/>
        <v>-336.21</v>
      </c>
      <c r="CX109" s="31">
        <f t="shared" ca="1" si="50"/>
        <v>-2514.2399999999998</v>
      </c>
      <c r="CY109" s="31">
        <f t="shared" ca="1" si="50"/>
        <v>-1072.23</v>
      </c>
      <c r="CZ109" s="31">
        <f t="shared" ca="1" si="50"/>
        <v>-452.69000000000005</v>
      </c>
      <c r="DA109" s="31">
        <f t="shared" ca="1" si="50"/>
        <v>-11803.980000000001</v>
      </c>
      <c r="DB109" s="31">
        <f t="shared" ca="1" si="50"/>
        <v>-23375.8</v>
      </c>
      <c r="DC109" s="31">
        <f t="shared" ca="1" si="44"/>
        <v>-2104.7300000000005</v>
      </c>
      <c r="DD109" s="31">
        <f t="shared" ca="1" si="44"/>
        <v>-6239.0500000000011</v>
      </c>
      <c r="DE109" s="31">
        <f t="shared" ca="1" si="44"/>
        <v>-562.50000000000011</v>
      </c>
      <c r="DF109" s="31">
        <f t="shared" ca="1" si="44"/>
        <v>-931.91000000000008</v>
      </c>
      <c r="DG109" s="31">
        <f t="shared" ca="1" si="44"/>
        <v>-340.65</v>
      </c>
      <c r="DH109" s="31">
        <f t="shared" ca="1" si="44"/>
        <v>-42.739999999999995</v>
      </c>
      <c r="DI109" s="32">
        <f t="shared" ca="1" si="36"/>
        <v>-16.809999999999999</v>
      </c>
      <c r="DJ109" s="32">
        <f t="shared" ca="1" si="36"/>
        <v>-125.71</v>
      </c>
      <c r="DK109" s="32">
        <f t="shared" ca="1" si="36"/>
        <v>-53.61</v>
      </c>
      <c r="DL109" s="32">
        <f t="shared" ca="1" si="36"/>
        <v>-22.63</v>
      </c>
      <c r="DM109" s="32">
        <f t="shared" ca="1" si="36"/>
        <v>-590.20000000000005</v>
      </c>
      <c r="DN109" s="32">
        <f t="shared" ca="1" si="36"/>
        <v>-1168.79</v>
      </c>
      <c r="DO109" s="32">
        <f t="shared" ca="1" si="46"/>
        <v>-105.24</v>
      </c>
      <c r="DP109" s="32">
        <f t="shared" ca="1" si="46"/>
        <v>-311.95</v>
      </c>
      <c r="DQ109" s="32">
        <f t="shared" ca="1" si="46"/>
        <v>-28.13</v>
      </c>
      <c r="DR109" s="32">
        <f t="shared" ca="1" si="46"/>
        <v>-46.6</v>
      </c>
      <c r="DS109" s="32">
        <f t="shared" ca="1" si="46"/>
        <v>-17.03</v>
      </c>
      <c r="DT109" s="32">
        <f t="shared" ca="1" si="46"/>
        <v>-2.14</v>
      </c>
      <c r="DU109" s="31">
        <f t="shared" ca="1" si="37"/>
        <v>-53.43</v>
      </c>
      <c r="DV109" s="31">
        <f t="shared" ca="1" si="37"/>
        <v>-394.21</v>
      </c>
      <c r="DW109" s="31">
        <f t="shared" ca="1" si="37"/>
        <v>-166.06</v>
      </c>
      <c r="DX109" s="31">
        <f t="shared" ca="1" si="37"/>
        <v>-69.150000000000006</v>
      </c>
      <c r="DY109" s="31">
        <f t="shared" ca="1" si="37"/>
        <v>-1778.81</v>
      </c>
      <c r="DZ109" s="31">
        <f t="shared" ca="1" si="37"/>
        <v>-3472.99</v>
      </c>
      <c r="EA109" s="31">
        <f t="shared" ca="1" si="47"/>
        <v>-308.38</v>
      </c>
      <c r="EB109" s="31">
        <f t="shared" ca="1" si="47"/>
        <v>-902.21</v>
      </c>
      <c r="EC109" s="31">
        <f t="shared" ca="1" si="47"/>
        <v>-80.27</v>
      </c>
      <c r="ED109" s="31">
        <f t="shared" ca="1" si="47"/>
        <v>-131.26</v>
      </c>
      <c r="EE109" s="31">
        <f t="shared" ca="1" si="47"/>
        <v>-47.33</v>
      </c>
      <c r="EF109" s="31">
        <f t="shared" ca="1" si="47"/>
        <v>-5.86</v>
      </c>
      <c r="EG109" s="32">
        <f t="shared" ca="1" si="38"/>
        <v>-406.45</v>
      </c>
      <c r="EH109" s="32">
        <f t="shared" ca="1" si="38"/>
        <v>-3034.16</v>
      </c>
      <c r="EI109" s="32">
        <f t="shared" ca="1" si="38"/>
        <v>-1291.8999999999999</v>
      </c>
      <c r="EJ109" s="32">
        <f t="shared" ca="1" si="38"/>
        <v>-544.47</v>
      </c>
      <c r="EK109" s="32">
        <f t="shared" ca="1" si="38"/>
        <v>-14172.990000000002</v>
      </c>
      <c r="EL109" s="32">
        <f t="shared" ca="1" si="38"/>
        <v>-28017.58</v>
      </c>
      <c r="EM109" s="32">
        <f t="shared" ca="1" si="48"/>
        <v>-2518.3500000000004</v>
      </c>
      <c r="EN109" s="32">
        <f t="shared" ca="1" si="48"/>
        <v>-7453.2100000000009</v>
      </c>
      <c r="EO109" s="32">
        <f t="shared" ca="1" si="48"/>
        <v>-670.90000000000009</v>
      </c>
      <c r="EP109" s="32">
        <f t="shared" ca="1" si="48"/>
        <v>-1109.77</v>
      </c>
      <c r="EQ109" s="32">
        <f t="shared" ca="1" si="48"/>
        <v>-405.00999999999993</v>
      </c>
      <c r="ER109" s="32">
        <f t="shared" ca="1" si="48"/>
        <v>-50.739999999999995</v>
      </c>
    </row>
    <row r="110" spans="1:148" x14ac:dyDescent="0.25">
      <c r="A110" t="s">
        <v>509</v>
      </c>
      <c r="B110" s="1" t="s">
        <v>82</v>
      </c>
      <c r="C110" t="str">
        <f t="shared" ca="1" si="40"/>
        <v>NPP1</v>
      </c>
      <c r="D110" t="str">
        <f t="shared" ca="1" si="41"/>
        <v>Northern Prairie Power Project</v>
      </c>
      <c r="E110" s="52">
        <v>7896.1260000000002</v>
      </c>
      <c r="F110" s="52">
        <v>6339.8960040000002</v>
      </c>
      <c r="G110" s="52">
        <v>2894.3040000000001</v>
      </c>
      <c r="H110" s="52">
        <v>402.57</v>
      </c>
      <c r="I110" s="52">
        <v>11708.928</v>
      </c>
      <c r="J110" s="52">
        <v>21931.35</v>
      </c>
      <c r="K110" s="52">
        <v>10949.022000000001</v>
      </c>
      <c r="L110" s="52">
        <v>9616.6560000000009</v>
      </c>
      <c r="M110" s="52">
        <v>1664.67</v>
      </c>
      <c r="N110" s="52">
        <v>1390.326</v>
      </c>
      <c r="O110" s="52">
        <v>19908.252</v>
      </c>
      <c r="P110" s="52">
        <v>7454.8739999999998</v>
      </c>
      <c r="Q110" s="32">
        <v>667073.71</v>
      </c>
      <c r="R110" s="32">
        <v>629838.18000000005</v>
      </c>
      <c r="S110" s="32">
        <v>89916.91</v>
      </c>
      <c r="T110" s="32">
        <v>8214.27</v>
      </c>
      <c r="U110" s="32">
        <v>2069035.63</v>
      </c>
      <c r="V110" s="32">
        <v>4121677.79</v>
      </c>
      <c r="W110" s="32">
        <v>368661.16</v>
      </c>
      <c r="X110" s="32">
        <v>772272.41</v>
      </c>
      <c r="Y110" s="32">
        <v>37980.31</v>
      </c>
      <c r="Z110" s="32">
        <v>110928.79</v>
      </c>
      <c r="AA110" s="32">
        <v>504831.59</v>
      </c>
      <c r="AB110" s="32">
        <v>206803.04</v>
      </c>
      <c r="AC110" s="2">
        <v>-6.73</v>
      </c>
      <c r="AD110" s="2">
        <v>-6.73</v>
      </c>
      <c r="AE110" s="2">
        <v>-6.73</v>
      </c>
      <c r="AF110" s="2">
        <v>-6.73</v>
      </c>
      <c r="AG110" s="2">
        <v>-6.73</v>
      </c>
      <c r="AH110" s="2">
        <v>-6.73</v>
      </c>
      <c r="AI110" s="2">
        <v>-6.73</v>
      </c>
      <c r="AJ110" s="2">
        <v>-6.73</v>
      </c>
      <c r="AK110" s="2">
        <v>-6.73</v>
      </c>
      <c r="AL110" s="2">
        <v>-6.73</v>
      </c>
      <c r="AM110" s="2">
        <v>-6.73</v>
      </c>
      <c r="AN110" s="2">
        <v>-6.73</v>
      </c>
      <c r="AO110" s="33">
        <v>-44894.06</v>
      </c>
      <c r="AP110" s="33">
        <v>-42388.11</v>
      </c>
      <c r="AQ110" s="33">
        <v>-6051.41</v>
      </c>
      <c r="AR110" s="33">
        <v>-552.82000000000005</v>
      </c>
      <c r="AS110" s="33">
        <v>-139246.1</v>
      </c>
      <c r="AT110" s="33">
        <v>-277388.92</v>
      </c>
      <c r="AU110" s="33">
        <v>-24810.9</v>
      </c>
      <c r="AV110" s="33">
        <v>-51973.93</v>
      </c>
      <c r="AW110" s="33">
        <v>-2556.08</v>
      </c>
      <c r="AX110" s="33">
        <v>-7465.51</v>
      </c>
      <c r="AY110" s="33">
        <v>-33975.17</v>
      </c>
      <c r="AZ110" s="33">
        <v>-13917.84</v>
      </c>
      <c r="BA110" s="31">
        <f t="shared" si="53"/>
        <v>-66.709999999999994</v>
      </c>
      <c r="BB110" s="31">
        <f t="shared" si="53"/>
        <v>-62.98</v>
      </c>
      <c r="BC110" s="31">
        <f t="shared" si="53"/>
        <v>-8.99</v>
      </c>
      <c r="BD110" s="31">
        <f t="shared" si="51"/>
        <v>-1.64</v>
      </c>
      <c r="BE110" s="31">
        <f t="shared" si="51"/>
        <v>-413.81</v>
      </c>
      <c r="BF110" s="31">
        <f t="shared" si="51"/>
        <v>-824.34</v>
      </c>
      <c r="BG110" s="31">
        <f t="shared" si="42"/>
        <v>589.86</v>
      </c>
      <c r="BH110" s="31">
        <f t="shared" si="42"/>
        <v>1235.6400000000001</v>
      </c>
      <c r="BI110" s="31">
        <f t="shared" si="42"/>
        <v>60.77</v>
      </c>
      <c r="BJ110" s="31">
        <f t="shared" si="42"/>
        <v>-122.02</v>
      </c>
      <c r="BK110" s="31">
        <f t="shared" si="42"/>
        <v>-555.30999999999995</v>
      </c>
      <c r="BL110" s="31">
        <f t="shared" si="42"/>
        <v>-227.48</v>
      </c>
      <c r="BM110" s="6">
        <f t="shared" ca="1" si="56"/>
        <v>-0.12</v>
      </c>
      <c r="BN110" s="6">
        <f t="shared" ca="1" si="56"/>
        <v>-0.12</v>
      </c>
      <c r="BO110" s="6">
        <f t="shared" ca="1" si="56"/>
        <v>-0.12</v>
      </c>
      <c r="BP110" s="6">
        <f t="shared" ca="1" si="56"/>
        <v>-0.12</v>
      </c>
      <c r="BQ110" s="6">
        <f t="shared" ca="1" si="56"/>
        <v>-0.12</v>
      </c>
      <c r="BR110" s="6">
        <f t="shared" ca="1" si="56"/>
        <v>-0.12</v>
      </c>
      <c r="BS110" s="6">
        <f t="shared" ca="1" si="56"/>
        <v>-0.12</v>
      </c>
      <c r="BT110" s="6">
        <f t="shared" ca="1" si="56"/>
        <v>-0.12</v>
      </c>
      <c r="BU110" s="6">
        <f t="shared" ca="1" si="56"/>
        <v>-0.12</v>
      </c>
      <c r="BV110" s="6">
        <f t="shared" ca="1" si="56"/>
        <v>-0.12</v>
      </c>
      <c r="BW110" s="6">
        <f t="shared" ca="1" si="56"/>
        <v>-0.12</v>
      </c>
      <c r="BX110" s="6">
        <f t="shared" ca="1" si="56"/>
        <v>-0.12</v>
      </c>
      <c r="BY110" s="31">
        <f t="shared" ca="1" si="49"/>
        <v>-80048.850000000006</v>
      </c>
      <c r="BZ110" s="31">
        <f t="shared" ca="1" si="49"/>
        <v>-75580.58</v>
      </c>
      <c r="CA110" s="31">
        <f t="shared" ca="1" si="49"/>
        <v>-10790.03</v>
      </c>
      <c r="CB110" s="31">
        <f t="shared" ca="1" si="49"/>
        <v>-985.71</v>
      </c>
      <c r="CC110" s="31">
        <f t="shared" ca="1" si="49"/>
        <v>-248284.28</v>
      </c>
      <c r="CD110" s="31">
        <f t="shared" ca="1" si="49"/>
        <v>-494601.33</v>
      </c>
      <c r="CE110" s="31">
        <f t="shared" ca="1" si="49"/>
        <v>-44239.34</v>
      </c>
      <c r="CF110" s="31">
        <f t="shared" ca="1" si="49"/>
        <v>-92672.69</v>
      </c>
      <c r="CG110" s="31">
        <f t="shared" ca="1" si="49"/>
        <v>-4557.6400000000003</v>
      </c>
      <c r="CH110" s="31">
        <f t="shared" ca="1" si="49"/>
        <v>-13311.45</v>
      </c>
      <c r="CI110" s="31">
        <f t="shared" ca="1" si="49"/>
        <v>-60579.79</v>
      </c>
      <c r="CJ110" s="31">
        <f t="shared" ca="1" si="49"/>
        <v>-24816.36</v>
      </c>
      <c r="CK110" s="32">
        <f t="shared" ca="1" si="54"/>
        <v>1667.68</v>
      </c>
      <c r="CL110" s="32">
        <f t="shared" ca="1" si="54"/>
        <v>1574.6</v>
      </c>
      <c r="CM110" s="32">
        <f t="shared" ca="1" si="54"/>
        <v>224.79</v>
      </c>
      <c r="CN110" s="32">
        <f t="shared" ca="1" si="52"/>
        <v>20.54</v>
      </c>
      <c r="CO110" s="32">
        <f t="shared" ca="1" si="52"/>
        <v>5172.59</v>
      </c>
      <c r="CP110" s="32">
        <f t="shared" ca="1" si="52"/>
        <v>10304.19</v>
      </c>
      <c r="CQ110" s="32">
        <f t="shared" ca="1" si="43"/>
        <v>921.65</v>
      </c>
      <c r="CR110" s="32">
        <f t="shared" ca="1" si="43"/>
        <v>1930.68</v>
      </c>
      <c r="CS110" s="32">
        <f t="shared" ca="1" si="43"/>
        <v>94.95</v>
      </c>
      <c r="CT110" s="32">
        <f t="shared" ca="1" si="43"/>
        <v>277.32</v>
      </c>
      <c r="CU110" s="32">
        <f t="shared" ca="1" si="43"/>
        <v>1262.08</v>
      </c>
      <c r="CV110" s="32">
        <f t="shared" ca="1" si="43"/>
        <v>517.01</v>
      </c>
      <c r="CW110" s="31">
        <f t="shared" ca="1" si="50"/>
        <v>-33420.400000000016</v>
      </c>
      <c r="CX110" s="31">
        <f t="shared" ca="1" si="50"/>
        <v>-31554.889999999996</v>
      </c>
      <c r="CY110" s="31">
        <f t="shared" ca="1" si="50"/>
        <v>-4504.84</v>
      </c>
      <c r="CZ110" s="31">
        <f t="shared" ca="1" si="50"/>
        <v>-410.71000000000004</v>
      </c>
      <c r="DA110" s="31">
        <f t="shared" ca="1" si="50"/>
        <v>-103451.78</v>
      </c>
      <c r="DB110" s="31">
        <f t="shared" ca="1" si="50"/>
        <v>-206083.88000000003</v>
      </c>
      <c r="DC110" s="31">
        <f t="shared" ca="1" si="44"/>
        <v>-19096.649999999994</v>
      </c>
      <c r="DD110" s="31">
        <f t="shared" ca="1" si="44"/>
        <v>-40003.720000000008</v>
      </c>
      <c r="DE110" s="31">
        <f t="shared" ca="1" si="44"/>
        <v>-1967.3800000000006</v>
      </c>
      <c r="DF110" s="31">
        <f t="shared" ca="1" si="44"/>
        <v>-5446.6</v>
      </c>
      <c r="DG110" s="31">
        <f t="shared" ca="1" si="44"/>
        <v>-24787.23</v>
      </c>
      <c r="DH110" s="31">
        <f t="shared" ca="1" si="44"/>
        <v>-10154.030000000002</v>
      </c>
      <c r="DI110" s="32">
        <f t="shared" ca="1" si="36"/>
        <v>-1671.02</v>
      </c>
      <c r="DJ110" s="32">
        <f t="shared" ca="1" si="36"/>
        <v>-1577.74</v>
      </c>
      <c r="DK110" s="32">
        <f t="shared" ca="1" si="36"/>
        <v>-225.24</v>
      </c>
      <c r="DL110" s="32">
        <f t="shared" ca="1" si="36"/>
        <v>-20.54</v>
      </c>
      <c r="DM110" s="32">
        <f t="shared" ca="1" si="36"/>
        <v>-5172.59</v>
      </c>
      <c r="DN110" s="32">
        <f t="shared" ca="1" si="36"/>
        <v>-10304.19</v>
      </c>
      <c r="DO110" s="32">
        <f t="shared" ca="1" si="46"/>
        <v>-954.83</v>
      </c>
      <c r="DP110" s="32">
        <f t="shared" ca="1" si="46"/>
        <v>-2000.19</v>
      </c>
      <c r="DQ110" s="32">
        <f t="shared" ca="1" si="46"/>
        <v>-98.37</v>
      </c>
      <c r="DR110" s="32">
        <f t="shared" ca="1" si="46"/>
        <v>-272.33</v>
      </c>
      <c r="DS110" s="32">
        <f t="shared" ca="1" si="46"/>
        <v>-1239.3599999999999</v>
      </c>
      <c r="DT110" s="32">
        <f t="shared" ca="1" si="46"/>
        <v>-507.7</v>
      </c>
      <c r="DU110" s="31">
        <f t="shared" ca="1" si="37"/>
        <v>-5310.99</v>
      </c>
      <c r="DV110" s="31">
        <f t="shared" ca="1" si="37"/>
        <v>-4947.53</v>
      </c>
      <c r="DW110" s="31">
        <f t="shared" ca="1" si="37"/>
        <v>-697.68</v>
      </c>
      <c r="DX110" s="31">
        <f t="shared" ca="1" si="37"/>
        <v>-62.74</v>
      </c>
      <c r="DY110" s="31">
        <f t="shared" ca="1" si="37"/>
        <v>-15589.7</v>
      </c>
      <c r="DZ110" s="31">
        <f t="shared" ca="1" si="37"/>
        <v>-30618.31</v>
      </c>
      <c r="EA110" s="31">
        <f t="shared" ca="1" si="47"/>
        <v>-2797.99</v>
      </c>
      <c r="EB110" s="31">
        <f t="shared" ca="1" si="47"/>
        <v>-5784.79</v>
      </c>
      <c r="EC110" s="31">
        <f t="shared" ca="1" si="47"/>
        <v>-280.74</v>
      </c>
      <c r="ED110" s="31">
        <f t="shared" ca="1" si="47"/>
        <v>-767.13</v>
      </c>
      <c r="EE110" s="31">
        <f t="shared" ca="1" si="47"/>
        <v>-3443.82</v>
      </c>
      <c r="EF110" s="31">
        <f t="shared" ca="1" si="47"/>
        <v>-1391.97</v>
      </c>
      <c r="EG110" s="32">
        <f t="shared" ca="1" si="38"/>
        <v>-40402.410000000011</v>
      </c>
      <c r="EH110" s="32">
        <f t="shared" ca="1" si="38"/>
        <v>-38080.159999999996</v>
      </c>
      <c r="EI110" s="32">
        <f t="shared" ca="1" si="38"/>
        <v>-5427.76</v>
      </c>
      <c r="EJ110" s="32">
        <f t="shared" ca="1" si="38"/>
        <v>-493.99000000000007</v>
      </c>
      <c r="EK110" s="32">
        <f t="shared" ca="1" si="38"/>
        <v>-124214.06999999999</v>
      </c>
      <c r="EL110" s="32">
        <f t="shared" ca="1" si="38"/>
        <v>-247006.38000000003</v>
      </c>
      <c r="EM110" s="32">
        <f t="shared" ca="1" si="48"/>
        <v>-22849.469999999994</v>
      </c>
      <c r="EN110" s="32">
        <f t="shared" ca="1" si="48"/>
        <v>-47788.700000000012</v>
      </c>
      <c r="EO110" s="32">
        <f t="shared" ca="1" si="48"/>
        <v>-2346.4900000000007</v>
      </c>
      <c r="EP110" s="32">
        <f t="shared" ca="1" si="48"/>
        <v>-6486.06</v>
      </c>
      <c r="EQ110" s="32">
        <f t="shared" ca="1" si="48"/>
        <v>-29470.41</v>
      </c>
      <c r="ER110" s="32">
        <f t="shared" ca="1" si="48"/>
        <v>-12053.700000000003</v>
      </c>
    </row>
    <row r="111" spans="1:148" x14ac:dyDescent="0.25">
      <c r="A111" t="s">
        <v>510</v>
      </c>
      <c r="B111" s="1" t="s">
        <v>102</v>
      </c>
      <c r="C111" t="str">
        <f t="shared" ca="1" si="40"/>
        <v>NRG3</v>
      </c>
      <c r="D111" t="str">
        <f t="shared" ca="1" si="41"/>
        <v>NRGreen</v>
      </c>
      <c r="E111" s="52">
        <v>3657.616</v>
      </c>
      <c r="F111" s="52">
        <v>9.5017999999999994</v>
      </c>
      <c r="G111" s="52">
        <v>0</v>
      </c>
      <c r="H111" s="52">
        <v>0</v>
      </c>
      <c r="I111" s="52">
        <v>13.4373</v>
      </c>
      <c r="J111" s="52">
        <v>0</v>
      </c>
      <c r="K111" s="52">
        <v>0</v>
      </c>
      <c r="L111" s="52">
        <v>0</v>
      </c>
      <c r="M111" s="52">
        <v>0</v>
      </c>
      <c r="N111" s="52">
        <v>1989.6523999999999</v>
      </c>
      <c r="O111" s="52">
        <v>3871.9933999999998</v>
      </c>
      <c r="P111" s="52">
        <v>3051.5857000000001</v>
      </c>
      <c r="Q111" s="32">
        <v>110839.8</v>
      </c>
      <c r="R111" s="32">
        <v>260.72000000000003</v>
      </c>
      <c r="S111" s="32">
        <v>0</v>
      </c>
      <c r="T111" s="32">
        <v>0</v>
      </c>
      <c r="U111" s="32">
        <v>298.27</v>
      </c>
      <c r="V111" s="32">
        <v>0</v>
      </c>
      <c r="W111" s="32">
        <v>0</v>
      </c>
      <c r="X111" s="32">
        <v>0</v>
      </c>
      <c r="Y111" s="32">
        <v>0</v>
      </c>
      <c r="Z111" s="32">
        <v>41189.75</v>
      </c>
      <c r="AA111" s="32">
        <v>77340.179999999993</v>
      </c>
      <c r="AB111" s="32">
        <v>60260.45</v>
      </c>
      <c r="AC111" s="2">
        <v>1.98</v>
      </c>
      <c r="AD111" s="2">
        <v>1.98</v>
      </c>
      <c r="AE111" s="2">
        <v>1.98</v>
      </c>
      <c r="AF111" s="2">
        <v>1.98</v>
      </c>
      <c r="AG111" s="2">
        <v>1.98</v>
      </c>
      <c r="AH111" s="2">
        <v>1.98</v>
      </c>
      <c r="AI111" s="2">
        <v>1.98</v>
      </c>
      <c r="AJ111" s="2">
        <v>1.98</v>
      </c>
      <c r="AK111" s="2">
        <v>1.98</v>
      </c>
      <c r="AL111" s="2">
        <v>1.98</v>
      </c>
      <c r="AM111" s="2">
        <v>1.98</v>
      </c>
      <c r="AN111" s="2">
        <v>1.98</v>
      </c>
      <c r="AO111" s="33">
        <v>2194.63</v>
      </c>
      <c r="AP111" s="33">
        <v>5.16</v>
      </c>
      <c r="AQ111" s="33">
        <v>0</v>
      </c>
      <c r="AR111" s="33">
        <v>0</v>
      </c>
      <c r="AS111" s="33">
        <v>5.91</v>
      </c>
      <c r="AT111" s="33">
        <v>0</v>
      </c>
      <c r="AU111" s="33">
        <v>0</v>
      </c>
      <c r="AV111" s="33">
        <v>0</v>
      </c>
      <c r="AW111" s="33">
        <v>0</v>
      </c>
      <c r="AX111" s="33">
        <v>815.56</v>
      </c>
      <c r="AY111" s="33">
        <v>1531.34</v>
      </c>
      <c r="AZ111" s="33">
        <v>1193.1600000000001</v>
      </c>
      <c r="BA111" s="31">
        <f t="shared" si="53"/>
        <v>-11.08</v>
      </c>
      <c r="BB111" s="31">
        <f t="shared" si="53"/>
        <v>-0.03</v>
      </c>
      <c r="BC111" s="31">
        <f t="shared" si="53"/>
        <v>0</v>
      </c>
      <c r="BD111" s="31">
        <f t="shared" si="51"/>
        <v>0</v>
      </c>
      <c r="BE111" s="31">
        <f t="shared" si="51"/>
        <v>-0.06</v>
      </c>
      <c r="BF111" s="31">
        <f t="shared" si="51"/>
        <v>0</v>
      </c>
      <c r="BG111" s="31">
        <f t="shared" si="42"/>
        <v>0</v>
      </c>
      <c r="BH111" s="31">
        <f t="shared" si="42"/>
        <v>0</v>
      </c>
      <c r="BI111" s="31">
        <f t="shared" si="42"/>
        <v>0</v>
      </c>
      <c r="BJ111" s="31">
        <f t="shared" si="42"/>
        <v>-45.31</v>
      </c>
      <c r="BK111" s="31">
        <f t="shared" si="42"/>
        <v>-85.07</v>
      </c>
      <c r="BL111" s="31">
        <f t="shared" si="42"/>
        <v>-66.290000000000006</v>
      </c>
      <c r="BM111" s="6">
        <f t="shared" ca="1" si="56"/>
        <v>5.0000000000000001E-3</v>
      </c>
      <c r="BN111" s="6">
        <f t="shared" ca="1" si="56"/>
        <v>5.0000000000000001E-3</v>
      </c>
      <c r="BO111" s="6">
        <f t="shared" ca="1" si="56"/>
        <v>5.0000000000000001E-3</v>
      </c>
      <c r="BP111" s="6">
        <f t="shared" ca="1" si="56"/>
        <v>5.0000000000000001E-3</v>
      </c>
      <c r="BQ111" s="6">
        <f t="shared" ca="1" si="56"/>
        <v>5.0000000000000001E-3</v>
      </c>
      <c r="BR111" s="6">
        <f t="shared" ca="1" si="56"/>
        <v>5.0000000000000001E-3</v>
      </c>
      <c r="BS111" s="6">
        <f t="shared" ca="1" si="56"/>
        <v>5.0000000000000001E-3</v>
      </c>
      <c r="BT111" s="6">
        <f t="shared" ca="1" si="56"/>
        <v>5.0000000000000001E-3</v>
      </c>
      <c r="BU111" s="6">
        <f t="shared" ca="1" si="56"/>
        <v>5.0000000000000001E-3</v>
      </c>
      <c r="BV111" s="6">
        <f t="shared" ca="1" si="56"/>
        <v>5.0000000000000001E-3</v>
      </c>
      <c r="BW111" s="6">
        <f t="shared" ca="1" si="56"/>
        <v>5.0000000000000001E-3</v>
      </c>
      <c r="BX111" s="6">
        <f t="shared" ca="1" si="56"/>
        <v>5.0000000000000001E-3</v>
      </c>
      <c r="BY111" s="31">
        <f t="shared" ca="1" si="49"/>
        <v>554.20000000000005</v>
      </c>
      <c r="BZ111" s="31">
        <f t="shared" ca="1" si="49"/>
        <v>1.3</v>
      </c>
      <c r="CA111" s="31">
        <f t="shared" ca="1" si="49"/>
        <v>0</v>
      </c>
      <c r="CB111" s="31">
        <f t="shared" ca="1" si="49"/>
        <v>0</v>
      </c>
      <c r="CC111" s="31">
        <f t="shared" ca="1" si="49"/>
        <v>1.49</v>
      </c>
      <c r="CD111" s="31">
        <f t="shared" ca="1" si="49"/>
        <v>0</v>
      </c>
      <c r="CE111" s="31">
        <f t="shared" ca="1" si="49"/>
        <v>0</v>
      </c>
      <c r="CF111" s="31">
        <f t="shared" ca="1" si="49"/>
        <v>0</v>
      </c>
      <c r="CG111" s="31">
        <f t="shared" ca="1" si="49"/>
        <v>0</v>
      </c>
      <c r="CH111" s="31">
        <f t="shared" ca="1" si="49"/>
        <v>205.95</v>
      </c>
      <c r="CI111" s="31">
        <f t="shared" ca="1" si="49"/>
        <v>386.7</v>
      </c>
      <c r="CJ111" s="31">
        <f t="shared" ca="1" si="49"/>
        <v>301.3</v>
      </c>
      <c r="CK111" s="32">
        <f t="shared" ca="1" si="54"/>
        <v>277.10000000000002</v>
      </c>
      <c r="CL111" s="32">
        <f t="shared" ca="1" si="54"/>
        <v>0.65</v>
      </c>
      <c r="CM111" s="32">
        <f t="shared" ca="1" si="54"/>
        <v>0</v>
      </c>
      <c r="CN111" s="32">
        <f t="shared" ca="1" si="52"/>
        <v>0</v>
      </c>
      <c r="CO111" s="32">
        <f t="shared" ca="1" si="52"/>
        <v>0.75</v>
      </c>
      <c r="CP111" s="32">
        <f t="shared" ca="1" si="52"/>
        <v>0</v>
      </c>
      <c r="CQ111" s="32">
        <f t="shared" ca="1" si="43"/>
        <v>0</v>
      </c>
      <c r="CR111" s="32">
        <f t="shared" ca="1" si="43"/>
        <v>0</v>
      </c>
      <c r="CS111" s="32">
        <f t="shared" ca="1" si="43"/>
        <v>0</v>
      </c>
      <c r="CT111" s="32">
        <f t="shared" ca="1" si="43"/>
        <v>102.97</v>
      </c>
      <c r="CU111" s="32">
        <f t="shared" ca="1" si="43"/>
        <v>193.35</v>
      </c>
      <c r="CV111" s="32">
        <f t="shared" ca="1" si="43"/>
        <v>150.65</v>
      </c>
      <c r="CW111" s="31">
        <f t="shared" ca="1" si="50"/>
        <v>-1352.25</v>
      </c>
      <c r="CX111" s="31">
        <f t="shared" ca="1" si="50"/>
        <v>-3.18</v>
      </c>
      <c r="CY111" s="31">
        <f t="shared" ca="1" si="50"/>
        <v>0</v>
      </c>
      <c r="CZ111" s="31">
        <f t="shared" ca="1" si="50"/>
        <v>0</v>
      </c>
      <c r="DA111" s="31">
        <f t="shared" ca="1" si="50"/>
        <v>-3.61</v>
      </c>
      <c r="DB111" s="31">
        <f t="shared" ca="1" si="50"/>
        <v>0</v>
      </c>
      <c r="DC111" s="31">
        <f t="shared" ca="1" si="44"/>
        <v>0</v>
      </c>
      <c r="DD111" s="31">
        <f t="shared" ca="1" si="44"/>
        <v>0</v>
      </c>
      <c r="DE111" s="31">
        <f t="shared" ca="1" si="44"/>
        <v>0</v>
      </c>
      <c r="DF111" s="31">
        <f t="shared" ca="1" si="44"/>
        <v>-461.33</v>
      </c>
      <c r="DG111" s="31">
        <f t="shared" ca="1" si="44"/>
        <v>-866.22</v>
      </c>
      <c r="DH111" s="31">
        <f t="shared" ca="1" si="44"/>
        <v>-674.92000000000007</v>
      </c>
      <c r="DI111" s="32">
        <f t="shared" ca="1" si="36"/>
        <v>-67.61</v>
      </c>
      <c r="DJ111" s="32">
        <f t="shared" ca="1" si="36"/>
        <v>-0.16</v>
      </c>
      <c r="DK111" s="32">
        <f t="shared" ca="1" si="36"/>
        <v>0</v>
      </c>
      <c r="DL111" s="32">
        <f t="shared" ca="1" si="36"/>
        <v>0</v>
      </c>
      <c r="DM111" s="32">
        <f t="shared" ca="1" si="36"/>
        <v>-0.18</v>
      </c>
      <c r="DN111" s="32">
        <f t="shared" ca="1" si="36"/>
        <v>0</v>
      </c>
      <c r="DO111" s="32">
        <f t="shared" ca="1" si="46"/>
        <v>0</v>
      </c>
      <c r="DP111" s="32">
        <f t="shared" ca="1" si="46"/>
        <v>0</v>
      </c>
      <c r="DQ111" s="32">
        <f t="shared" ca="1" si="46"/>
        <v>0</v>
      </c>
      <c r="DR111" s="32">
        <f t="shared" ca="1" si="46"/>
        <v>-23.07</v>
      </c>
      <c r="DS111" s="32">
        <f t="shared" ca="1" si="46"/>
        <v>-43.31</v>
      </c>
      <c r="DT111" s="32">
        <f t="shared" ca="1" si="46"/>
        <v>-33.75</v>
      </c>
      <c r="DU111" s="31">
        <f t="shared" ca="1" si="37"/>
        <v>-214.89</v>
      </c>
      <c r="DV111" s="31">
        <f t="shared" ca="1" si="37"/>
        <v>-0.5</v>
      </c>
      <c r="DW111" s="31">
        <f t="shared" ca="1" si="37"/>
        <v>0</v>
      </c>
      <c r="DX111" s="31">
        <f t="shared" ca="1" si="37"/>
        <v>0</v>
      </c>
      <c r="DY111" s="31">
        <f t="shared" ca="1" si="37"/>
        <v>-0.54</v>
      </c>
      <c r="DZ111" s="31">
        <f t="shared" ca="1" si="37"/>
        <v>0</v>
      </c>
      <c r="EA111" s="31">
        <f t="shared" ca="1" si="47"/>
        <v>0</v>
      </c>
      <c r="EB111" s="31">
        <f t="shared" ca="1" si="47"/>
        <v>0</v>
      </c>
      <c r="EC111" s="31">
        <f t="shared" ca="1" si="47"/>
        <v>0</v>
      </c>
      <c r="ED111" s="31">
        <f t="shared" ca="1" si="47"/>
        <v>-64.98</v>
      </c>
      <c r="EE111" s="31">
        <f t="shared" ca="1" si="47"/>
        <v>-120.35</v>
      </c>
      <c r="EF111" s="31">
        <f t="shared" ca="1" si="47"/>
        <v>-92.52</v>
      </c>
      <c r="EG111" s="32">
        <f t="shared" ca="1" si="38"/>
        <v>-1634.75</v>
      </c>
      <c r="EH111" s="32">
        <f t="shared" ca="1" si="38"/>
        <v>-3.8400000000000003</v>
      </c>
      <c r="EI111" s="32">
        <f t="shared" ca="1" si="38"/>
        <v>0</v>
      </c>
      <c r="EJ111" s="32">
        <f t="shared" ca="1" si="38"/>
        <v>0</v>
      </c>
      <c r="EK111" s="32">
        <f t="shared" ca="1" si="38"/>
        <v>-4.33</v>
      </c>
      <c r="EL111" s="32">
        <f t="shared" ca="1" si="38"/>
        <v>0</v>
      </c>
      <c r="EM111" s="32">
        <f t="shared" ca="1" si="48"/>
        <v>0</v>
      </c>
      <c r="EN111" s="32">
        <f t="shared" ca="1" si="48"/>
        <v>0</v>
      </c>
      <c r="EO111" s="32">
        <f t="shared" ca="1" si="48"/>
        <v>0</v>
      </c>
      <c r="EP111" s="32">
        <f t="shared" ca="1" si="48"/>
        <v>-549.38</v>
      </c>
      <c r="EQ111" s="32">
        <f t="shared" ca="1" si="48"/>
        <v>-1029.8799999999999</v>
      </c>
      <c r="ER111" s="32">
        <f t="shared" ca="1" si="48"/>
        <v>-801.19</v>
      </c>
    </row>
    <row r="112" spans="1:148" x14ac:dyDescent="0.25">
      <c r="A112" t="s">
        <v>511</v>
      </c>
      <c r="B112" s="1" t="s">
        <v>103</v>
      </c>
      <c r="C112" t="str">
        <f t="shared" ca="1" si="40"/>
        <v>NX01</v>
      </c>
      <c r="D112" t="str">
        <f t="shared" ca="1" si="41"/>
        <v>Nexen Balzac</v>
      </c>
      <c r="E112" s="52">
        <v>50005.867400000003</v>
      </c>
      <c r="F112" s="52">
        <v>40368.759899999997</v>
      </c>
      <c r="G112" s="52">
        <v>13668.8686</v>
      </c>
      <c r="H112" s="52">
        <v>28744.341400000001</v>
      </c>
      <c r="I112" s="52">
        <v>26261.968700000001</v>
      </c>
      <c r="J112" s="52">
        <v>51668.983899999999</v>
      </c>
      <c r="K112" s="52">
        <v>17689.958999999999</v>
      </c>
      <c r="L112" s="52">
        <v>29143.718400000002</v>
      </c>
      <c r="M112" s="52">
        <v>25632.8406</v>
      </c>
      <c r="N112" s="52">
        <v>12620.6556</v>
      </c>
      <c r="O112" s="52">
        <v>21932.809499999999</v>
      </c>
      <c r="P112" s="52">
        <v>24824.719400000002</v>
      </c>
      <c r="Q112" s="32">
        <v>2046004.51</v>
      </c>
      <c r="R112" s="32">
        <v>1682249.16</v>
      </c>
      <c r="S112" s="32">
        <v>360390.9</v>
      </c>
      <c r="T112" s="32">
        <v>668475.17000000004</v>
      </c>
      <c r="U112" s="32">
        <v>2179511.89</v>
      </c>
      <c r="V112" s="32">
        <v>6459021.21</v>
      </c>
      <c r="W112" s="32">
        <v>609674.74</v>
      </c>
      <c r="X112" s="32">
        <v>1502768.99</v>
      </c>
      <c r="Y112" s="32">
        <v>586537.6</v>
      </c>
      <c r="Z112" s="32">
        <v>405304.85</v>
      </c>
      <c r="AA112" s="32">
        <v>601741.18999999994</v>
      </c>
      <c r="AB112" s="32">
        <v>594801.79</v>
      </c>
      <c r="AC112" s="2">
        <v>1.54</v>
      </c>
      <c r="AD112" s="2">
        <v>1.54</v>
      </c>
      <c r="AE112" s="2">
        <v>1.54</v>
      </c>
      <c r="AF112" s="2">
        <v>1.54</v>
      </c>
      <c r="AG112" s="2">
        <v>1.54</v>
      </c>
      <c r="AH112" s="2">
        <v>1.54</v>
      </c>
      <c r="AI112" s="2">
        <v>1.54</v>
      </c>
      <c r="AJ112" s="2">
        <v>1.54</v>
      </c>
      <c r="AK112" s="2">
        <v>1.54</v>
      </c>
      <c r="AL112" s="2">
        <v>1.54</v>
      </c>
      <c r="AM112" s="2">
        <v>1.54</v>
      </c>
      <c r="AN112" s="2">
        <v>1.54</v>
      </c>
      <c r="AO112" s="33">
        <v>31508.47</v>
      </c>
      <c r="AP112" s="33">
        <v>25906.639999999999</v>
      </c>
      <c r="AQ112" s="33">
        <v>5550.02</v>
      </c>
      <c r="AR112" s="33">
        <v>10294.52</v>
      </c>
      <c r="AS112" s="33">
        <v>33564.480000000003</v>
      </c>
      <c r="AT112" s="33">
        <v>99468.93</v>
      </c>
      <c r="AU112" s="33">
        <v>9388.99</v>
      </c>
      <c r="AV112" s="33">
        <v>23142.639999999999</v>
      </c>
      <c r="AW112" s="33">
        <v>9032.68</v>
      </c>
      <c r="AX112" s="33">
        <v>6241.69</v>
      </c>
      <c r="AY112" s="33">
        <v>9266.81</v>
      </c>
      <c r="AZ112" s="33">
        <v>9159.9500000000007</v>
      </c>
      <c r="BA112" s="31">
        <f t="shared" si="53"/>
        <v>-204.6</v>
      </c>
      <c r="BB112" s="31">
        <f t="shared" si="53"/>
        <v>-168.22</v>
      </c>
      <c r="BC112" s="31">
        <f t="shared" si="53"/>
        <v>-36.04</v>
      </c>
      <c r="BD112" s="31">
        <f t="shared" si="51"/>
        <v>-133.69999999999999</v>
      </c>
      <c r="BE112" s="31">
        <f t="shared" si="51"/>
        <v>-435.9</v>
      </c>
      <c r="BF112" s="31">
        <f t="shared" si="51"/>
        <v>-1291.8</v>
      </c>
      <c r="BG112" s="31">
        <f t="shared" si="42"/>
        <v>975.48</v>
      </c>
      <c r="BH112" s="31">
        <f t="shared" si="42"/>
        <v>2404.4299999999998</v>
      </c>
      <c r="BI112" s="31">
        <f t="shared" si="42"/>
        <v>938.46</v>
      </c>
      <c r="BJ112" s="31">
        <f t="shared" ref="BJ112:BL167" si="57">ROUND(Z112*BJ$3,2)</f>
        <v>-445.84</v>
      </c>
      <c r="BK112" s="31">
        <f t="shared" si="57"/>
        <v>-661.92</v>
      </c>
      <c r="BL112" s="31">
        <f t="shared" si="57"/>
        <v>-654.28</v>
      </c>
      <c r="BM112" s="6">
        <f t="shared" ca="1" si="56"/>
        <v>-1.2500000000000001E-2</v>
      </c>
      <c r="BN112" s="6">
        <f t="shared" ca="1" si="56"/>
        <v>-1.2500000000000001E-2</v>
      </c>
      <c r="BO112" s="6">
        <f t="shared" ca="1" si="56"/>
        <v>-1.2500000000000001E-2</v>
      </c>
      <c r="BP112" s="6">
        <f t="shared" ca="1" si="56"/>
        <v>-1.2500000000000001E-2</v>
      </c>
      <c r="BQ112" s="6">
        <f t="shared" ca="1" si="56"/>
        <v>-1.2500000000000001E-2</v>
      </c>
      <c r="BR112" s="6">
        <f t="shared" ca="1" si="56"/>
        <v>-1.2500000000000001E-2</v>
      </c>
      <c r="BS112" s="6">
        <f t="shared" ca="1" si="56"/>
        <v>-1.2500000000000001E-2</v>
      </c>
      <c r="BT112" s="6">
        <f t="shared" ca="1" si="56"/>
        <v>-1.2500000000000001E-2</v>
      </c>
      <c r="BU112" s="6">
        <f t="shared" ca="1" si="56"/>
        <v>-1.2500000000000001E-2</v>
      </c>
      <c r="BV112" s="6">
        <f t="shared" ca="1" si="56"/>
        <v>-1.2500000000000001E-2</v>
      </c>
      <c r="BW112" s="6">
        <f t="shared" ca="1" si="56"/>
        <v>-1.2500000000000001E-2</v>
      </c>
      <c r="BX112" s="6">
        <f t="shared" ca="1" si="56"/>
        <v>-1.2500000000000001E-2</v>
      </c>
      <c r="BY112" s="31">
        <f t="shared" ca="1" si="49"/>
        <v>-25575.06</v>
      </c>
      <c r="BZ112" s="31">
        <f t="shared" ca="1" si="49"/>
        <v>-21028.11</v>
      </c>
      <c r="CA112" s="31">
        <f t="shared" ca="1" si="49"/>
        <v>-4504.8900000000003</v>
      </c>
      <c r="CB112" s="31">
        <f t="shared" ref="CB112:CJ140" ca="1" si="58">IFERROR(VLOOKUP($C112,DOSDetail,CELL("col",CB$4)+58,FALSE),ROUND(T112*BP112,2))</f>
        <v>-8355.94</v>
      </c>
      <c r="CC112" s="31">
        <f t="shared" ca="1" si="58"/>
        <v>-27243.9</v>
      </c>
      <c r="CD112" s="31">
        <f t="shared" ca="1" si="58"/>
        <v>-80737.77</v>
      </c>
      <c r="CE112" s="31">
        <f t="shared" ca="1" si="58"/>
        <v>-7620.93</v>
      </c>
      <c r="CF112" s="31">
        <f t="shared" ca="1" si="58"/>
        <v>-18784.61</v>
      </c>
      <c r="CG112" s="31">
        <f t="shared" ca="1" si="58"/>
        <v>-7331.72</v>
      </c>
      <c r="CH112" s="31">
        <f t="shared" ca="1" si="58"/>
        <v>-5066.3100000000004</v>
      </c>
      <c r="CI112" s="31">
        <f t="shared" ca="1" si="58"/>
        <v>-7521.76</v>
      </c>
      <c r="CJ112" s="31">
        <f t="shared" ca="1" si="58"/>
        <v>-7435.02</v>
      </c>
      <c r="CK112" s="32">
        <f t="shared" ca="1" si="54"/>
        <v>5115.01</v>
      </c>
      <c r="CL112" s="32">
        <f t="shared" ca="1" si="54"/>
        <v>4205.62</v>
      </c>
      <c r="CM112" s="32">
        <f t="shared" ca="1" si="54"/>
        <v>900.98</v>
      </c>
      <c r="CN112" s="32">
        <f t="shared" ca="1" si="52"/>
        <v>1671.19</v>
      </c>
      <c r="CO112" s="32">
        <f t="shared" ca="1" si="52"/>
        <v>5448.78</v>
      </c>
      <c r="CP112" s="32">
        <f t="shared" ca="1" si="52"/>
        <v>16147.55</v>
      </c>
      <c r="CQ112" s="32">
        <f t="shared" ca="1" si="43"/>
        <v>1524.19</v>
      </c>
      <c r="CR112" s="32">
        <f t="shared" ca="1" si="43"/>
        <v>3756.92</v>
      </c>
      <c r="CS112" s="32">
        <f t="shared" ca="1" si="43"/>
        <v>1466.34</v>
      </c>
      <c r="CT112" s="32">
        <f t="shared" ref="CT112:CV167" ca="1" si="59">ROUND(Z112*$CV$3,2)</f>
        <v>1013.26</v>
      </c>
      <c r="CU112" s="32">
        <f t="shared" ca="1" si="59"/>
        <v>1504.35</v>
      </c>
      <c r="CV112" s="32">
        <f t="shared" ca="1" si="59"/>
        <v>1487</v>
      </c>
      <c r="CW112" s="31">
        <f t="shared" ca="1" si="50"/>
        <v>-51763.920000000006</v>
      </c>
      <c r="CX112" s="31">
        <f t="shared" ca="1" si="50"/>
        <v>-42560.91</v>
      </c>
      <c r="CY112" s="31">
        <f t="shared" ca="1" si="50"/>
        <v>-9117.89</v>
      </c>
      <c r="CZ112" s="31">
        <f t="shared" ca="1" si="50"/>
        <v>-16845.57</v>
      </c>
      <c r="DA112" s="31">
        <f t="shared" ca="1" si="50"/>
        <v>-54923.700000000004</v>
      </c>
      <c r="DB112" s="31">
        <f t="shared" ca="1" si="50"/>
        <v>-162767.35</v>
      </c>
      <c r="DC112" s="31">
        <f t="shared" ca="1" si="44"/>
        <v>-16461.21</v>
      </c>
      <c r="DD112" s="31">
        <f t="shared" ca="1" si="44"/>
        <v>-40574.76</v>
      </c>
      <c r="DE112" s="31">
        <f t="shared" ca="1" si="44"/>
        <v>-15836.52</v>
      </c>
      <c r="DF112" s="31">
        <f t="shared" ref="DF112:DH167" ca="1" si="60">CH112+CT112-AX112-BJ112</f>
        <v>-9848.9</v>
      </c>
      <c r="DG112" s="31">
        <f t="shared" ca="1" si="60"/>
        <v>-14622.3</v>
      </c>
      <c r="DH112" s="31">
        <f t="shared" ca="1" si="60"/>
        <v>-14453.69</v>
      </c>
      <c r="DI112" s="32">
        <f t="shared" ca="1" si="36"/>
        <v>-2588.1999999999998</v>
      </c>
      <c r="DJ112" s="32">
        <f t="shared" ca="1" si="36"/>
        <v>-2128.0500000000002</v>
      </c>
      <c r="DK112" s="32">
        <f t="shared" ca="1" si="36"/>
        <v>-455.89</v>
      </c>
      <c r="DL112" s="32">
        <f t="shared" ca="1" si="36"/>
        <v>-842.28</v>
      </c>
      <c r="DM112" s="32">
        <f t="shared" ca="1" si="36"/>
        <v>-2746.19</v>
      </c>
      <c r="DN112" s="32">
        <f t="shared" ca="1" si="36"/>
        <v>-8138.37</v>
      </c>
      <c r="DO112" s="32">
        <f t="shared" ca="1" si="46"/>
        <v>-823.06</v>
      </c>
      <c r="DP112" s="32">
        <f t="shared" ca="1" si="46"/>
        <v>-2028.74</v>
      </c>
      <c r="DQ112" s="32">
        <f t="shared" ca="1" si="46"/>
        <v>-791.83</v>
      </c>
      <c r="DR112" s="32">
        <f t="shared" ca="1" si="46"/>
        <v>-492.45</v>
      </c>
      <c r="DS112" s="32">
        <f t="shared" ca="1" si="46"/>
        <v>-731.12</v>
      </c>
      <c r="DT112" s="32">
        <f t="shared" ca="1" si="46"/>
        <v>-722.68</v>
      </c>
      <c r="DU112" s="31">
        <f t="shared" ca="1" si="37"/>
        <v>-8226.0400000000009</v>
      </c>
      <c r="DV112" s="31">
        <f t="shared" ca="1" si="37"/>
        <v>-6673.18</v>
      </c>
      <c r="DW112" s="31">
        <f t="shared" ca="1" si="37"/>
        <v>-1412.12</v>
      </c>
      <c r="DX112" s="31">
        <f t="shared" ca="1" si="37"/>
        <v>-2573.16</v>
      </c>
      <c r="DY112" s="31">
        <f t="shared" ca="1" si="37"/>
        <v>-8276.75</v>
      </c>
      <c r="DZ112" s="31">
        <f t="shared" ca="1" si="37"/>
        <v>-24182.68</v>
      </c>
      <c r="EA112" s="31">
        <f t="shared" ca="1" si="47"/>
        <v>-2411.85</v>
      </c>
      <c r="EB112" s="31">
        <f t="shared" ca="1" si="47"/>
        <v>-5867.37</v>
      </c>
      <c r="EC112" s="31">
        <f t="shared" ca="1" si="47"/>
        <v>-2259.8000000000002</v>
      </c>
      <c r="ED112" s="31">
        <f t="shared" ca="1" si="47"/>
        <v>-1387.18</v>
      </c>
      <c r="EE112" s="31">
        <f t="shared" ca="1" si="47"/>
        <v>-2031.55</v>
      </c>
      <c r="EF112" s="31">
        <f t="shared" ca="1" si="47"/>
        <v>-1981.4</v>
      </c>
      <c r="EG112" s="32">
        <f t="shared" ca="1" si="38"/>
        <v>-62578.16</v>
      </c>
      <c r="EH112" s="32">
        <f t="shared" ca="1" si="38"/>
        <v>-51362.140000000007</v>
      </c>
      <c r="EI112" s="32">
        <f t="shared" ca="1" si="38"/>
        <v>-10985.899999999998</v>
      </c>
      <c r="EJ112" s="32">
        <f t="shared" ca="1" si="38"/>
        <v>-20261.009999999998</v>
      </c>
      <c r="EK112" s="32">
        <f t="shared" ca="1" si="38"/>
        <v>-65946.640000000014</v>
      </c>
      <c r="EL112" s="32">
        <f t="shared" ca="1" si="38"/>
        <v>-195088.4</v>
      </c>
      <c r="EM112" s="32">
        <f t="shared" ca="1" si="48"/>
        <v>-19696.12</v>
      </c>
      <c r="EN112" s="32">
        <f t="shared" ca="1" si="48"/>
        <v>-48470.87</v>
      </c>
      <c r="EO112" s="32">
        <f t="shared" ca="1" si="48"/>
        <v>-18888.150000000001</v>
      </c>
      <c r="EP112" s="32">
        <f t="shared" ca="1" si="48"/>
        <v>-11728.53</v>
      </c>
      <c r="EQ112" s="32">
        <f t="shared" ca="1" si="48"/>
        <v>-17384.97</v>
      </c>
      <c r="ER112" s="32">
        <f t="shared" ca="1" si="48"/>
        <v>-17157.77</v>
      </c>
    </row>
    <row r="113" spans="1:148" x14ac:dyDescent="0.25">
      <c r="A113" t="s">
        <v>511</v>
      </c>
      <c r="B113" s="1" t="s">
        <v>104</v>
      </c>
      <c r="C113" t="str">
        <f t="shared" ca="1" si="40"/>
        <v>NX02</v>
      </c>
      <c r="D113" t="str">
        <f t="shared" ca="1" si="41"/>
        <v>Nexen Long Lake Industrial System</v>
      </c>
      <c r="E113" s="52">
        <v>17800.261999999999</v>
      </c>
      <c r="F113" s="52">
        <v>24872.47</v>
      </c>
      <c r="G113" s="52">
        <v>18189.937900000001</v>
      </c>
      <c r="H113" s="52">
        <v>9331.2086999999992</v>
      </c>
      <c r="I113" s="52">
        <v>13442.1453</v>
      </c>
      <c r="J113" s="52">
        <v>2326.9047999999998</v>
      </c>
      <c r="K113" s="52">
        <v>25418.610499999999</v>
      </c>
      <c r="L113" s="52">
        <v>10340.56</v>
      </c>
      <c r="M113" s="52">
        <v>16035.624</v>
      </c>
      <c r="N113" s="52">
        <v>19217.32</v>
      </c>
      <c r="O113" s="52">
        <v>35409.955000000002</v>
      </c>
      <c r="P113" s="52">
        <v>23789.338</v>
      </c>
      <c r="Q113" s="32">
        <v>552607.27</v>
      </c>
      <c r="R113" s="32">
        <v>832646.21</v>
      </c>
      <c r="S113" s="32">
        <v>384954.08</v>
      </c>
      <c r="T113" s="32">
        <v>189030.04</v>
      </c>
      <c r="U113" s="32">
        <v>568846.72</v>
      </c>
      <c r="V113" s="32">
        <v>169688.23</v>
      </c>
      <c r="W113" s="32">
        <v>584345.25</v>
      </c>
      <c r="X113" s="32">
        <v>298485</v>
      </c>
      <c r="Y113" s="32">
        <v>336816.64000000001</v>
      </c>
      <c r="Z113" s="32">
        <v>404384.06</v>
      </c>
      <c r="AA113" s="32">
        <v>665957.64</v>
      </c>
      <c r="AB113" s="32">
        <v>474300.26</v>
      </c>
      <c r="AC113" s="2">
        <v>1.84</v>
      </c>
      <c r="AD113" s="2">
        <v>1.84</v>
      </c>
      <c r="AE113" s="2">
        <v>1.84</v>
      </c>
      <c r="AF113" s="2">
        <v>1.84</v>
      </c>
      <c r="AG113" s="2">
        <v>1.84</v>
      </c>
      <c r="AH113" s="2">
        <v>1.84</v>
      </c>
      <c r="AI113" s="2">
        <v>1.84</v>
      </c>
      <c r="AJ113" s="2">
        <v>1.84</v>
      </c>
      <c r="AK113" s="2">
        <v>1.84</v>
      </c>
      <c r="AL113" s="2">
        <v>1.84</v>
      </c>
      <c r="AM113" s="2">
        <v>1.84</v>
      </c>
      <c r="AN113" s="2">
        <v>1.84</v>
      </c>
      <c r="AO113" s="33">
        <v>10167.969999999999</v>
      </c>
      <c r="AP113" s="33">
        <v>15320.69</v>
      </c>
      <c r="AQ113" s="33">
        <v>7083.16</v>
      </c>
      <c r="AR113" s="33">
        <v>3478.15</v>
      </c>
      <c r="AS113" s="33">
        <v>10466.780000000001</v>
      </c>
      <c r="AT113" s="33">
        <v>3122.26</v>
      </c>
      <c r="AU113" s="33">
        <v>10751.95</v>
      </c>
      <c r="AV113" s="33">
        <v>5492.12</v>
      </c>
      <c r="AW113" s="33">
        <v>6197.43</v>
      </c>
      <c r="AX113" s="33">
        <v>7440.67</v>
      </c>
      <c r="AY113" s="33">
        <v>12253.62</v>
      </c>
      <c r="AZ113" s="33">
        <v>8727.1200000000008</v>
      </c>
      <c r="BA113" s="31">
        <f t="shared" si="53"/>
        <v>-55.26</v>
      </c>
      <c r="BB113" s="31">
        <f t="shared" si="53"/>
        <v>-83.26</v>
      </c>
      <c r="BC113" s="31">
        <f t="shared" si="53"/>
        <v>-38.5</v>
      </c>
      <c r="BD113" s="31">
        <f t="shared" si="51"/>
        <v>-37.81</v>
      </c>
      <c r="BE113" s="31">
        <f t="shared" si="51"/>
        <v>-113.77</v>
      </c>
      <c r="BF113" s="31">
        <f t="shared" si="51"/>
        <v>-33.94</v>
      </c>
      <c r="BG113" s="31">
        <f t="shared" si="51"/>
        <v>934.95</v>
      </c>
      <c r="BH113" s="31">
        <f t="shared" si="51"/>
        <v>477.58</v>
      </c>
      <c r="BI113" s="31">
        <f t="shared" si="51"/>
        <v>538.91</v>
      </c>
      <c r="BJ113" s="31">
        <f t="shared" si="57"/>
        <v>-444.82</v>
      </c>
      <c r="BK113" s="31">
        <f t="shared" si="57"/>
        <v>-732.55</v>
      </c>
      <c r="BL113" s="31">
        <f t="shared" si="57"/>
        <v>-521.73</v>
      </c>
      <c r="BM113" s="6">
        <f t="shared" ca="1" si="56"/>
        <v>0.05</v>
      </c>
      <c r="BN113" s="6">
        <f t="shared" ca="1" si="56"/>
        <v>0.05</v>
      </c>
      <c r="BO113" s="6">
        <f t="shared" ca="1" si="56"/>
        <v>0.05</v>
      </c>
      <c r="BP113" s="6">
        <f t="shared" ca="1" si="56"/>
        <v>0.05</v>
      </c>
      <c r="BQ113" s="6">
        <f t="shared" ca="1" si="56"/>
        <v>0.05</v>
      </c>
      <c r="BR113" s="6">
        <f t="shared" ca="1" si="56"/>
        <v>0.05</v>
      </c>
      <c r="BS113" s="6">
        <f t="shared" ca="1" si="56"/>
        <v>0.05</v>
      </c>
      <c r="BT113" s="6">
        <f t="shared" ca="1" si="56"/>
        <v>0.05</v>
      </c>
      <c r="BU113" s="6">
        <f t="shared" ca="1" si="56"/>
        <v>0.05</v>
      </c>
      <c r="BV113" s="6">
        <f t="shared" ca="1" si="56"/>
        <v>0.05</v>
      </c>
      <c r="BW113" s="6">
        <f t="shared" ca="1" si="56"/>
        <v>0.05</v>
      </c>
      <c r="BX113" s="6">
        <f t="shared" ca="1" si="56"/>
        <v>0.05</v>
      </c>
      <c r="BY113" s="31">
        <f t="shared" ref="BY113:CD144" ca="1" si="61">IFERROR(VLOOKUP($C113,DOSDetail,CELL("col",BY$4)+58,FALSE),ROUND(Q113*BM113,2))</f>
        <v>27630.36</v>
      </c>
      <c r="BZ113" s="31">
        <f t="shared" ca="1" si="61"/>
        <v>41632.31</v>
      </c>
      <c r="CA113" s="31">
        <f t="shared" ca="1" si="61"/>
        <v>19247.7</v>
      </c>
      <c r="CB113" s="31">
        <f t="shared" ca="1" si="58"/>
        <v>9451.5</v>
      </c>
      <c r="CC113" s="31">
        <f t="shared" ca="1" si="58"/>
        <v>28442.34</v>
      </c>
      <c r="CD113" s="31">
        <f t="shared" ca="1" si="58"/>
        <v>8484.41</v>
      </c>
      <c r="CE113" s="31">
        <f t="shared" ca="1" si="58"/>
        <v>29217.26</v>
      </c>
      <c r="CF113" s="31">
        <f t="shared" ca="1" si="58"/>
        <v>14924.25</v>
      </c>
      <c r="CG113" s="31">
        <f t="shared" ca="1" si="58"/>
        <v>16840.830000000002</v>
      </c>
      <c r="CH113" s="31">
        <f t="shared" ca="1" si="58"/>
        <v>20219.2</v>
      </c>
      <c r="CI113" s="31">
        <f t="shared" ca="1" si="58"/>
        <v>33297.879999999997</v>
      </c>
      <c r="CJ113" s="31">
        <f t="shared" ca="1" si="58"/>
        <v>23715.01</v>
      </c>
      <c r="CK113" s="32">
        <f t="shared" ca="1" si="54"/>
        <v>1381.52</v>
      </c>
      <c r="CL113" s="32">
        <f t="shared" ca="1" si="54"/>
        <v>2081.62</v>
      </c>
      <c r="CM113" s="32">
        <f t="shared" ca="1" si="54"/>
        <v>962.39</v>
      </c>
      <c r="CN113" s="32">
        <f t="shared" ca="1" si="52"/>
        <v>472.58</v>
      </c>
      <c r="CO113" s="32">
        <f t="shared" ca="1" si="52"/>
        <v>1422.12</v>
      </c>
      <c r="CP113" s="32">
        <f t="shared" ca="1" si="52"/>
        <v>424.22</v>
      </c>
      <c r="CQ113" s="32">
        <f t="shared" ca="1" si="52"/>
        <v>1460.86</v>
      </c>
      <c r="CR113" s="32">
        <f t="shared" ca="1" si="52"/>
        <v>746.21</v>
      </c>
      <c r="CS113" s="32">
        <f t="shared" ca="1" si="52"/>
        <v>842.04</v>
      </c>
      <c r="CT113" s="32">
        <f t="shared" ca="1" si="59"/>
        <v>1010.96</v>
      </c>
      <c r="CU113" s="32">
        <f t="shared" ca="1" si="59"/>
        <v>1664.89</v>
      </c>
      <c r="CV113" s="32">
        <f t="shared" ca="1" si="59"/>
        <v>1185.75</v>
      </c>
      <c r="CW113" s="31">
        <f t="shared" ca="1" si="50"/>
        <v>18899.170000000002</v>
      </c>
      <c r="CX113" s="31">
        <f t="shared" ca="1" si="50"/>
        <v>28476.499999999996</v>
      </c>
      <c r="CY113" s="31">
        <f t="shared" ca="1" si="50"/>
        <v>13165.43</v>
      </c>
      <c r="CZ113" s="31">
        <f t="shared" ca="1" si="50"/>
        <v>6483.7400000000007</v>
      </c>
      <c r="DA113" s="31">
        <f t="shared" ca="1" si="50"/>
        <v>19511.45</v>
      </c>
      <c r="DB113" s="31">
        <f t="shared" ca="1" si="50"/>
        <v>5820.3099999999986</v>
      </c>
      <c r="DC113" s="31">
        <f t="shared" ca="1" si="50"/>
        <v>18991.219999999998</v>
      </c>
      <c r="DD113" s="31">
        <f t="shared" ca="1" si="50"/>
        <v>9700.76</v>
      </c>
      <c r="DE113" s="31">
        <f t="shared" ca="1" si="50"/>
        <v>10946.530000000002</v>
      </c>
      <c r="DF113" s="31">
        <f t="shared" ca="1" si="60"/>
        <v>14234.31</v>
      </c>
      <c r="DG113" s="31">
        <f t="shared" ca="1" si="60"/>
        <v>23441.699999999993</v>
      </c>
      <c r="DH113" s="31">
        <f t="shared" ca="1" si="60"/>
        <v>16695.37</v>
      </c>
      <c r="DI113" s="32">
        <f t="shared" ca="1" si="36"/>
        <v>944.96</v>
      </c>
      <c r="DJ113" s="32">
        <f t="shared" ca="1" si="36"/>
        <v>1423.83</v>
      </c>
      <c r="DK113" s="32">
        <f t="shared" ca="1" si="36"/>
        <v>658.27</v>
      </c>
      <c r="DL113" s="32">
        <f t="shared" ca="1" si="36"/>
        <v>324.19</v>
      </c>
      <c r="DM113" s="32">
        <f t="shared" ca="1" si="36"/>
        <v>975.57</v>
      </c>
      <c r="DN113" s="32">
        <f t="shared" ca="1" si="36"/>
        <v>291.02</v>
      </c>
      <c r="DO113" s="32">
        <f t="shared" ca="1" si="46"/>
        <v>949.56</v>
      </c>
      <c r="DP113" s="32">
        <f t="shared" ca="1" si="46"/>
        <v>485.04</v>
      </c>
      <c r="DQ113" s="32">
        <f t="shared" ca="1" si="46"/>
        <v>547.33000000000004</v>
      </c>
      <c r="DR113" s="32">
        <f t="shared" ca="1" si="46"/>
        <v>711.72</v>
      </c>
      <c r="DS113" s="32">
        <f t="shared" ca="1" si="46"/>
        <v>1172.0899999999999</v>
      </c>
      <c r="DT113" s="32">
        <f t="shared" ca="1" si="46"/>
        <v>834.77</v>
      </c>
      <c r="DU113" s="31">
        <f t="shared" ca="1" si="37"/>
        <v>3003.35</v>
      </c>
      <c r="DV113" s="31">
        <f t="shared" ca="1" si="37"/>
        <v>4464.87</v>
      </c>
      <c r="DW113" s="31">
        <f t="shared" ca="1" si="37"/>
        <v>2038.98</v>
      </c>
      <c r="DX113" s="31">
        <f t="shared" ca="1" si="37"/>
        <v>990.39</v>
      </c>
      <c r="DY113" s="31">
        <f t="shared" ca="1" si="37"/>
        <v>2940.29</v>
      </c>
      <c r="DZ113" s="31">
        <f t="shared" ca="1" si="37"/>
        <v>864.74</v>
      </c>
      <c r="EA113" s="31">
        <f t="shared" ca="1" si="47"/>
        <v>2782.54</v>
      </c>
      <c r="EB113" s="31">
        <f t="shared" ca="1" si="47"/>
        <v>1402.79</v>
      </c>
      <c r="EC113" s="31">
        <f t="shared" ca="1" si="47"/>
        <v>1562.02</v>
      </c>
      <c r="ED113" s="31">
        <f t="shared" ca="1" si="47"/>
        <v>2004.85</v>
      </c>
      <c r="EE113" s="31">
        <f t="shared" ca="1" si="47"/>
        <v>3256.87</v>
      </c>
      <c r="EF113" s="31">
        <f t="shared" ca="1" si="47"/>
        <v>2288.6999999999998</v>
      </c>
      <c r="EG113" s="32">
        <f t="shared" ca="1" si="38"/>
        <v>22847.48</v>
      </c>
      <c r="EH113" s="32">
        <f t="shared" ca="1" si="38"/>
        <v>34365.199999999997</v>
      </c>
      <c r="EI113" s="32">
        <f t="shared" ca="1" si="38"/>
        <v>15862.68</v>
      </c>
      <c r="EJ113" s="32">
        <f t="shared" ca="1" si="38"/>
        <v>7798.3200000000006</v>
      </c>
      <c r="EK113" s="32">
        <f t="shared" ca="1" si="38"/>
        <v>23427.31</v>
      </c>
      <c r="EL113" s="32">
        <f t="shared" ca="1" si="38"/>
        <v>6976.0699999999979</v>
      </c>
      <c r="EM113" s="32">
        <f t="shared" ca="1" si="48"/>
        <v>22723.32</v>
      </c>
      <c r="EN113" s="32">
        <f t="shared" ca="1" si="48"/>
        <v>11588.59</v>
      </c>
      <c r="EO113" s="32">
        <f t="shared" ca="1" si="48"/>
        <v>13055.880000000003</v>
      </c>
      <c r="EP113" s="32">
        <f t="shared" ca="1" si="48"/>
        <v>16950.879999999997</v>
      </c>
      <c r="EQ113" s="32">
        <f t="shared" ca="1" si="48"/>
        <v>27870.659999999993</v>
      </c>
      <c r="ER113" s="32">
        <f t="shared" ca="1" si="48"/>
        <v>19818.84</v>
      </c>
    </row>
    <row r="114" spans="1:148" x14ac:dyDescent="0.25">
      <c r="A114" t="s">
        <v>512</v>
      </c>
      <c r="B114" s="1" t="s">
        <v>49</v>
      </c>
      <c r="C114" t="str">
        <f t="shared" ca="1" si="40"/>
        <v>OMRH</v>
      </c>
      <c r="D114" t="str">
        <f t="shared" ca="1" si="41"/>
        <v>Oldman River Hydro Facility</v>
      </c>
      <c r="E114" s="52">
        <v>8486.2265232999998</v>
      </c>
      <c r="F114" s="52">
        <v>5875.2911889999996</v>
      </c>
      <c r="G114" s="52">
        <v>12970.8086745</v>
      </c>
      <c r="H114" s="52">
        <v>16157.656915899999</v>
      </c>
      <c r="I114" s="52">
        <v>21080.062397099999</v>
      </c>
      <c r="J114" s="52">
        <v>22294.2674424</v>
      </c>
      <c r="K114" s="52">
        <v>16118.0086541</v>
      </c>
      <c r="L114" s="52">
        <v>13758.903759299999</v>
      </c>
      <c r="M114" s="52">
        <v>6850.0975883000001</v>
      </c>
      <c r="N114" s="52">
        <v>4779.9128166999999</v>
      </c>
      <c r="O114" s="52">
        <v>4331.9413672999999</v>
      </c>
      <c r="P114" s="52">
        <v>2233.9957476</v>
      </c>
      <c r="Q114" s="32">
        <v>307345.68</v>
      </c>
      <c r="R114" s="32">
        <v>195178.31</v>
      </c>
      <c r="S114" s="32">
        <v>279855.86</v>
      </c>
      <c r="T114" s="32">
        <v>332856.03000000003</v>
      </c>
      <c r="U114" s="32">
        <v>1175405.79</v>
      </c>
      <c r="V114" s="32">
        <v>2181466.1</v>
      </c>
      <c r="W114" s="32">
        <v>381317.81</v>
      </c>
      <c r="X114" s="32">
        <v>473888.29</v>
      </c>
      <c r="Y114" s="32">
        <v>142431.9</v>
      </c>
      <c r="Z114" s="32">
        <v>106698.63</v>
      </c>
      <c r="AA114" s="32">
        <v>85577.72</v>
      </c>
      <c r="AB114" s="32">
        <v>46784.25</v>
      </c>
      <c r="AC114" s="2">
        <v>3.35</v>
      </c>
      <c r="AD114" s="2">
        <v>3.35</v>
      </c>
      <c r="AE114" s="2">
        <v>3.35</v>
      </c>
      <c r="AF114" s="2">
        <v>3.35</v>
      </c>
      <c r="AG114" s="2">
        <v>3.35</v>
      </c>
      <c r="AH114" s="2">
        <v>3.35</v>
      </c>
      <c r="AI114" s="2">
        <v>3.35</v>
      </c>
      <c r="AJ114" s="2">
        <v>3.35</v>
      </c>
      <c r="AK114" s="2">
        <v>3.35</v>
      </c>
      <c r="AL114" s="2">
        <v>3.35</v>
      </c>
      <c r="AM114" s="2">
        <v>3.35</v>
      </c>
      <c r="AN114" s="2">
        <v>3.35</v>
      </c>
      <c r="AO114" s="33">
        <v>10296.08</v>
      </c>
      <c r="AP114" s="33">
        <v>6538.47</v>
      </c>
      <c r="AQ114" s="33">
        <v>9375.17</v>
      </c>
      <c r="AR114" s="33">
        <v>11150.68</v>
      </c>
      <c r="AS114" s="33">
        <v>39376.089999999997</v>
      </c>
      <c r="AT114" s="33">
        <v>73079.11</v>
      </c>
      <c r="AU114" s="33">
        <v>12774.15</v>
      </c>
      <c r="AV114" s="33">
        <v>15875.26</v>
      </c>
      <c r="AW114" s="33">
        <v>4771.47</v>
      </c>
      <c r="AX114" s="33">
        <v>3574.4</v>
      </c>
      <c r="AY114" s="33">
        <v>2866.85</v>
      </c>
      <c r="AZ114" s="33">
        <v>1567.27</v>
      </c>
      <c r="BA114" s="31">
        <f t="shared" si="53"/>
        <v>-30.73</v>
      </c>
      <c r="BB114" s="31">
        <f t="shared" si="53"/>
        <v>-19.52</v>
      </c>
      <c r="BC114" s="31">
        <f t="shared" si="53"/>
        <v>-27.99</v>
      </c>
      <c r="BD114" s="31">
        <f t="shared" si="51"/>
        <v>-66.569999999999993</v>
      </c>
      <c r="BE114" s="31">
        <f t="shared" si="51"/>
        <v>-235.08</v>
      </c>
      <c r="BF114" s="31">
        <f t="shared" si="51"/>
        <v>-436.29</v>
      </c>
      <c r="BG114" s="31">
        <f t="shared" si="51"/>
        <v>610.11</v>
      </c>
      <c r="BH114" s="31">
        <f t="shared" si="51"/>
        <v>758.22</v>
      </c>
      <c r="BI114" s="31">
        <f t="shared" si="51"/>
        <v>227.89</v>
      </c>
      <c r="BJ114" s="31">
        <f t="shared" si="57"/>
        <v>-117.37</v>
      </c>
      <c r="BK114" s="31">
        <f t="shared" si="57"/>
        <v>-94.14</v>
      </c>
      <c r="BL114" s="31">
        <f t="shared" si="57"/>
        <v>-51.46</v>
      </c>
      <c r="BM114" s="6">
        <f t="shared" ca="1" si="56"/>
        <v>9.4999999999999998E-3</v>
      </c>
      <c r="BN114" s="6">
        <f t="shared" ca="1" si="56"/>
        <v>9.4999999999999998E-3</v>
      </c>
      <c r="BO114" s="6">
        <f t="shared" ca="1" si="56"/>
        <v>9.4999999999999998E-3</v>
      </c>
      <c r="BP114" s="6">
        <f t="shared" ca="1" si="56"/>
        <v>9.4999999999999998E-3</v>
      </c>
      <c r="BQ114" s="6">
        <f t="shared" ca="1" si="56"/>
        <v>9.4999999999999998E-3</v>
      </c>
      <c r="BR114" s="6">
        <f t="shared" ca="1" si="56"/>
        <v>9.4999999999999998E-3</v>
      </c>
      <c r="BS114" s="6">
        <f t="shared" ca="1" si="56"/>
        <v>9.4999999999999998E-3</v>
      </c>
      <c r="BT114" s="6">
        <f t="shared" ca="1" si="56"/>
        <v>9.4999999999999998E-3</v>
      </c>
      <c r="BU114" s="6">
        <f t="shared" ca="1" si="56"/>
        <v>9.4999999999999998E-3</v>
      </c>
      <c r="BV114" s="6">
        <f t="shared" ca="1" si="56"/>
        <v>9.4999999999999998E-3</v>
      </c>
      <c r="BW114" s="6">
        <f t="shared" ca="1" si="56"/>
        <v>9.4999999999999998E-3</v>
      </c>
      <c r="BX114" s="6">
        <f t="shared" ca="1" si="56"/>
        <v>9.4999999999999998E-3</v>
      </c>
      <c r="BY114" s="31">
        <f t="shared" ca="1" si="61"/>
        <v>2919.78</v>
      </c>
      <c r="BZ114" s="31">
        <f t="shared" ca="1" si="61"/>
        <v>1854.19</v>
      </c>
      <c r="CA114" s="31">
        <f t="shared" ca="1" si="61"/>
        <v>2658.63</v>
      </c>
      <c r="CB114" s="31">
        <f t="shared" ca="1" si="58"/>
        <v>3162.13</v>
      </c>
      <c r="CC114" s="31">
        <f t="shared" ca="1" si="58"/>
        <v>11166.36</v>
      </c>
      <c r="CD114" s="31">
        <f t="shared" ca="1" si="58"/>
        <v>20723.93</v>
      </c>
      <c r="CE114" s="31">
        <f t="shared" ca="1" si="58"/>
        <v>3622.52</v>
      </c>
      <c r="CF114" s="31">
        <f t="shared" ca="1" si="58"/>
        <v>4501.9399999999996</v>
      </c>
      <c r="CG114" s="31">
        <f t="shared" ca="1" si="58"/>
        <v>1353.1</v>
      </c>
      <c r="CH114" s="31">
        <f t="shared" ca="1" si="58"/>
        <v>1013.64</v>
      </c>
      <c r="CI114" s="31">
        <f t="shared" ca="1" si="58"/>
        <v>812.99</v>
      </c>
      <c r="CJ114" s="31">
        <f t="shared" ca="1" si="58"/>
        <v>444.45</v>
      </c>
      <c r="CK114" s="32">
        <f t="shared" ca="1" si="54"/>
        <v>768.36</v>
      </c>
      <c r="CL114" s="32">
        <f t="shared" ca="1" si="54"/>
        <v>487.95</v>
      </c>
      <c r="CM114" s="32">
        <f t="shared" ca="1" si="54"/>
        <v>699.64</v>
      </c>
      <c r="CN114" s="32">
        <f t="shared" ca="1" si="52"/>
        <v>832.14</v>
      </c>
      <c r="CO114" s="32">
        <f t="shared" ca="1" si="52"/>
        <v>2938.51</v>
      </c>
      <c r="CP114" s="32">
        <f t="shared" ca="1" si="52"/>
        <v>5453.67</v>
      </c>
      <c r="CQ114" s="32">
        <f t="shared" ca="1" si="52"/>
        <v>953.29</v>
      </c>
      <c r="CR114" s="32">
        <f t="shared" ca="1" si="52"/>
        <v>1184.72</v>
      </c>
      <c r="CS114" s="32">
        <f t="shared" ca="1" si="52"/>
        <v>356.08</v>
      </c>
      <c r="CT114" s="32">
        <f t="shared" ca="1" si="59"/>
        <v>266.75</v>
      </c>
      <c r="CU114" s="32">
        <f t="shared" ca="1" si="59"/>
        <v>213.94</v>
      </c>
      <c r="CV114" s="32">
        <f t="shared" ca="1" si="59"/>
        <v>116.96</v>
      </c>
      <c r="CW114" s="31">
        <f t="shared" ca="1" si="50"/>
        <v>-6577.21</v>
      </c>
      <c r="CX114" s="31">
        <f t="shared" ca="1" si="50"/>
        <v>-4176.8099999999995</v>
      </c>
      <c r="CY114" s="31">
        <f t="shared" ca="1" si="50"/>
        <v>-5988.91</v>
      </c>
      <c r="CZ114" s="31">
        <f t="shared" ca="1" si="50"/>
        <v>-7089.84</v>
      </c>
      <c r="DA114" s="31">
        <f t="shared" ca="1" si="50"/>
        <v>-25036.139999999992</v>
      </c>
      <c r="DB114" s="31">
        <f t="shared" ca="1" si="50"/>
        <v>-46465.22</v>
      </c>
      <c r="DC114" s="31">
        <f t="shared" ca="1" si="50"/>
        <v>-8808.4500000000007</v>
      </c>
      <c r="DD114" s="31">
        <f t="shared" ca="1" si="50"/>
        <v>-10946.82</v>
      </c>
      <c r="DE114" s="31">
        <f t="shared" ca="1" si="50"/>
        <v>-3290.1800000000003</v>
      </c>
      <c r="DF114" s="31">
        <f t="shared" ca="1" si="60"/>
        <v>-2176.6400000000003</v>
      </c>
      <c r="DG114" s="31">
        <f t="shared" ca="1" si="60"/>
        <v>-1745.7799999999997</v>
      </c>
      <c r="DH114" s="31">
        <f t="shared" ca="1" si="60"/>
        <v>-954.4</v>
      </c>
      <c r="DI114" s="32">
        <f t="shared" ca="1" si="36"/>
        <v>-328.86</v>
      </c>
      <c r="DJ114" s="32">
        <f t="shared" ca="1" si="36"/>
        <v>-208.84</v>
      </c>
      <c r="DK114" s="32">
        <f t="shared" ca="1" si="36"/>
        <v>-299.45</v>
      </c>
      <c r="DL114" s="32">
        <f t="shared" ca="1" si="36"/>
        <v>-354.49</v>
      </c>
      <c r="DM114" s="32">
        <f t="shared" ca="1" si="36"/>
        <v>-1251.81</v>
      </c>
      <c r="DN114" s="32">
        <f t="shared" ca="1" si="36"/>
        <v>-2323.2600000000002</v>
      </c>
      <c r="DO114" s="32">
        <f t="shared" ca="1" si="46"/>
        <v>-440.42</v>
      </c>
      <c r="DP114" s="32">
        <f t="shared" ca="1" si="46"/>
        <v>-547.34</v>
      </c>
      <c r="DQ114" s="32">
        <f t="shared" ca="1" si="46"/>
        <v>-164.51</v>
      </c>
      <c r="DR114" s="32">
        <f t="shared" ca="1" si="46"/>
        <v>-108.83</v>
      </c>
      <c r="DS114" s="32">
        <f t="shared" ca="1" si="46"/>
        <v>-87.29</v>
      </c>
      <c r="DT114" s="32">
        <f t="shared" ca="1" si="46"/>
        <v>-47.72</v>
      </c>
      <c r="DU114" s="31">
        <f t="shared" ca="1" si="37"/>
        <v>-1045.21</v>
      </c>
      <c r="DV114" s="31">
        <f t="shared" ca="1" si="37"/>
        <v>-654.89</v>
      </c>
      <c r="DW114" s="31">
        <f t="shared" ca="1" si="37"/>
        <v>-927.52</v>
      </c>
      <c r="DX114" s="31">
        <f t="shared" ca="1" si="37"/>
        <v>-1082.97</v>
      </c>
      <c r="DY114" s="31">
        <f t="shared" ca="1" si="37"/>
        <v>-3772.83</v>
      </c>
      <c r="DZ114" s="31">
        <f t="shared" ca="1" si="37"/>
        <v>-6903.43</v>
      </c>
      <c r="EA114" s="31">
        <f t="shared" ca="1" si="47"/>
        <v>-1290.5899999999999</v>
      </c>
      <c r="EB114" s="31">
        <f t="shared" ca="1" si="47"/>
        <v>-1582.98</v>
      </c>
      <c r="EC114" s="31">
        <f t="shared" ca="1" si="47"/>
        <v>-469.49</v>
      </c>
      <c r="ED114" s="31">
        <f t="shared" ca="1" si="47"/>
        <v>-306.57</v>
      </c>
      <c r="EE114" s="31">
        <f t="shared" ca="1" si="47"/>
        <v>-242.55</v>
      </c>
      <c r="EF114" s="31">
        <f t="shared" ca="1" si="47"/>
        <v>-130.83000000000001</v>
      </c>
      <c r="EG114" s="32">
        <f t="shared" ca="1" si="38"/>
        <v>-7951.28</v>
      </c>
      <c r="EH114" s="32">
        <f t="shared" ca="1" si="38"/>
        <v>-5040.54</v>
      </c>
      <c r="EI114" s="32">
        <f t="shared" ca="1" si="38"/>
        <v>-7215.8799999999992</v>
      </c>
      <c r="EJ114" s="32">
        <f t="shared" ca="1" si="38"/>
        <v>-8527.2999999999993</v>
      </c>
      <c r="EK114" s="32">
        <f t="shared" ca="1" si="38"/>
        <v>-30060.779999999992</v>
      </c>
      <c r="EL114" s="32">
        <f t="shared" ca="1" si="38"/>
        <v>-55691.91</v>
      </c>
      <c r="EM114" s="32">
        <f t="shared" ca="1" si="48"/>
        <v>-10539.460000000001</v>
      </c>
      <c r="EN114" s="32">
        <f t="shared" ca="1" si="48"/>
        <v>-13077.14</v>
      </c>
      <c r="EO114" s="32">
        <f t="shared" ca="1" si="48"/>
        <v>-3924.1800000000003</v>
      </c>
      <c r="EP114" s="32">
        <f t="shared" ca="1" si="48"/>
        <v>-2592.0400000000004</v>
      </c>
      <c r="EQ114" s="32">
        <f t="shared" ca="1" si="48"/>
        <v>-2075.62</v>
      </c>
      <c r="ER114" s="32">
        <f t="shared" ca="1" si="48"/>
        <v>-1132.95</v>
      </c>
    </row>
    <row r="115" spans="1:148" x14ac:dyDescent="0.25">
      <c r="A115" t="s">
        <v>513</v>
      </c>
      <c r="B115" s="1" t="s">
        <v>105</v>
      </c>
      <c r="C115" t="str">
        <f t="shared" ca="1" si="40"/>
        <v>OWF1</v>
      </c>
      <c r="D115" t="str">
        <f t="shared" ca="1" si="41"/>
        <v>Oldman 2 Wind Facility</v>
      </c>
      <c r="E115" s="52">
        <v>18843.6289</v>
      </c>
      <c r="F115" s="52">
        <v>10543.1708</v>
      </c>
      <c r="G115" s="52">
        <v>18596.1692</v>
      </c>
      <c r="H115" s="52">
        <v>13056.902400000001</v>
      </c>
      <c r="I115" s="52">
        <v>4967.6253999999999</v>
      </c>
      <c r="J115" s="52">
        <v>5106.1886999999997</v>
      </c>
      <c r="K115" s="52">
        <v>8936.4104000000007</v>
      </c>
      <c r="L115" s="52">
        <v>8617.0740000000005</v>
      </c>
      <c r="M115" s="52">
        <v>11854.2299</v>
      </c>
      <c r="N115" s="52">
        <v>13540.645500000001</v>
      </c>
      <c r="O115" s="52">
        <v>15265.519200000001</v>
      </c>
      <c r="P115" s="52">
        <v>16257.810600000001</v>
      </c>
      <c r="Q115" s="32">
        <v>484910.28</v>
      </c>
      <c r="R115" s="32">
        <v>238099.84</v>
      </c>
      <c r="S115" s="32">
        <v>345186.79</v>
      </c>
      <c r="T115" s="32">
        <v>250661.89</v>
      </c>
      <c r="U115" s="32">
        <v>177323.55</v>
      </c>
      <c r="V115" s="32">
        <v>279366.18</v>
      </c>
      <c r="W115" s="32">
        <v>192143.76</v>
      </c>
      <c r="X115" s="32">
        <v>219366.46</v>
      </c>
      <c r="Y115" s="32">
        <v>224612.74</v>
      </c>
      <c r="Z115" s="32">
        <v>246018.58</v>
      </c>
      <c r="AA115" s="32">
        <v>287310.03000000003</v>
      </c>
      <c r="AB115" s="32">
        <v>291093.71000000002</v>
      </c>
      <c r="AC115" s="2">
        <v>3.92</v>
      </c>
      <c r="AD115" s="2">
        <v>3.92</v>
      </c>
      <c r="AE115" s="2">
        <v>3.92</v>
      </c>
      <c r="AF115" s="2">
        <v>3.92</v>
      </c>
      <c r="AG115" s="2">
        <v>3.92</v>
      </c>
      <c r="AH115" s="2">
        <v>3.92</v>
      </c>
      <c r="AI115" s="2">
        <v>3.92</v>
      </c>
      <c r="AJ115" s="2">
        <v>3.92</v>
      </c>
      <c r="AK115" s="2">
        <v>3.92</v>
      </c>
      <c r="AL115" s="2">
        <v>3.92</v>
      </c>
      <c r="AM115" s="2">
        <v>3.92</v>
      </c>
      <c r="AN115" s="2">
        <v>3.92</v>
      </c>
      <c r="AO115" s="33">
        <v>19008.48</v>
      </c>
      <c r="AP115" s="33">
        <v>9333.51</v>
      </c>
      <c r="AQ115" s="33">
        <v>13531.32</v>
      </c>
      <c r="AR115" s="33">
        <v>9825.9500000000007</v>
      </c>
      <c r="AS115" s="33">
        <v>6951.08</v>
      </c>
      <c r="AT115" s="33">
        <v>10951.15</v>
      </c>
      <c r="AU115" s="33">
        <v>7532.04</v>
      </c>
      <c r="AV115" s="33">
        <v>8599.17</v>
      </c>
      <c r="AW115" s="33">
        <v>8804.82</v>
      </c>
      <c r="AX115" s="33">
        <v>9643.93</v>
      </c>
      <c r="AY115" s="33">
        <v>11262.55</v>
      </c>
      <c r="AZ115" s="33">
        <v>11410.87</v>
      </c>
      <c r="BA115" s="31">
        <f t="shared" si="53"/>
        <v>-48.49</v>
      </c>
      <c r="BB115" s="31">
        <f t="shared" si="53"/>
        <v>-23.81</v>
      </c>
      <c r="BC115" s="31">
        <f t="shared" si="53"/>
        <v>-34.520000000000003</v>
      </c>
      <c r="BD115" s="31">
        <f t="shared" si="51"/>
        <v>-50.13</v>
      </c>
      <c r="BE115" s="31">
        <f t="shared" si="51"/>
        <v>-35.46</v>
      </c>
      <c r="BF115" s="31">
        <f t="shared" si="51"/>
        <v>-55.87</v>
      </c>
      <c r="BG115" s="31">
        <f t="shared" si="51"/>
        <v>307.43</v>
      </c>
      <c r="BH115" s="31">
        <f t="shared" si="51"/>
        <v>350.99</v>
      </c>
      <c r="BI115" s="31">
        <f t="shared" si="51"/>
        <v>359.38</v>
      </c>
      <c r="BJ115" s="31">
        <f t="shared" si="57"/>
        <v>-270.62</v>
      </c>
      <c r="BK115" s="31">
        <f t="shared" si="57"/>
        <v>-316.04000000000002</v>
      </c>
      <c r="BL115" s="31">
        <f t="shared" si="57"/>
        <v>-320.2</v>
      </c>
      <c r="BM115" s="6">
        <f t="shared" ca="1" si="56"/>
        <v>3.5000000000000003E-2</v>
      </c>
      <c r="BN115" s="6">
        <f t="shared" ca="1" si="56"/>
        <v>3.5000000000000003E-2</v>
      </c>
      <c r="BO115" s="6">
        <f t="shared" ca="1" si="56"/>
        <v>3.5000000000000003E-2</v>
      </c>
      <c r="BP115" s="6">
        <f t="shared" ca="1" si="56"/>
        <v>3.5000000000000003E-2</v>
      </c>
      <c r="BQ115" s="6">
        <f t="shared" ca="1" si="56"/>
        <v>3.5000000000000003E-2</v>
      </c>
      <c r="BR115" s="6">
        <f t="shared" ca="1" si="56"/>
        <v>3.5000000000000003E-2</v>
      </c>
      <c r="BS115" s="6">
        <f t="shared" ca="1" si="56"/>
        <v>3.5000000000000003E-2</v>
      </c>
      <c r="BT115" s="6">
        <f t="shared" ca="1" si="56"/>
        <v>3.5000000000000003E-2</v>
      </c>
      <c r="BU115" s="6">
        <f t="shared" ca="1" si="56"/>
        <v>3.5000000000000003E-2</v>
      </c>
      <c r="BV115" s="6">
        <f t="shared" ca="1" si="56"/>
        <v>3.5000000000000003E-2</v>
      </c>
      <c r="BW115" s="6">
        <f t="shared" ca="1" si="56"/>
        <v>3.5000000000000003E-2</v>
      </c>
      <c r="BX115" s="6">
        <f t="shared" ca="1" si="56"/>
        <v>3.5000000000000003E-2</v>
      </c>
      <c r="BY115" s="31">
        <f t="shared" ca="1" si="61"/>
        <v>16971.86</v>
      </c>
      <c r="BZ115" s="31">
        <f t="shared" ca="1" si="61"/>
        <v>8333.49</v>
      </c>
      <c r="CA115" s="31">
        <f t="shared" ca="1" si="61"/>
        <v>12081.54</v>
      </c>
      <c r="CB115" s="31">
        <f t="shared" ca="1" si="58"/>
        <v>8773.17</v>
      </c>
      <c r="CC115" s="31">
        <f t="shared" ca="1" si="58"/>
        <v>6206.32</v>
      </c>
      <c r="CD115" s="31">
        <f t="shared" ca="1" si="58"/>
        <v>9777.82</v>
      </c>
      <c r="CE115" s="31">
        <f t="shared" ca="1" si="58"/>
        <v>6725.03</v>
      </c>
      <c r="CF115" s="31">
        <f t="shared" ca="1" si="58"/>
        <v>7677.83</v>
      </c>
      <c r="CG115" s="31">
        <f t="shared" ca="1" si="58"/>
        <v>7861.45</v>
      </c>
      <c r="CH115" s="31">
        <f t="shared" ca="1" si="58"/>
        <v>8610.65</v>
      </c>
      <c r="CI115" s="31">
        <f t="shared" ca="1" si="58"/>
        <v>10055.85</v>
      </c>
      <c r="CJ115" s="31">
        <f t="shared" ca="1" si="58"/>
        <v>10188.280000000001</v>
      </c>
      <c r="CK115" s="32">
        <f t="shared" ca="1" si="54"/>
        <v>1212.28</v>
      </c>
      <c r="CL115" s="32">
        <f t="shared" ca="1" si="54"/>
        <v>595.25</v>
      </c>
      <c r="CM115" s="32">
        <f t="shared" ca="1" si="54"/>
        <v>862.97</v>
      </c>
      <c r="CN115" s="32">
        <f t="shared" ca="1" si="52"/>
        <v>626.65</v>
      </c>
      <c r="CO115" s="32">
        <f t="shared" ca="1" si="52"/>
        <v>443.31</v>
      </c>
      <c r="CP115" s="32">
        <f t="shared" ca="1" si="52"/>
        <v>698.42</v>
      </c>
      <c r="CQ115" s="32">
        <f t="shared" ca="1" si="52"/>
        <v>480.36</v>
      </c>
      <c r="CR115" s="32">
        <f t="shared" ca="1" si="52"/>
        <v>548.41999999999996</v>
      </c>
      <c r="CS115" s="32">
        <f t="shared" ca="1" si="52"/>
        <v>561.53</v>
      </c>
      <c r="CT115" s="32">
        <f t="shared" ca="1" si="59"/>
        <v>615.04999999999995</v>
      </c>
      <c r="CU115" s="32">
        <f t="shared" ca="1" si="59"/>
        <v>718.28</v>
      </c>
      <c r="CV115" s="32">
        <f t="shared" ca="1" si="59"/>
        <v>727.73</v>
      </c>
      <c r="CW115" s="31">
        <f t="shared" ca="1" si="50"/>
        <v>-775.85000000000014</v>
      </c>
      <c r="CX115" s="31">
        <f t="shared" ca="1" si="50"/>
        <v>-380.96000000000043</v>
      </c>
      <c r="CY115" s="31">
        <f t="shared" ca="1" si="50"/>
        <v>-552.28999999999951</v>
      </c>
      <c r="CZ115" s="31">
        <f t="shared" ca="1" si="50"/>
        <v>-376.00000000000102</v>
      </c>
      <c r="DA115" s="31">
        <f t="shared" ca="1" si="50"/>
        <v>-265.98999999999984</v>
      </c>
      <c r="DB115" s="31">
        <f t="shared" ca="1" si="50"/>
        <v>-419.03999999999985</v>
      </c>
      <c r="DC115" s="31">
        <f t="shared" ca="1" si="50"/>
        <v>-634.08000000000061</v>
      </c>
      <c r="DD115" s="31">
        <f t="shared" ca="1" si="50"/>
        <v>-723.91000000000008</v>
      </c>
      <c r="DE115" s="31">
        <f t="shared" ca="1" si="50"/>
        <v>-741.22000000000014</v>
      </c>
      <c r="DF115" s="31">
        <f t="shared" ca="1" si="60"/>
        <v>-147.61000000000138</v>
      </c>
      <c r="DG115" s="31">
        <f t="shared" ca="1" si="60"/>
        <v>-172.37999999999823</v>
      </c>
      <c r="DH115" s="31">
        <f t="shared" ca="1" si="60"/>
        <v>-174.66000000000059</v>
      </c>
      <c r="DI115" s="32">
        <f t="shared" ca="1" si="36"/>
        <v>-38.79</v>
      </c>
      <c r="DJ115" s="32">
        <f t="shared" ca="1" si="36"/>
        <v>-19.05</v>
      </c>
      <c r="DK115" s="32">
        <f t="shared" ca="1" si="36"/>
        <v>-27.61</v>
      </c>
      <c r="DL115" s="32">
        <f t="shared" ca="1" si="36"/>
        <v>-18.8</v>
      </c>
      <c r="DM115" s="32">
        <f t="shared" ca="1" si="36"/>
        <v>-13.3</v>
      </c>
      <c r="DN115" s="32">
        <f t="shared" ca="1" si="36"/>
        <v>-20.95</v>
      </c>
      <c r="DO115" s="32">
        <f t="shared" ca="1" si="46"/>
        <v>-31.7</v>
      </c>
      <c r="DP115" s="32">
        <f t="shared" ca="1" si="46"/>
        <v>-36.200000000000003</v>
      </c>
      <c r="DQ115" s="32">
        <f t="shared" ca="1" si="46"/>
        <v>-37.06</v>
      </c>
      <c r="DR115" s="32">
        <f t="shared" ca="1" si="46"/>
        <v>-7.38</v>
      </c>
      <c r="DS115" s="32">
        <f t="shared" ca="1" si="46"/>
        <v>-8.6199999999999992</v>
      </c>
      <c r="DT115" s="32">
        <f t="shared" ca="1" si="46"/>
        <v>-8.73</v>
      </c>
      <c r="DU115" s="31">
        <f t="shared" ca="1" si="37"/>
        <v>-123.29</v>
      </c>
      <c r="DV115" s="31">
        <f t="shared" ca="1" si="37"/>
        <v>-59.73</v>
      </c>
      <c r="DW115" s="31">
        <f t="shared" ca="1" si="37"/>
        <v>-85.54</v>
      </c>
      <c r="DX115" s="31">
        <f t="shared" ca="1" si="37"/>
        <v>-57.43</v>
      </c>
      <c r="DY115" s="31">
        <f t="shared" ca="1" si="37"/>
        <v>-40.08</v>
      </c>
      <c r="DZ115" s="31">
        <f t="shared" ca="1" si="37"/>
        <v>-62.26</v>
      </c>
      <c r="EA115" s="31">
        <f t="shared" ca="1" si="47"/>
        <v>-92.9</v>
      </c>
      <c r="EB115" s="31">
        <f t="shared" ca="1" si="47"/>
        <v>-104.68</v>
      </c>
      <c r="EC115" s="31">
        <f t="shared" ca="1" si="47"/>
        <v>-105.77</v>
      </c>
      <c r="ED115" s="31">
        <f t="shared" ca="1" si="47"/>
        <v>-20.79</v>
      </c>
      <c r="EE115" s="31">
        <f t="shared" ca="1" si="47"/>
        <v>-23.95</v>
      </c>
      <c r="EF115" s="31">
        <f t="shared" ca="1" si="47"/>
        <v>-23.94</v>
      </c>
      <c r="EG115" s="32">
        <f t="shared" ca="1" si="38"/>
        <v>-937.93000000000006</v>
      </c>
      <c r="EH115" s="32">
        <f t="shared" ca="1" si="38"/>
        <v>-459.74000000000046</v>
      </c>
      <c r="EI115" s="32">
        <f t="shared" ca="1" si="38"/>
        <v>-665.43999999999949</v>
      </c>
      <c r="EJ115" s="32">
        <f t="shared" ca="1" si="38"/>
        <v>-452.23000000000104</v>
      </c>
      <c r="EK115" s="32">
        <f t="shared" ca="1" si="38"/>
        <v>-319.36999999999983</v>
      </c>
      <c r="EL115" s="32">
        <f t="shared" ca="1" si="38"/>
        <v>-502.24999999999983</v>
      </c>
      <c r="EM115" s="32">
        <f t="shared" ca="1" si="48"/>
        <v>-758.68000000000063</v>
      </c>
      <c r="EN115" s="32">
        <f t="shared" ca="1" si="48"/>
        <v>-864.79000000000019</v>
      </c>
      <c r="EO115" s="32">
        <f t="shared" ca="1" si="48"/>
        <v>-884.05000000000018</v>
      </c>
      <c r="EP115" s="32">
        <f t="shared" ca="1" si="48"/>
        <v>-175.78000000000137</v>
      </c>
      <c r="EQ115" s="32">
        <f t="shared" ca="1" si="48"/>
        <v>-204.94999999999823</v>
      </c>
      <c r="ER115" s="32">
        <f t="shared" ca="1" si="48"/>
        <v>-207.33000000000058</v>
      </c>
    </row>
    <row r="116" spans="1:148" x14ac:dyDescent="0.25">
      <c r="A116" t="s">
        <v>512</v>
      </c>
      <c r="B116" s="1" t="s">
        <v>50</v>
      </c>
      <c r="C116" t="str">
        <f t="shared" ca="1" si="40"/>
        <v>PH1</v>
      </c>
      <c r="D116" t="str">
        <f t="shared" ca="1" si="41"/>
        <v>Poplar Hill #1</v>
      </c>
      <c r="E116" s="52">
        <v>7753.7515999999996</v>
      </c>
      <c r="F116" s="52">
        <v>6022.1027999999997</v>
      </c>
      <c r="G116" s="52">
        <v>7800.4639999999999</v>
      </c>
      <c r="H116" s="52">
        <v>5607.8316000000004</v>
      </c>
      <c r="I116" s="52">
        <v>4763.2060000000001</v>
      </c>
      <c r="J116" s="52">
        <v>3105.0628000000002</v>
      </c>
      <c r="K116" s="52">
        <v>1264.0488</v>
      </c>
      <c r="L116" s="52">
        <v>1972.9584</v>
      </c>
      <c r="M116" s="52">
        <v>6455.4672</v>
      </c>
      <c r="N116" s="52">
        <v>16112.2304</v>
      </c>
      <c r="O116" s="52">
        <v>1767.9648</v>
      </c>
      <c r="P116" s="52">
        <v>1148.9631999999999</v>
      </c>
      <c r="Q116" s="32">
        <v>253931.26</v>
      </c>
      <c r="R116" s="32">
        <v>153732.99</v>
      </c>
      <c r="S116" s="32">
        <v>175720.76</v>
      </c>
      <c r="T116" s="32">
        <v>137062.09</v>
      </c>
      <c r="U116" s="32">
        <v>597991.16</v>
      </c>
      <c r="V116" s="32">
        <v>1198449.76</v>
      </c>
      <c r="W116" s="32">
        <v>75566.62</v>
      </c>
      <c r="X116" s="32">
        <v>335024.38</v>
      </c>
      <c r="Y116" s="32">
        <v>144240.37</v>
      </c>
      <c r="Z116" s="32">
        <v>391746.9</v>
      </c>
      <c r="AA116" s="32">
        <v>75099.02</v>
      </c>
      <c r="AB116" s="32">
        <v>44178.84</v>
      </c>
      <c r="AC116" s="2">
        <v>-6.88</v>
      </c>
      <c r="AD116" s="2">
        <v>-6.88</v>
      </c>
      <c r="AE116" s="2">
        <v>-6.88</v>
      </c>
      <c r="AF116" s="2">
        <v>-6.88</v>
      </c>
      <c r="AG116" s="2">
        <v>-6.88</v>
      </c>
      <c r="AH116" s="2">
        <v>-6.88</v>
      </c>
      <c r="AI116" s="2">
        <v>-6.88</v>
      </c>
      <c r="AJ116" s="2">
        <v>-6.88</v>
      </c>
      <c r="AK116" s="2">
        <v>-6.88</v>
      </c>
      <c r="AL116" s="2">
        <v>-6.88</v>
      </c>
      <c r="AM116" s="2">
        <v>-6.88</v>
      </c>
      <c r="AN116" s="2">
        <v>-6.88</v>
      </c>
      <c r="AO116" s="33">
        <v>-17470.47</v>
      </c>
      <c r="AP116" s="33">
        <v>-10576.83</v>
      </c>
      <c r="AQ116" s="33">
        <v>-12089.59</v>
      </c>
      <c r="AR116" s="33">
        <v>-9429.8700000000008</v>
      </c>
      <c r="AS116" s="33">
        <v>-41141.79</v>
      </c>
      <c r="AT116" s="33">
        <v>-82453.34</v>
      </c>
      <c r="AU116" s="33">
        <v>-5198.9799999999996</v>
      </c>
      <c r="AV116" s="33">
        <v>-23049.68</v>
      </c>
      <c r="AW116" s="33">
        <v>-9923.74</v>
      </c>
      <c r="AX116" s="33">
        <v>-26952.19</v>
      </c>
      <c r="AY116" s="33">
        <v>-5166.8100000000004</v>
      </c>
      <c r="AZ116" s="33">
        <v>-3039.5</v>
      </c>
      <c r="BA116" s="31">
        <f t="shared" si="53"/>
        <v>-25.39</v>
      </c>
      <c r="BB116" s="31">
        <f t="shared" si="53"/>
        <v>-15.37</v>
      </c>
      <c r="BC116" s="31">
        <f t="shared" si="53"/>
        <v>-17.57</v>
      </c>
      <c r="BD116" s="31">
        <f t="shared" si="51"/>
        <v>-27.41</v>
      </c>
      <c r="BE116" s="31">
        <f t="shared" si="51"/>
        <v>-119.6</v>
      </c>
      <c r="BF116" s="31">
        <f t="shared" si="51"/>
        <v>-239.69</v>
      </c>
      <c r="BG116" s="31">
        <f t="shared" si="51"/>
        <v>120.91</v>
      </c>
      <c r="BH116" s="31">
        <f t="shared" si="51"/>
        <v>536.04</v>
      </c>
      <c r="BI116" s="31">
        <f t="shared" si="51"/>
        <v>230.78</v>
      </c>
      <c r="BJ116" s="31">
        <f t="shared" si="57"/>
        <v>-430.92</v>
      </c>
      <c r="BK116" s="31">
        <f t="shared" si="57"/>
        <v>-82.61</v>
      </c>
      <c r="BL116" s="31">
        <f t="shared" si="57"/>
        <v>-48.6</v>
      </c>
      <c r="BM116" s="6">
        <f t="shared" ca="1" si="56"/>
        <v>-0.12</v>
      </c>
      <c r="BN116" s="6">
        <f t="shared" ca="1" si="56"/>
        <v>-0.12</v>
      </c>
      <c r="BO116" s="6">
        <f t="shared" ca="1" si="56"/>
        <v>-0.12</v>
      </c>
      <c r="BP116" s="6">
        <f t="shared" ca="1" si="56"/>
        <v>-0.12</v>
      </c>
      <c r="BQ116" s="6">
        <f t="shared" ca="1" si="56"/>
        <v>-0.12</v>
      </c>
      <c r="BR116" s="6">
        <f t="shared" ca="1" si="56"/>
        <v>-0.12</v>
      </c>
      <c r="BS116" s="6">
        <f t="shared" ca="1" si="56"/>
        <v>-0.12</v>
      </c>
      <c r="BT116" s="6">
        <f t="shared" ca="1" si="56"/>
        <v>-0.12</v>
      </c>
      <c r="BU116" s="6">
        <f t="shared" ca="1" si="56"/>
        <v>-0.12</v>
      </c>
      <c r="BV116" s="6">
        <f t="shared" ca="1" si="56"/>
        <v>-0.12</v>
      </c>
      <c r="BW116" s="6">
        <f t="shared" ca="1" si="56"/>
        <v>-0.12</v>
      </c>
      <c r="BX116" s="6">
        <f t="shared" ca="1" si="56"/>
        <v>-0.12</v>
      </c>
      <c r="BY116" s="31">
        <f t="shared" ca="1" si="61"/>
        <v>-30471.75</v>
      </c>
      <c r="BZ116" s="31">
        <f t="shared" ca="1" si="61"/>
        <v>-18447.96</v>
      </c>
      <c r="CA116" s="31">
        <f t="shared" ca="1" si="61"/>
        <v>-21086.49</v>
      </c>
      <c r="CB116" s="31">
        <f t="shared" ca="1" si="58"/>
        <v>-16447.45</v>
      </c>
      <c r="CC116" s="31">
        <f t="shared" ca="1" si="58"/>
        <v>-71758.94</v>
      </c>
      <c r="CD116" s="31">
        <f t="shared" ca="1" si="58"/>
        <v>-143813.97</v>
      </c>
      <c r="CE116" s="31">
        <f t="shared" ca="1" si="58"/>
        <v>-9067.99</v>
      </c>
      <c r="CF116" s="31">
        <f t="shared" ca="1" si="58"/>
        <v>-40202.93</v>
      </c>
      <c r="CG116" s="31">
        <f t="shared" ca="1" si="58"/>
        <v>-17308.84</v>
      </c>
      <c r="CH116" s="31">
        <f t="shared" ca="1" si="58"/>
        <v>-47009.63</v>
      </c>
      <c r="CI116" s="31">
        <f t="shared" ca="1" si="58"/>
        <v>-9011.8799999999992</v>
      </c>
      <c r="CJ116" s="31">
        <f t="shared" ca="1" si="58"/>
        <v>-5301.46</v>
      </c>
      <c r="CK116" s="32">
        <f t="shared" ca="1" si="54"/>
        <v>634.83000000000004</v>
      </c>
      <c r="CL116" s="32">
        <f t="shared" ca="1" si="54"/>
        <v>384.33</v>
      </c>
      <c r="CM116" s="32">
        <f t="shared" ca="1" si="54"/>
        <v>439.3</v>
      </c>
      <c r="CN116" s="32">
        <f t="shared" ca="1" si="52"/>
        <v>342.66</v>
      </c>
      <c r="CO116" s="32">
        <f t="shared" ca="1" si="52"/>
        <v>1494.98</v>
      </c>
      <c r="CP116" s="32">
        <f t="shared" ca="1" si="52"/>
        <v>2996.12</v>
      </c>
      <c r="CQ116" s="32">
        <f t="shared" ca="1" si="52"/>
        <v>188.92</v>
      </c>
      <c r="CR116" s="32">
        <f t="shared" ca="1" si="52"/>
        <v>837.56</v>
      </c>
      <c r="CS116" s="32">
        <f t="shared" ca="1" si="52"/>
        <v>360.6</v>
      </c>
      <c r="CT116" s="32">
        <f t="shared" ca="1" si="59"/>
        <v>979.37</v>
      </c>
      <c r="CU116" s="32">
        <f t="shared" ca="1" si="59"/>
        <v>187.75</v>
      </c>
      <c r="CV116" s="32">
        <f t="shared" ca="1" si="59"/>
        <v>110.45</v>
      </c>
      <c r="CW116" s="31">
        <f t="shared" ca="1" si="50"/>
        <v>-12341.059999999998</v>
      </c>
      <c r="CX116" s="31">
        <f t="shared" ca="1" si="50"/>
        <v>-7471.4299999999976</v>
      </c>
      <c r="CY116" s="31">
        <f t="shared" ca="1" si="50"/>
        <v>-8540.0300000000025</v>
      </c>
      <c r="CZ116" s="31">
        <f t="shared" ca="1" si="50"/>
        <v>-6647.51</v>
      </c>
      <c r="DA116" s="31">
        <f t="shared" ca="1" si="50"/>
        <v>-29002.570000000007</v>
      </c>
      <c r="DB116" s="31">
        <f t="shared" ca="1" si="50"/>
        <v>-58124.820000000007</v>
      </c>
      <c r="DC116" s="31">
        <f t="shared" ca="1" si="50"/>
        <v>-3801</v>
      </c>
      <c r="DD116" s="31">
        <f t="shared" ca="1" si="50"/>
        <v>-16851.730000000003</v>
      </c>
      <c r="DE116" s="31">
        <f t="shared" ca="1" si="50"/>
        <v>-7255.2800000000016</v>
      </c>
      <c r="DF116" s="31">
        <f t="shared" ca="1" si="60"/>
        <v>-18647.149999999998</v>
      </c>
      <c r="DG116" s="31">
        <f t="shared" ca="1" si="60"/>
        <v>-3574.7099999999987</v>
      </c>
      <c r="DH116" s="31">
        <f t="shared" ca="1" si="60"/>
        <v>-2102.9100000000003</v>
      </c>
      <c r="DI116" s="32">
        <f t="shared" ca="1" si="36"/>
        <v>-617.04999999999995</v>
      </c>
      <c r="DJ116" s="32">
        <f t="shared" ca="1" si="36"/>
        <v>-373.57</v>
      </c>
      <c r="DK116" s="32">
        <f t="shared" ca="1" si="36"/>
        <v>-427</v>
      </c>
      <c r="DL116" s="32">
        <f t="shared" ca="1" si="36"/>
        <v>-332.38</v>
      </c>
      <c r="DM116" s="32">
        <f t="shared" ca="1" si="36"/>
        <v>-1450.13</v>
      </c>
      <c r="DN116" s="32">
        <f t="shared" ca="1" si="36"/>
        <v>-2906.24</v>
      </c>
      <c r="DO116" s="32">
        <f t="shared" ca="1" si="46"/>
        <v>-190.05</v>
      </c>
      <c r="DP116" s="32">
        <f t="shared" ca="1" si="46"/>
        <v>-842.59</v>
      </c>
      <c r="DQ116" s="32">
        <f t="shared" ca="1" si="46"/>
        <v>-362.76</v>
      </c>
      <c r="DR116" s="32">
        <f t="shared" ca="1" si="46"/>
        <v>-932.36</v>
      </c>
      <c r="DS116" s="32">
        <f t="shared" ca="1" si="46"/>
        <v>-178.74</v>
      </c>
      <c r="DT116" s="32">
        <f t="shared" ca="1" si="46"/>
        <v>-105.15</v>
      </c>
      <c r="DU116" s="31">
        <f t="shared" ca="1" si="37"/>
        <v>-1961.17</v>
      </c>
      <c r="DV116" s="31">
        <f t="shared" ca="1" si="37"/>
        <v>-1171.45</v>
      </c>
      <c r="DW116" s="31">
        <f t="shared" ca="1" si="37"/>
        <v>-1322.62</v>
      </c>
      <c r="DX116" s="31">
        <f t="shared" ca="1" si="37"/>
        <v>-1015.41</v>
      </c>
      <c r="DY116" s="31">
        <f t="shared" ca="1" si="37"/>
        <v>-4370.55</v>
      </c>
      <c r="DZ116" s="31">
        <f t="shared" ca="1" si="37"/>
        <v>-8635.73</v>
      </c>
      <c r="EA116" s="31">
        <f t="shared" ca="1" si="47"/>
        <v>-556.91</v>
      </c>
      <c r="EB116" s="31">
        <f t="shared" ca="1" si="47"/>
        <v>-2436.87</v>
      </c>
      <c r="EC116" s="31">
        <f t="shared" ca="1" si="47"/>
        <v>-1035.29</v>
      </c>
      <c r="ED116" s="31">
        <f t="shared" ca="1" si="47"/>
        <v>-2626.38</v>
      </c>
      <c r="EE116" s="31">
        <f t="shared" ca="1" si="47"/>
        <v>-496.65</v>
      </c>
      <c r="EF116" s="31">
        <f t="shared" ca="1" si="47"/>
        <v>-288.27999999999997</v>
      </c>
      <c r="EG116" s="32">
        <f t="shared" ca="1" si="38"/>
        <v>-14919.279999999997</v>
      </c>
      <c r="EH116" s="32">
        <f t="shared" ca="1" si="38"/>
        <v>-9016.4499999999971</v>
      </c>
      <c r="EI116" s="32">
        <f t="shared" ca="1" si="38"/>
        <v>-10289.650000000001</v>
      </c>
      <c r="EJ116" s="32">
        <f t="shared" ca="1" si="38"/>
        <v>-7995.3</v>
      </c>
      <c r="EK116" s="32">
        <f t="shared" ca="1" si="38"/>
        <v>-34823.250000000007</v>
      </c>
      <c r="EL116" s="32">
        <f t="shared" ca="1" si="38"/>
        <v>-69666.790000000008</v>
      </c>
      <c r="EM116" s="32">
        <f t="shared" ca="1" si="48"/>
        <v>-4547.96</v>
      </c>
      <c r="EN116" s="32">
        <f t="shared" ca="1" si="48"/>
        <v>-20131.190000000002</v>
      </c>
      <c r="EO116" s="32">
        <f t="shared" ca="1" si="48"/>
        <v>-8653.3300000000017</v>
      </c>
      <c r="EP116" s="32">
        <f t="shared" ca="1" si="48"/>
        <v>-22205.89</v>
      </c>
      <c r="EQ116" s="32">
        <f t="shared" ca="1" si="48"/>
        <v>-4250.0999999999985</v>
      </c>
      <c r="ER116" s="32">
        <f t="shared" ca="1" si="48"/>
        <v>-2496.34</v>
      </c>
    </row>
    <row r="117" spans="1:148" x14ac:dyDescent="0.25">
      <c r="A117" t="s">
        <v>478</v>
      </c>
      <c r="B117" s="1" t="s">
        <v>56</v>
      </c>
      <c r="C117" t="str">
        <f t="shared" ca="1" si="40"/>
        <v>PKNE</v>
      </c>
      <c r="D117" t="str">
        <f t="shared" ca="1" si="41"/>
        <v>Cowley Ridge Phase 1 Wind Facility</v>
      </c>
      <c r="E117" s="52">
        <v>1653.9976630000001</v>
      </c>
      <c r="F117" s="52">
        <v>1145.4956070000001</v>
      </c>
      <c r="G117" s="52">
        <v>2231.8363399999998</v>
      </c>
      <c r="H117" s="52">
        <v>1444.7976289999999</v>
      </c>
      <c r="I117" s="52">
        <v>284.261842</v>
      </c>
      <c r="J117" s="52">
        <v>369.61980399999999</v>
      </c>
      <c r="K117" s="52">
        <v>723.68662300000005</v>
      </c>
      <c r="L117" s="52">
        <v>665.83872599999995</v>
      </c>
      <c r="M117" s="52">
        <v>908.04945399999997</v>
      </c>
      <c r="N117" s="52">
        <v>1771.6043</v>
      </c>
      <c r="O117" s="52">
        <v>2063.7584999999999</v>
      </c>
      <c r="P117" s="52">
        <v>2251.0621999999998</v>
      </c>
      <c r="Q117" s="32">
        <v>45607.66</v>
      </c>
      <c r="R117" s="32">
        <v>26072.3</v>
      </c>
      <c r="S117" s="32">
        <v>42219.81</v>
      </c>
      <c r="T117" s="32">
        <v>28505.83</v>
      </c>
      <c r="U117" s="32">
        <v>5154.0600000000004</v>
      </c>
      <c r="V117" s="32">
        <v>26851.200000000001</v>
      </c>
      <c r="W117" s="32">
        <v>16612.34</v>
      </c>
      <c r="X117" s="32">
        <v>18168.21</v>
      </c>
      <c r="Y117" s="32">
        <v>17782.16</v>
      </c>
      <c r="Z117" s="32">
        <v>32070.89</v>
      </c>
      <c r="AA117" s="32">
        <v>34691.620000000003</v>
      </c>
      <c r="AB117" s="32">
        <v>40338.65</v>
      </c>
      <c r="AC117" s="2">
        <v>4.1900000000000004</v>
      </c>
      <c r="AD117" s="2">
        <v>4.1900000000000004</v>
      </c>
      <c r="AE117" s="2">
        <v>4.1900000000000004</v>
      </c>
      <c r="AF117" s="2">
        <v>4.1900000000000004</v>
      </c>
      <c r="AG117" s="2">
        <v>4.1900000000000004</v>
      </c>
      <c r="AH117" s="2">
        <v>4.1900000000000004</v>
      </c>
      <c r="AI117" s="2">
        <v>4.1900000000000004</v>
      </c>
      <c r="AJ117" s="2">
        <v>4.1900000000000004</v>
      </c>
      <c r="AK117" s="2">
        <v>4.1900000000000004</v>
      </c>
      <c r="AL117" s="2">
        <v>4.1900000000000004</v>
      </c>
      <c r="AM117" s="2">
        <v>4.1900000000000004</v>
      </c>
      <c r="AN117" s="2">
        <v>4.1900000000000004</v>
      </c>
      <c r="AO117" s="33">
        <v>1910.96</v>
      </c>
      <c r="AP117" s="33">
        <v>1092.43</v>
      </c>
      <c r="AQ117" s="33">
        <v>1769.01</v>
      </c>
      <c r="AR117" s="33">
        <v>1194.3900000000001</v>
      </c>
      <c r="AS117" s="33">
        <v>215.96</v>
      </c>
      <c r="AT117" s="33">
        <v>1125.07</v>
      </c>
      <c r="AU117" s="33">
        <v>696.06</v>
      </c>
      <c r="AV117" s="33">
        <v>761.25</v>
      </c>
      <c r="AW117" s="33">
        <v>745.07</v>
      </c>
      <c r="AX117" s="33">
        <v>1343.77</v>
      </c>
      <c r="AY117" s="33">
        <v>1453.58</v>
      </c>
      <c r="AZ117" s="33">
        <v>1690.19</v>
      </c>
      <c r="BA117" s="31">
        <f t="shared" si="53"/>
        <v>-4.5599999999999996</v>
      </c>
      <c r="BB117" s="31">
        <f t="shared" si="53"/>
        <v>-2.61</v>
      </c>
      <c r="BC117" s="31">
        <f t="shared" si="53"/>
        <v>-4.22</v>
      </c>
      <c r="BD117" s="31">
        <f t="shared" si="51"/>
        <v>-5.7</v>
      </c>
      <c r="BE117" s="31">
        <f t="shared" si="51"/>
        <v>-1.03</v>
      </c>
      <c r="BF117" s="31">
        <f t="shared" si="51"/>
        <v>-5.37</v>
      </c>
      <c r="BG117" s="31">
        <f t="shared" si="51"/>
        <v>26.58</v>
      </c>
      <c r="BH117" s="31">
        <f t="shared" si="51"/>
        <v>29.07</v>
      </c>
      <c r="BI117" s="31">
        <f t="shared" si="51"/>
        <v>28.45</v>
      </c>
      <c r="BJ117" s="31">
        <f t="shared" si="57"/>
        <v>-35.28</v>
      </c>
      <c r="BK117" s="31">
        <f t="shared" si="57"/>
        <v>-38.159999999999997</v>
      </c>
      <c r="BL117" s="31">
        <f t="shared" si="57"/>
        <v>-44.37</v>
      </c>
      <c r="BM117" s="6">
        <f t="shared" ca="1" si="56"/>
        <v>8.3900000000000002E-2</v>
      </c>
      <c r="BN117" s="6">
        <f t="shared" ca="1" si="56"/>
        <v>8.3900000000000002E-2</v>
      </c>
      <c r="BO117" s="6">
        <f t="shared" ca="1" si="56"/>
        <v>8.3900000000000002E-2</v>
      </c>
      <c r="BP117" s="6">
        <f t="shared" ca="1" si="56"/>
        <v>8.3900000000000002E-2</v>
      </c>
      <c r="BQ117" s="6">
        <f t="shared" ca="1" si="56"/>
        <v>8.3900000000000002E-2</v>
      </c>
      <c r="BR117" s="6">
        <f t="shared" ca="1" si="56"/>
        <v>8.3900000000000002E-2</v>
      </c>
      <c r="BS117" s="6">
        <f t="shared" ca="1" si="56"/>
        <v>8.3900000000000002E-2</v>
      </c>
      <c r="BT117" s="6">
        <f t="shared" ca="1" si="56"/>
        <v>8.3900000000000002E-2</v>
      </c>
      <c r="BU117" s="6">
        <f t="shared" ca="1" si="56"/>
        <v>8.3900000000000002E-2</v>
      </c>
      <c r="BV117" s="6">
        <f t="shared" ca="1" si="56"/>
        <v>8.3900000000000002E-2</v>
      </c>
      <c r="BW117" s="6">
        <f t="shared" ca="1" si="56"/>
        <v>8.3900000000000002E-2</v>
      </c>
      <c r="BX117" s="6">
        <f t="shared" ca="1" si="56"/>
        <v>8.3900000000000002E-2</v>
      </c>
      <c r="BY117" s="31">
        <f t="shared" ca="1" si="61"/>
        <v>3826.48</v>
      </c>
      <c r="BZ117" s="31">
        <f t="shared" ca="1" si="61"/>
        <v>2187.4699999999998</v>
      </c>
      <c r="CA117" s="31">
        <f t="shared" ca="1" si="61"/>
        <v>3542.24</v>
      </c>
      <c r="CB117" s="31">
        <f t="shared" ca="1" si="58"/>
        <v>2391.64</v>
      </c>
      <c r="CC117" s="31">
        <f t="shared" ca="1" si="58"/>
        <v>432.43</v>
      </c>
      <c r="CD117" s="31">
        <f t="shared" ca="1" si="58"/>
        <v>2252.8200000000002</v>
      </c>
      <c r="CE117" s="31">
        <f t="shared" ca="1" si="58"/>
        <v>1393.78</v>
      </c>
      <c r="CF117" s="31">
        <f t="shared" ca="1" si="58"/>
        <v>1524.31</v>
      </c>
      <c r="CG117" s="31">
        <f t="shared" ca="1" si="58"/>
        <v>1491.92</v>
      </c>
      <c r="CH117" s="31">
        <f t="shared" ca="1" si="58"/>
        <v>2690.75</v>
      </c>
      <c r="CI117" s="31">
        <f t="shared" ca="1" si="58"/>
        <v>2910.63</v>
      </c>
      <c r="CJ117" s="31">
        <f t="shared" ca="1" si="58"/>
        <v>3384.41</v>
      </c>
      <c r="CK117" s="32">
        <f t="shared" ca="1" si="54"/>
        <v>114.02</v>
      </c>
      <c r="CL117" s="32">
        <f t="shared" ca="1" si="54"/>
        <v>65.180000000000007</v>
      </c>
      <c r="CM117" s="32">
        <f t="shared" ca="1" si="54"/>
        <v>105.55</v>
      </c>
      <c r="CN117" s="32">
        <f t="shared" ca="1" si="52"/>
        <v>71.260000000000005</v>
      </c>
      <c r="CO117" s="32">
        <f t="shared" ca="1" si="52"/>
        <v>12.89</v>
      </c>
      <c r="CP117" s="32">
        <f t="shared" ca="1" si="52"/>
        <v>67.13</v>
      </c>
      <c r="CQ117" s="32">
        <f t="shared" ca="1" si="52"/>
        <v>41.53</v>
      </c>
      <c r="CR117" s="32">
        <f t="shared" ca="1" si="52"/>
        <v>45.42</v>
      </c>
      <c r="CS117" s="32">
        <f t="shared" ca="1" si="52"/>
        <v>44.46</v>
      </c>
      <c r="CT117" s="32">
        <f t="shared" ca="1" si="59"/>
        <v>80.180000000000007</v>
      </c>
      <c r="CU117" s="32">
        <f t="shared" ca="1" si="59"/>
        <v>86.73</v>
      </c>
      <c r="CV117" s="32">
        <f t="shared" ca="1" si="59"/>
        <v>100.85</v>
      </c>
      <c r="CW117" s="31">
        <f t="shared" ca="1" si="50"/>
        <v>2034.1</v>
      </c>
      <c r="CX117" s="31">
        <f t="shared" ca="1" si="50"/>
        <v>1162.8299999999995</v>
      </c>
      <c r="CY117" s="31">
        <f t="shared" ca="1" si="50"/>
        <v>1883</v>
      </c>
      <c r="CZ117" s="31">
        <f t="shared" ca="1" si="50"/>
        <v>1274.21</v>
      </c>
      <c r="DA117" s="31">
        <f t="shared" ca="1" si="50"/>
        <v>230.39</v>
      </c>
      <c r="DB117" s="31">
        <f t="shared" ca="1" si="50"/>
        <v>1200.2500000000002</v>
      </c>
      <c r="DC117" s="31">
        <f t="shared" ca="1" si="50"/>
        <v>712.67</v>
      </c>
      <c r="DD117" s="31">
        <f t="shared" ca="1" si="50"/>
        <v>779.41</v>
      </c>
      <c r="DE117" s="31">
        <f t="shared" ca="1" si="50"/>
        <v>762.86</v>
      </c>
      <c r="DF117" s="31">
        <f t="shared" ca="1" si="60"/>
        <v>1462.4399999999998</v>
      </c>
      <c r="DG117" s="31">
        <f t="shared" ca="1" si="60"/>
        <v>1581.9400000000003</v>
      </c>
      <c r="DH117" s="31">
        <f t="shared" ca="1" si="60"/>
        <v>1839.4399999999996</v>
      </c>
      <c r="DI117" s="32">
        <f t="shared" ca="1" si="36"/>
        <v>101.71</v>
      </c>
      <c r="DJ117" s="32">
        <f t="shared" ca="1" si="36"/>
        <v>58.14</v>
      </c>
      <c r="DK117" s="32">
        <f t="shared" ca="1" si="36"/>
        <v>94.15</v>
      </c>
      <c r="DL117" s="32">
        <f t="shared" ca="1" si="36"/>
        <v>63.71</v>
      </c>
      <c r="DM117" s="32">
        <f t="shared" ca="1" si="36"/>
        <v>11.52</v>
      </c>
      <c r="DN117" s="32">
        <f t="shared" ca="1" si="36"/>
        <v>60.01</v>
      </c>
      <c r="DO117" s="32">
        <f t="shared" ca="1" si="46"/>
        <v>35.630000000000003</v>
      </c>
      <c r="DP117" s="32">
        <f t="shared" ca="1" si="46"/>
        <v>38.97</v>
      </c>
      <c r="DQ117" s="32">
        <f t="shared" ca="1" si="46"/>
        <v>38.14</v>
      </c>
      <c r="DR117" s="32">
        <f t="shared" ca="1" si="46"/>
        <v>73.12</v>
      </c>
      <c r="DS117" s="32">
        <f t="shared" ca="1" si="46"/>
        <v>79.099999999999994</v>
      </c>
      <c r="DT117" s="32">
        <f t="shared" ca="1" si="46"/>
        <v>91.97</v>
      </c>
      <c r="DU117" s="31">
        <f t="shared" ca="1" si="37"/>
        <v>323.25</v>
      </c>
      <c r="DV117" s="31">
        <f t="shared" ca="1" si="37"/>
        <v>182.32</v>
      </c>
      <c r="DW117" s="31">
        <f t="shared" ca="1" si="37"/>
        <v>291.63</v>
      </c>
      <c r="DX117" s="31">
        <f t="shared" ca="1" si="37"/>
        <v>194.64</v>
      </c>
      <c r="DY117" s="31">
        <f t="shared" ca="1" si="37"/>
        <v>34.72</v>
      </c>
      <c r="DZ117" s="31">
        <f t="shared" ca="1" si="37"/>
        <v>178.32</v>
      </c>
      <c r="EA117" s="31">
        <f t="shared" ca="1" si="47"/>
        <v>104.42</v>
      </c>
      <c r="EB117" s="31">
        <f t="shared" ca="1" si="47"/>
        <v>112.71</v>
      </c>
      <c r="EC117" s="31">
        <f t="shared" ca="1" si="47"/>
        <v>108.86</v>
      </c>
      <c r="ED117" s="31">
        <f t="shared" ca="1" si="47"/>
        <v>205.98</v>
      </c>
      <c r="EE117" s="31">
        <f t="shared" ca="1" si="47"/>
        <v>219.79</v>
      </c>
      <c r="EF117" s="31">
        <f t="shared" ca="1" si="47"/>
        <v>252.16</v>
      </c>
      <c r="EG117" s="32">
        <f t="shared" ca="1" si="38"/>
        <v>2459.06</v>
      </c>
      <c r="EH117" s="32">
        <f t="shared" ca="1" si="38"/>
        <v>1403.2899999999995</v>
      </c>
      <c r="EI117" s="32">
        <f t="shared" ca="1" si="38"/>
        <v>2268.7800000000002</v>
      </c>
      <c r="EJ117" s="32">
        <f t="shared" ca="1" si="38"/>
        <v>1532.56</v>
      </c>
      <c r="EK117" s="32">
        <f t="shared" ca="1" si="38"/>
        <v>276.63</v>
      </c>
      <c r="EL117" s="32">
        <f t="shared" ca="1" si="38"/>
        <v>1438.5800000000002</v>
      </c>
      <c r="EM117" s="32">
        <f t="shared" ca="1" si="48"/>
        <v>852.71999999999991</v>
      </c>
      <c r="EN117" s="32">
        <f t="shared" ca="1" si="48"/>
        <v>931.09</v>
      </c>
      <c r="EO117" s="32">
        <f t="shared" ca="1" si="48"/>
        <v>909.86</v>
      </c>
      <c r="EP117" s="32">
        <f t="shared" ca="1" si="48"/>
        <v>1741.54</v>
      </c>
      <c r="EQ117" s="32">
        <f t="shared" ca="1" si="48"/>
        <v>1880.8300000000002</v>
      </c>
      <c r="ER117" s="32">
        <f t="shared" ca="1" si="48"/>
        <v>2183.5699999999997</v>
      </c>
    </row>
    <row r="118" spans="1:148" x14ac:dyDescent="0.25">
      <c r="A118" t="s">
        <v>467</v>
      </c>
      <c r="B118" s="1" t="s">
        <v>131</v>
      </c>
      <c r="C118" t="str">
        <f t="shared" ca="1" si="40"/>
        <v>POC</v>
      </c>
      <c r="D118" t="str">
        <f t="shared" ca="1" si="41"/>
        <v>Pocaterra Hydro Facility</v>
      </c>
      <c r="E118" s="52">
        <v>0</v>
      </c>
      <c r="F118" s="52">
        <v>1466.2476936</v>
      </c>
      <c r="G118" s="52">
        <v>0</v>
      </c>
      <c r="H118" s="52">
        <v>621.98565350000001</v>
      </c>
      <c r="I118" s="52">
        <v>4784.4419074999996</v>
      </c>
      <c r="J118" s="52">
        <v>2242.4125763000002</v>
      </c>
      <c r="K118" s="52">
        <v>1808.2128739</v>
      </c>
      <c r="L118" s="52">
        <v>781.07134029999997</v>
      </c>
      <c r="M118" s="52">
        <v>579.62263189999999</v>
      </c>
      <c r="N118" s="52">
        <v>724.59988859999999</v>
      </c>
      <c r="O118" s="52">
        <v>1859.6032230999999</v>
      </c>
      <c r="P118" s="52">
        <v>3490.7730839000001</v>
      </c>
      <c r="Q118" s="32">
        <v>0</v>
      </c>
      <c r="R118" s="32">
        <v>73361.679999999993</v>
      </c>
      <c r="S118" s="32">
        <v>0</v>
      </c>
      <c r="T118" s="32">
        <v>14997.86</v>
      </c>
      <c r="U118" s="32">
        <v>340627.18</v>
      </c>
      <c r="V118" s="32">
        <v>468591.85</v>
      </c>
      <c r="W118" s="32">
        <v>53661.52</v>
      </c>
      <c r="X118" s="32">
        <v>81320.149999999994</v>
      </c>
      <c r="Y118" s="32">
        <v>12661.57</v>
      </c>
      <c r="Z118" s="32">
        <v>21635.279999999999</v>
      </c>
      <c r="AA118" s="32">
        <v>55461.34</v>
      </c>
      <c r="AB118" s="32">
        <v>79676.02</v>
      </c>
      <c r="AC118" s="2">
        <v>1.59</v>
      </c>
      <c r="AD118" s="2">
        <v>1.59</v>
      </c>
      <c r="AE118" s="2">
        <v>1.59</v>
      </c>
      <c r="AF118" s="2">
        <v>1.59</v>
      </c>
      <c r="AG118" s="2">
        <v>1.59</v>
      </c>
      <c r="AH118" s="2">
        <v>1.59</v>
      </c>
      <c r="AI118" s="2">
        <v>1.59</v>
      </c>
      <c r="AJ118" s="2">
        <v>1.59</v>
      </c>
      <c r="AK118" s="2">
        <v>1.59</v>
      </c>
      <c r="AL118" s="2">
        <v>1.59</v>
      </c>
      <c r="AM118" s="2">
        <v>1.59</v>
      </c>
      <c r="AN118" s="2">
        <v>1.59</v>
      </c>
      <c r="AO118" s="33">
        <v>0</v>
      </c>
      <c r="AP118" s="33">
        <v>1166.45</v>
      </c>
      <c r="AQ118" s="33">
        <v>0</v>
      </c>
      <c r="AR118" s="33">
        <v>238.47</v>
      </c>
      <c r="AS118" s="33">
        <v>5415.97</v>
      </c>
      <c r="AT118" s="33">
        <v>7450.61</v>
      </c>
      <c r="AU118" s="33">
        <v>853.22</v>
      </c>
      <c r="AV118" s="33">
        <v>1292.99</v>
      </c>
      <c r="AW118" s="33">
        <v>201.32</v>
      </c>
      <c r="AX118" s="33">
        <v>344</v>
      </c>
      <c r="AY118" s="33">
        <v>881.84</v>
      </c>
      <c r="AZ118" s="33">
        <v>1266.8499999999999</v>
      </c>
      <c r="BA118" s="31">
        <f t="shared" si="53"/>
        <v>0</v>
      </c>
      <c r="BB118" s="31">
        <f t="shared" si="53"/>
        <v>-7.34</v>
      </c>
      <c r="BC118" s="31">
        <f t="shared" si="53"/>
        <v>0</v>
      </c>
      <c r="BD118" s="31">
        <f t="shared" si="51"/>
        <v>-3</v>
      </c>
      <c r="BE118" s="31">
        <f t="shared" si="51"/>
        <v>-68.13</v>
      </c>
      <c r="BF118" s="31">
        <f t="shared" si="51"/>
        <v>-93.72</v>
      </c>
      <c r="BG118" s="31">
        <f t="shared" si="51"/>
        <v>85.86</v>
      </c>
      <c r="BH118" s="31">
        <f t="shared" si="51"/>
        <v>130.11000000000001</v>
      </c>
      <c r="BI118" s="31">
        <f t="shared" si="51"/>
        <v>20.260000000000002</v>
      </c>
      <c r="BJ118" s="31">
        <f t="shared" si="57"/>
        <v>-23.8</v>
      </c>
      <c r="BK118" s="31">
        <f t="shared" si="57"/>
        <v>-61.01</v>
      </c>
      <c r="BL118" s="31">
        <f t="shared" si="57"/>
        <v>-87.64</v>
      </c>
      <c r="BM118" s="6">
        <f t="shared" ca="1" si="56"/>
        <v>-8.6E-3</v>
      </c>
      <c r="BN118" s="6">
        <f t="shared" ca="1" si="56"/>
        <v>-8.6E-3</v>
      </c>
      <c r="BO118" s="6">
        <f t="shared" ca="1" si="56"/>
        <v>-8.6E-3</v>
      </c>
      <c r="BP118" s="6">
        <f t="shared" ca="1" si="56"/>
        <v>-8.6E-3</v>
      </c>
      <c r="BQ118" s="6">
        <f t="shared" ca="1" si="56"/>
        <v>-8.6E-3</v>
      </c>
      <c r="BR118" s="6">
        <f t="shared" ca="1" si="56"/>
        <v>-8.6E-3</v>
      </c>
      <c r="BS118" s="6">
        <f t="shared" ca="1" si="56"/>
        <v>-8.6E-3</v>
      </c>
      <c r="BT118" s="6">
        <f t="shared" ca="1" si="56"/>
        <v>-8.6E-3</v>
      </c>
      <c r="BU118" s="6">
        <f t="shared" ca="1" si="56"/>
        <v>-8.6E-3</v>
      </c>
      <c r="BV118" s="6">
        <f t="shared" ca="1" si="56"/>
        <v>-8.6E-3</v>
      </c>
      <c r="BW118" s="6">
        <f t="shared" ca="1" si="56"/>
        <v>-8.6E-3</v>
      </c>
      <c r="BX118" s="6">
        <f t="shared" ca="1" si="56"/>
        <v>-8.6E-3</v>
      </c>
      <c r="BY118" s="31">
        <f t="shared" ca="1" si="61"/>
        <v>0</v>
      </c>
      <c r="BZ118" s="31">
        <f t="shared" ca="1" si="61"/>
        <v>-630.91</v>
      </c>
      <c r="CA118" s="31">
        <f t="shared" ca="1" si="61"/>
        <v>0</v>
      </c>
      <c r="CB118" s="31">
        <f t="shared" ca="1" si="58"/>
        <v>-128.97999999999999</v>
      </c>
      <c r="CC118" s="31">
        <f t="shared" ca="1" si="58"/>
        <v>-2929.39</v>
      </c>
      <c r="CD118" s="31">
        <f t="shared" ca="1" si="58"/>
        <v>-4029.89</v>
      </c>
      <c r="CE118" s="31">
        <f t="shared" ca="1" si="58"/>
        <v>-461.49</v>
      </c>
      <c r="CF118" s="31">
        <f t="shared" ca="1" si="58"/>
        <v>-699.35</v>
      </c>
      <c r="CG118" s="31">
        <f t="shared" ca="1" si="58"/>
        <v>-108.89</v>
      </c>
      <c r="CH118" s="31">
        <f t="shared" ca="1" si="58"/>
        <v>-186.06</v>
      </c>
      <c r="CI118" s="31">
        <f t="shared" ca="1" si="58"/>
        <v>-476.97</v>
      </c>
      <c r="CJ118" s="31">
        <f t="shared" ca="1" si="58"/>
        <v>-685.21</v>
      </c>
      <c r="CK118" s="32">
        <f t="shared" ca="1" si="54"/>
        <v>0</v>
      </c>
      <c r="CL118" s="32">
        <f t="shared" ca="1" si="54"/>
        <v>183.4</v>
      </c>
      <c r="CM118" s="32">
        <f t="shared" ca="1" si="54"/>
        <v>0</v>
      </c>
      <c r="CN118" s="32">
        <f t="shared" ca="1" si="52"/>
        <v>37.49</v>
      </c>
      <c r="CO118" s="32">
        <f t="shared" ca="1" si="52"/>
        <v>851.57</v>
      </c>
      <c r="CP118" s="32">
        <f t="shared" ca="1" si="52"/>
        <v>1171.48</v>
      </c>
      <c r="CQ118" s="32">
        <f t="shared" ca="1" si="52"/>
        <v>134.15</v>
      </c>
      <c r="CR118" s="32">
        <f t="shared" ca="1" si="52"/>
        <v>203.3</v>
      </c>
      <c r="CS118" s="32">
        <f t="shared" ca="1" si="52"/>
        <v>31.65</v>
      </c>
      <c r="CT118" s="32">
        <f t="shared" ca="1" si="59"/>
        <v>54.09</v>
      </c>
      <c r="CU118" s="32">
        <f t="shared" ca="1" si="59"/>
        <v>138.65</v>
      </c>
      <c r="CV118" s="32">
        <f t="shared" ca="1" si="59"/>
        <v>199.19</v>
      </c>
      <c r="CW118" s="31">
        <f t="shared" ca="1" si="50"/>
        <v>0</v>
      </c>
      <c r="CX118" s="31">
        <f t="shared" ca="1" si="50"/>
        <v>-1606.6200000000001</v>
      </c>
      <c r="CY118" s="31">
        <f t="shared" ca="1" si="50"/>
        <v>0</v>
      </c>
      <c r="CZ118" s="31">
        <f t="shared" ca="1" si="50"/>
        <v>-326.95999999999998</v>
      </c>
      <c r="DA118" s="31">
        <f t="shared" ca="1" si="50"/>
        <v>-7425.66</v>
      </c>
      <c r="DB118" s="31">
        <f t="shared" ca="1" si="50"/>
        <v>-10215.300000000001</v>
      </c>
      <c r="DC118" s="31">
        <f t="shared" ca="1" si="50"/>
        <v>-1266.4199999999998</v>
      </c>
      <c r="DD118" s="31">
        <f t="shared" ca="1" si="50"/>
        <v>-1919.15</v>
      </c>
      <c r="DE118" s="31">
        <f t="shared" ca="1" si="50"/>
        <v>-298.82</v>
      </c>
      <c r="DF118" s="31">
        <f t="shared" ca="1" si="60"/>
        <v>-452.17</v>
      </c>
      <c r="DG118" s="31">
        <f t="shared" ca="1" si="60"/>
        <v>-1159.1500000000001</v>
      </c>
      <c r="DH118" s="31">
        <f t="shared" ca="1" si="60"/>
        <v>-1665.2299999999998</v>
      </c>
      <c r="DI118" s="32">
        <f t="shared" ca="1" si="36"/>
        <v>0</v>
      </c>
      <c r="DJ118" s="32">
        <f t="shared" ca="1" si="36"/>
        <v>-80.33</v>
      </c>
      <c r="DK118" s="32">
        <f t="shared" ca="1" si="36"/>
        <v>0</v>
      </c>
      <c r="DL118" s="32">
        <f t="shared" ca="1" si="36"/>
        <v>-16.350000000000001</v>
      </c>
      <c r="DM118" s="32">
        <f t="shared" ca="1" si="36"/>
        <v>-371.28</v>
      </c>
      <c r="DN118" s="32">
        <f t="shared" ca="1" si="36"/>
        <v>-510.77</v>
      </c>
      <c r="DO118" s="32">
        <f t="shared" ca="1" si="46"/>
        <v>-63.32</v>
      </c>
      <c r="DP118" s="32">
        <f t="shared" ca="1" si="46"/>
        <v>-95.96</v>
      </c>
      <c r="DQ118" s="32">
        <f t="shared" ca="1" si="46"/>
        <v>-14.94</v>
      </c>
      <c r="DR118" s="32">
        <f t="shared" ca="1" si="46"/>
        <v>-22.61</v>
      </c>
      <c r="DS118" s="32">
        <f t="shared" ca="1" si="46"/>
        <v>-57.96</v>
      </c>
      <c r="DT118" s="32">
        <f t="shared" ca="1" si="46"/>
        <v>-83.26</v>
      </c>
      <c r="DU118" s="31">
        <f t="shared" ca="1" si="37"/>
        <v>0</v>
      </c>
      <c r="DV118" s="31">
        <f t="shared" ca="1" si="37"/>
        <v>-251.9</v>
      </c>
      <c r="DW118" s="31">
        <f t="shared" ca="1" si="37"/>
        <v>0</v>
      </c>
      <c r="DX118" s="31">
        <f t="shared" ca="1" si="37"/>
        <v>-49.94</v>
      </c>
      <c r="DY118" s="31">
        <f t="shared" ca="1" si="37"/>
        <v>-1119.01</v>
      </c>
      <c r="DZ118" s="31">
        <f t="shared" ca="1" si="37"/>
        <v>-1517.71</v>
      </c>
      <c r="EA118" s="31">
        <f t="shared" ca="1" si="47"/>
        <v>-185.55</v>
      </c>
      <c r="EB118" s="31">
        <f t="shared" ca="1" si="47"/>
        <v>-277.52</v>
      </c>
      <c r="EC118" s="31">
        <f t="shared" ca="1" si="47"/>
        <v>-42.64</v>
      </c>
      <c r="ED118" s="31">
        <f t="shared" ca="1" si="47"/>
        <v>-63.69</v>
      </c>
      <c r="EE118" s="31">
        <f t="shared" ca="1" si="47"/>
        <v>-161.05000000000001</v>
      </c>
      <c r="EF118" s="31">
        <f t="shared" ca="1" si="47"/>
        <v>-228.28</v>
      </c>
      <c r="EG118" s="32">
        <f t="shared" ca="1" si="38"/>
        <v>0</v>
      </c>
      <c r="EH118" s="32">
        <f t="shared" ca="1" si="38"/>
        <v>-1938.8500000000001</v>
      </c>
      <c r="EI118" s="32">
        <f t="shared" ca="1" si="38"/>
        <v>0</v>
      </c>
      <c r="EJ118" s="32">
        <f t="shared" ca="1" si="38"/>
        <v>-393.25</v>
      </c>
      <c r="EK118" s="32">
        <f t="shared" ca="1" si="38"/>
        <v>-8915.9499999999989</v>
      </c>
      <c r="EL118" s="32">
        <f t="shared" ca="1" si="38"/>
        <v>-12243.780000000002</v>
      </c>
      <c r="EM118" s="32">
        <f t="shared" ca="1" si="48"/>
        <v>-1515.2899999999997</v>
      </c>
      <c r="EN118" s="32">
        <f t="shared" ca="1" si="48"/>
        <v>-2292.63</v>
      </c>
      <c r="EO118" s="32">
        <f t="shared" ca="1" si="48"/>
        <v>-356.4</v>
      </c>
      <c r="EP118" s="32">
        <f t="shared" ca="1" si="48"/>
        <v>-538.47</v>
      </c>
      <c r="EQ118" s="32">
        <f t="shared" ca="1" si="48"/>
        <v>-1378.16</v>
      </c>
      <c r="ER118" s="32">
        <f t="shared" ca="1" si="48"/>
        <v>-1976.7699999999998</v>
      </c>
    </row>
    <row r="119" spans="1:148" x14ac:dyDescent="0.25">
      <c r="A119" t="s">
        <v>514</v>
      </c>
      <c r="B119" s="1" t="s">
        <v>11</v>
      </c>
      <c r="C119" t="str">
        <f t="shared" ca="1" si="40"/>
        <v>PR1</v>
      </c>
      <c r="D119" t="str">
        <f t="shared" ca="1" si="41"/>
        <v>Primrose #1</v>
      </c>
      <c r="E119" s="52">
        <v>55.626211400000003</v>
      </c>
      <c r="F119" s="52">
        <v>163.10169550000001</v>
      </c>
      <c r="G119" s="52">
        <v>0</v>
      </c>
      <c r="H119" s="52">
        <v>30.0673475</v>
      </c>
      <c r="I119" s="52">
        <v>710.72021180000002</v>
      </c>
      <c r="J119" s="52">
        <v>1853.2400181</v>
      </c>
      <c r="K119" s="52">
        <v>10.7614427</v>
      </c>
      <c r="L119" s="52">
        <v>0</v>
      </c>
      <c r="M119" s="52">
        <v>540.07475030000001</v>
      </c>
      <c r="N119" s="52">
        <v>315.755809</v>
      </c>
      <c r="O119" s="52">
        <v>29.6584459</v>
      </c>
      <c r="P119" s="52">
        <v>0</v>
      </c>
      <c r="Q119" s="32">
        <v>1636.27</v>
      </c>
      <c r="R119" s="32">
        <v>4333.47</v>
      </c>
      <c r="S119" s="32">
        <v>0</v>
      </c>
      <c r="T119" s="32">
        <v>679.3</v>
      </c>
      <c r="U119" s="32">
        <v>40294.01</v>
      </c>
      <c r="V119" s="32">
        <v>45565.49</v>
      </c>
      <c r="W119" s="32">
        <v>219.91</v>
      </c>
      <c r="X119" s="32">
        <v>0</v>
      </c>
      <c r="Y119" s="32">
        <v>11433.25</v>
      </c>
      <c r="Z119" s="32">
        <v>6884.7</v>
      </c>
      <c r="AA119" s="32">
        <v>498.44</v>
      </c>
      <c r="AB119" s="32">
        <v>0</v>
      </c>
      <c r="AC119" s="2">
        <v>0.99</v>
      </c>
      <c r="AD119" s="2">
        <v>0.99</v>
      </c>
      <c r="AE119" s="2">
        <v>0.99</v>
      </c>
      <c r="AF119" s="2">
        <v>0.99</v>
      </c>
      <c r="AG119" s="2">
        <v>0.99</v>
      </c>
      <c r="AH119" s="2">
        <v>0.99</v>
      </c>
      <c r="AI119" s="2">
        <v>0.99</v>
      </c>
      <c r="AJ119" s="2">
        <v>0.99</v>
      </c>
      <c r="AK119" s="2">
        <v>0.99</v>
      </c>
      <c r="AL119" s="2">
        <v>0.99</v>
      </c>
      <c r="AM119" s="2">
        <v>0.99</v>
      </c>
      <c r="AN119" s="2">
        <v>0.99</v>
      </c>
      <c r="AO119" s="33">
        <v>16.2</v>
      </c>
      <c r="AP119" s="33">
        <v>42.9</v>
      </c>
      <c r="AQ119" s="33">
        <v>0</v>
      </c>
      <c r="AR119" s="33">
        <v>6.73</v>
      </c>
      <c r="AS119" s="33">
        <v>398.91</v>
      </c>
      <c r="AT119" s="33">
        <v>451.1</v>
      </c>
      <c r="AU119" s="33">
        <v>2.1800000000000002</v>
      </c>
      <c r="AV119" s="33">
        <v>0</v>
      </c>
      <c r="AW119" s="33">
        <v>113.19</v>
      </c>
      <c r="AX119" s="33">
        <v>68.16</v>
      </c>
      <c r="AY119" s="33">
        <v>4.93</v>
      </c>
      <c r="AZ119" s="33">
        <v>0</v>
      </c>
      <c r="BA119" s="31">
        <f t="shared" si="53"/>
        <v>-0.16</v>
      </c>
      <c r="BB119" s="31">
        <f t="shared" si="53"/>
        <v>-0.43</v>
      </c>
      <c r="BC119" s="31">
        <f t="shared" si="53"/>
        <v>0</v>
      </c>
      <c r="BD119" s="31">
        <f t="shared" si="51"/>
        <v>-0.14000000000000001</v>
      </c>
      <c r="BE119" s="31">
        <f t="shared" si="51"/>
        <v>-8.06</v>
      </c>
      <c r="BF119" s="31">
        <f t="shared" si="51"/>
        <v>-9.11</v>
      </c>
      <c r="BG119" s="31">
        <f t="shared" si="51"/>
        <v>0.35</v>
      </c>
      <c r="BH119" s="31">
        <f t="shared" si="51"/>
        <v>0</v>
      </c>
      <c r="BI119" s="31">
        <f t="shared" si="51"/>
        <v>18.29</v>
      </c>
      <c r="BJ119" s="31">
        <f t="shared" si="57"/>
        <v>-7.57</v>
      </c>
      <c r="BK119" s="31">
        <f t="shared" si="57"/>
        <v>-0.55000000000000004</v>
      </c>
      <c r="BL119" s="31">
        <f t="shared" si="57"/>
        <v>0</v>
      </c>
      <c r="BM119" s="6">
        <f t="shared" ca="1" si="56"/>
        <v>5.04E-2</v>
      </c>
      <c r="BN119" s="6">
        <f t="shared" ca="1" si="56"/>
        <v>5.04E-2</v>
      </c>
      <c r="BO119" s="6">
        <f t="shared" ca="1" si="56"/>
        <v>5.04E-2</v>
      </c>
      <c r="BP119" s="6">
        <f t="shared" ca="1" si="56"/>
        <v>5.04E-2</v>
      </c>
      <c r="BQ119" s="6">
        <f t="shared" ca="1" si="56"/>
        <v>5.04E-2</v>
      </c>
      <c r="BR119" s="6">
        <f t="shared" ca="1" si="56"/>
        <v>5.04E-2</v>
      </c>
      <c r="BS119" s="6">
        <f t="shared" ca="1" si="56"/>
        <v>5.04E-2</v>
      </c>
      <c r="BT119" s="6">
        <f t="shared" ca="1" si="56"/>
        <v>5.04E-2</v>
      </c>
      <c r="BU119" s="6">
        <f t="shared" ca="1" si="56"/>
        <v>5.04E-2</v>
      </c>
      <c r="BV119" s="6">
        <f t="shared" ca="1" si="56"/>
        <v>5.04E-2</v>
      </c>
      <c r="BW119" s="6">
        <f t="shared" ca="1" si="56"/>
        <v>5.04E-2</v>
      </c>
      <c r="BX119" s="6">
        <f t="shared" ca="1" si="56"/>
        <v>5.04E-2</v>
      </c>
      <c r="BY119" s="31">
        <f t="shared" ca="1" si="61"/>
        <v>82.47</v>
      </c>
      <c r="BZ119" s="31">
        <f t="shared" ca="1" si="61"/>
        <v>218.41</v>
      </c>
      <c r="CA119" s="31">
        <f t="shared" ca="1" si="61"/>
        <v>0</v>
      </c>
      <c r="CB119" s="31">
        <f t="shared" ca="1" si="58"/>
        <v>34.24</v>
      </c>
      <c r="CC119" s="31">
        <f t="shared" ca="1" si="58"/>
        <v>2030.82</v>
      </c>
      <c r="CD119" s="31">
        <f t="shared" ca="1" si="58"/>
        <v>2296.5</v>
      </c>
      <c r="CE119" s="31">
        <f t="shared" ca="1" si="58"/>
        <v>11.08</v>
      </c>
      <c r="CF119" s="31">
        <f t="shared" ca="1" si="58"/>
        <v>0</v>
      </c>
      <c r="CG119" s="31">
        <f t="shared" ca="1" si="58"/>
        <v>576.24</v>
      </c>
      <c r="CH119" s="31">
        <f t="shared" ca="1" si="58"/>
        <v>346.99</v>
      </c>
      <c r="CI119" s="31">
        <f t="shared" ca="1" si="58"/>
        <v>25.12</v>
      </c>
      <c r="CJ119" s="31">
        <f t="shared" ca="1" si="58"/>
        <v>0</v>
      </c>
      <c r="CK119" s="32">
        <f t="shared" ca="1" si="54"/>
        <v>4.09</v>
      </c>
      <c r="CL119" s="32">
        <f t="shared" ca="1" si="54"/>
        <v>10.83</v>
      </c>
      <c r="CM119" s="32">
        <f t="shared" ca="1" si="54"/>
        <v>0</v>
      </c>
      <c r="CN119" s="32">
        <f t="shared" ca="1" si="52"/>
        <v>1.7</v>
      </c>
      <c r="CO119" s="32">
        <f t="shared" ca="1" si="52"/>
        <v>100.74</v>
      </c>
      <c r="CP119" s="32">
        <f t="shared" ca="1" si="52"/>
        <v>113.91</v>
      </c>
      <c r="CQ119" s="32">
        <f t="shared" ca="1" si="52"/>
        <v>0.55000000000000004</v>
      </c>
      <c r="CR119" s="32">
        <f t="shared" ca="1" si="52"/>
        <v>0</v>
      </c>
      <c r="CS119" s="32">
        <f t="shared" ca="1" si="52"/>
        <v>28.58</v>
      </c>
      <c r="CT119" s="32">
        <f t="shared" ca="1" si="59"/>
        <v>17.21</v>
      </c>
      <c r="CU119" s="32">
        <f t="shared" ca="1" si="59"/>
        <v>1.25</v>
      </c>
      <c r="CV119" s="32">
        <f t="shared" ca="1" si="59"/>
        <v>0</v>
      </c>
      <c r="CW119" s="31">
        <f t="shared" ca="1" si="50"/>
        <v>70.52</v>
      </c>
      <c r="CX119" s="31">
        <f t="shared" ca="1" si="50"/>
        <v>186.77</v>
      </c>
      <c r="CY119" s="31">
        <f t="shared" ca="1" si="50"/>
        <v>0</v>
      </c>
      <c r="CZ119" s="31">
        <f t="shared" ca="1" si="50"/>
        <v>29.350000000000005</v>
      </c>
      <c r="DA119" s="31">
        <f t="shared" ca="1" si="50"/>
        <v>1740.7099999999998</v>
      </c>
      <c r="DB119" s="31">
        <f t="shared" ca="1" si="50"/>
        <v>1968.4199999999998</v>
      </c>
      <c r="DC119" s="31">
        <f t="shared" ca="1" si="50"/>
        <v>9.1000000000000014</v>
      </c>
      <c r="DD119" s="31">
        <f t="shared" ca="1" si="50"/>
        <v>0</v>
      </c>
      <c r="DE119" s="31">
        <f t="shared" ca="1" si="50"/>
        <v>473.34000000000003</v>
      </c>
      <c r="DF119" s="31">
        <f t="shared" ca="1" si="60"/>
        <v>303.60999999999996</v>
      </c>
      <c r="DG119" s="31">
        <f t="shared" ca="1" si="60"/>
        <v>21.990000000000002</v>
      </c>
      <c r="DH119" s="31">
        <f t="shared" ca="1" si="60"/>
        <v>0</v>
      </c>
      <c r="DI119" s="32">
        <f t="shared" ca="1" si="36"/>
        <v>3.53</v>
      </c>
      <c r="DJ119" s="32">
        <f t="shared" ca="1" si="36"/>
        <v>9.34</v>
      </c>
      <c r="DK119" s="32">
        <f t="shared" ca="1" si="36"/>
        <v>0</v>
      </c>
      <c r="DL119" s="32">
        <f t="shared" ref="DL119:DQ167" ca="1" si="62">ROUND(CZ119*5%,2)</f>
        <v>1.47</v>
      </c>
      <c r="DM119" s="32">
        <f t="shared" ca="1" si="62"/>
        <v>87.04</v>
      </c>
      <c r="DN119" s="32">
        <f t="shared" ca="1" si="62"/>
        <v>98.42</v>
      </c>
      <c r="DO119" s="32">
        <f t="shared" ca="1" si="46"/>
        <v>0.46</v>
      </c>
      <c r="DP119" s="32">
        <f t="shared" ca="1" si="46"/>
        <v>0</v>
      </c>
      <c r="DQ119" s="32">
        <f t="shared" ca="1" si="46"/>
        <v>23.67</v>
      </c>
      <c r="DR119" s="32">
        <f t="shared" ca="1" si="46"/>
        <v>15.18</v>
      </c>
      <c r="DS119" s="32">
        <f t="shared" ca="1" si="46"/>
        <v>1.1000000000000001</v>
      </c>
      <c r="DT119" s="32">
        <f t="shared" ca="1" si="46"/>
        <v>0</v>
      </c>
      <c r="DU119" s="31">
        <f t="shared" ca="1" si="37"/>
        <v>11.21</v>
      </c>
      <c r="DV119" s="31">
        <f t="shared" ca="1" si="37"/>
        <v>29.28</v>
      </c>
      <c r="DW119" s="31">
        <f t="shared" ca="1" si="37"/>
        <v>0</v>
      </c>
      <c r="DX119" s="31">
        <f t="shared" ref="DX119:EC167" ca="1" si="63">ROUND(CZ119*DX$3,2)</f>
        <v>4.4800000000000004</v>
      </c>
      <c r="DY119" s="31">
        <f t="shared" ca="1" si="63"/>
        <v>262.32</v>
      </c>
      <c r="DZ119" s="31">
        <f t="shared" ca="1" si="63"/>
        <v>292.45</v>
      </c>
      <c r="EA119" s="31">
        <f t="shared" ca="1" si="47"/>
        <v>1.33</v>
      </c>
      <c r="EB119" s="31">
        <f t="shared" ca="1" si="47"/>
        <v>0</v>
      </c>
      <c r="EC119" s="31">
        <f t="shared" ca="1" si="47"/>
        <v>67.540000000000006</v>
      </c>
      <c r="ED119" s="31">
        <f t="shared" ca="1" si="47"/>
        <v>42.76</v>
      </c>
      <c r="EE119" s="31">
        <f t="shared" ca="1" si="47"/>
        <v>3.06</v>
      </c>
      <c r="EF119" s="31">
        <f t="shared" ca="1" si="47"/>
        <v>0</v>
      </c>
      <c r="EG119" s="32">
        <f t="shared" ca="1" si="38"/>
        <v>85.259999999999991</v>
      </c>
      <c r="EH119" s="32">
        <f t="shared" ca="1" si="38"/>
        <v>225.39000000000001</v>
      </c>
      <c r="EI119" s="32">
        <f t="shared" ca="1" si="38"/>
        <v>0</v>
      </c>
      <c r="EJ119" s="32">
        <f t="shared" ref="EJ119:EO167" ca="1" si="64">CZ119+DL119+DX119</f>
        <v>35.300000000000004</v>
      </c>
      <c r="EK119" s="32">
        <f t="shared" ca="1" si="64"/>
        <v>2090.0699999999997</v>
      </c>
      <c r="EL119" s="32">
        <f t="shared" ca="1" si="64"/>
        <v>2359.2899999999995</v>
      </c>
      <c r="EM119" s="32">
        <f t="shared" ca="1" si="48"/>
        <v>10.890000000000002</v>
      </c>
      <c r="EN119" s="32">
        <f t="shared" ca="1" si="48"/>
        <v>0</v>
      </c>
      <c r="EO119" s="32">
        <f t="shared" ca="1" si="48"/>
        <v>564.55000000000007</v>
      </c>
      <c r="EP119" s="32">
        <f t="shared" ca="1" si="48"/>
        <v>361.54999999999995</v>
      </c>
      <c r="EQ119" s="32">
        <f t="shared" ca="1" si="48"/>
        <v>26.150000000000002</v>
      </c>
      <c r="ER119" s="32">
        <f t="shared" ca="1" si="48"/>
        <v>0</v>
      </c>
    </row>
    <row r="120" spans="1:148" x14ac:dyDescent="0.25">
      <c r="A120" t="s">
        <v>490</v>
      </c>
      <c r="B120" s="1" t="s">
        <v>107</v>
      </c>
      <c r="C120" t="str">
        <f t="shared" ca="1" si="40"/>
        <v>BCHEXP</v>
      </c>
      <c r="D120" t="str">
        <f t="shared" ca="1" si="41"/>
        <v>Alberta-BC Intertie - Export</v>
      </c>
      <c r="E120" s="52">
        <v>31201.25</v>
      </c>
      <c r="G120" s="52">
        <v>12821.25</v>
      </c>
      <c r="H120" s="52">
        <v>375</v>
      </c>
      <c r="I120" s="52">
        <v>50</v>
      </c>
      <c r="J120" s="52">
        <v>325</v>
      </c>
      <c r="K120" s="52">
        <v>20606.5</v>
      </c>
      <c r="L120" s="52">
        <v>18386.5</v>
      </c>
      <c r="M120" s="52">
        <v>47238.75</v>
      </c>
      <c r="N120" s="52">
        <v>79145.75</v>
      </c>
      <c r="O120" s="52">
        <v>41920</v>
      </c>
      <c r="P120" s="52">
        <v>15085.25</v>
      </c>
      <c r="Q120" s="32">
        <v>539011.07999999996</v>
      </c>
      <c r="R120" s="32"/>
      <c r="S120" s="32">
        <v>181670.24</v>
      </c>
      <c r="T120" s="32">
        <v>4626</v>
      </c>
      <c r="U120" s="32">
        <v>987.5</v>
      </c>
      <c r="V120" s="32">
        <v>4405.25</v>
      </c>
      <c r="W120" s="32">
        <v>320746.06</v>
      </c>
      <c r="X120" s="32">
        <v>325199.26</v>
      </c>
      <c r="Y120" s="32">
        <v>817222.44</v>
      </c>
      <c r="Z120" s="32">
        <v>1291883.78</v>
      </c>
      <c r="AA120" s="32">
        <v>598439.49</v>
      </c>
      <c r="AB120" s="32">
        <v>206301.6</v>
      </c>
      <c r="AC120" s="2">
        <v>0.77</v>
      </c>
      <c r="AE120" s="2">
        <v>0.77</v>
      </c>
      <c r="AF120" s="2">
        <v>0.77</v>
      </c>
      <c r="AG120" s="2">
        <v>0.77</v>
      </c>
      <c r="AH120" s="2">
        <v>0.77</v>
      </c>
      <c r="AI120" s="2">
        <v>0.77</v>
      </c>
      <c r="AJ120" s="2">
        <v>0.77</v>
      </c>
      <c r="AK120" s="2">
        <v>0.77</v>
      </c>
      <c r="AL120" s="2">
        <v>0.77</v>
      </c>
      <c r="AM120" s="2">
        <v>0.77</v>
      </c>
      <c r="AN120" s="2">
        <v>0.77</v>
      </c>
      <c r="AO120" s="33">
        <v>4150.3900000000003</v>
      </c>
      <c r="AP120" s="33"/>
      <c r="AQ120" s="33">
        <v>1398.86</v>
      </c>
      <c r="AR120" s="33">
        <v>35.619999999999997</v>
      </c>
      <c r="AS120" s="33">
        <v>7.6</v>
      </c>
      <c r="AT120" s="33">
        <v>33.92</v>
      </c>
      <c r="AU120" s="33">
        <v>2469.7399999999998</v>
      </c>
      <c r="AV120" s="33">
        <v>2504.0300000000002</v>
      </c>
      <c r="AW120" s="33">
        <v>6292.61</v>
      </c>
      <c r="AX120" s="33">
        <v>9947.51</v>
      </c>
      <c r="AY120" s="33">
        <v>4607.9799999999996</v>
      </c>
      <c r="AZ120" s="33">
        <v>1588.52</v>
      </c>
      <c r="BA120" s="31">
        <f t="shared" si="53"/>
        <v>-53.9</v>
      </c>
      <c r="BB120" s="31">
        <f t="shared" si="53"/>
        <v>0</v>
      </c>
      <c r="BC120" s="31">
        <f t="shared" si="53"/>
        <v>-18.170000000000002</v>
      </c>
      <c r="BD120" s="31">
        <f t="shared" si="51"/>
        <v>-0.93</v>
      </c>
      <c r="BE120" s="31">
        <f t="shared" si="51"/>
        <v>-0.2</v>
      </c>
      <c r="BF120" s="31">
        <f t="shared" si="51"/>
        <v>-0.88</v>
      </c>
      <c r="BG120" s="31">
        <f t="shared" si="51"/>
        <v>513.19000000000005</v>
      </c>
      <c r="BH120" s="31">
        <f t="shared" si="51"/>
        <v>520.32000000000005</v>
      </c>
      <c r="BI120" s="31">
        <f t="shared" si="51"/>
        <v>1307.56</v>
      </c>
      <c r="BJ120" s="31">
        <f t="shared" si="57"/>
        <v>-1421.07</v>
      </c>
      <c r="BK120" s="31">
        <f t="shared" si="57"/>
        <v>-658.28</v>
      </c>
      <c r="BL120" s="31">
        <f t="shared" si="57"/>
        <v>-226.93</v>
      </c>
      <c r="BM120" s="6">
        <f t="shared" ca="1" si="56"/>
        <v>8.8999999999999999E-3</v>
      </c>
      <c r="BN120" s="6">
        <f t="shared" ca="1" si="56"/>
        <v>8.8999999999999999E-3</v>
      </c>
      <c r="BO120" s="6">
        <f t="shared" ca="1" si="56"/>
        <v>8.8999999999999999E-3</v>
      </c>
      <c r="BP120" s="6">
        <f t="shared" ca="1" si="56"/>
        <v>8.8999999999999999E-3</v>
      </c>
      <c r="BQ120" s="6">
        <f t="shared" ca="1" si="56"/>
        <v>8.8999999999999999E-3</v>
      </c>
      <c r="BR120" s="6">
        <f t="shared" ca="1" si="56"/>
        <v>8.8999999999999999E-3</v>
      </c>
      <c r="BS120" s="6">
        <f t="shared" ca="1" si="56"/>
        <v>8.8999999999999999E-3</v>
      </c>
      <c r="BT120" s="6">
        <f t="shared" ca="1" si="56"/>
        <v>8.8999999999999999E-3</v>
      </c>
      <c r="BU120" s="6">
        <f t="shared" ca="1" si="56"/>
        <v>8.8999999999999999E-3</v>
      </c>
      <c r="BV120" s="6">
        <f t="shared" ca="1" si="56"/>
        <v>8.8999999999999999E-3</v>
      </c>
      <c r="BW120" s="6">
        <f t="shared" ca="1" si="56"/>
        <v>8.8999999999999999E-3</v>
      </c>
      <c r="BX120" s="6">
        <f t="shared" ca="1" si="56"/>
        <v>8.8999999999999999E-3</v>
      </c>
      <c r="BY120" s="31">
        <f t="shared" ca="1" si="61"/>
        <v>4797.2</v>
      </c>
      <c r="BZ120" s="31">
        <f t="shared" ca="1" si="61"/>
        <v>0</v>
      </c>
      <c r="CA120" s="31">
        <f t="shared" ca="1" si="61"/>
        <v>1616.87</v>
      </c>
      <c r="CB120" s="31">
        <f t="shared" ca="1" si="58"/>
        <v>41.17</v>
      </c>
      <c r="CC120" s="31">
        <f t="shared" ca="1" si="58"/>
        <v>8.7899999999999991</v>
      </c>
      <c r="CD120" s="31">
        <f t="shared" ca="1" si="58"/>
        <v>39.21</v>
      </c>
      <c r="CE120" s="31">
        <f t="shared" ca="1" si="58"/>
        <v>2854.64</v>
      </c>
      <c r="CF120" s="31">
        <f t="shared" ca="1" si="58"/>
        <v>2894.27</v>
      </c>
      <c r="CG120" s="31">
        <f t="shared" ca="1" si="58"/>
        <v>7273.28</v>
      </c>
      <c r="CH120" s="31">
        <f t="shared" ca="1" si="58"/>
        <v>11497.77</v>
      </c>
      <c r="CI120" s="31">
        <f t="shared" ca="1" si="58"/>
        <v>5326.11</v>
      </c>
      <c r="CJ120" s="31">
        <f t="shared" ca="1" si="58"/>
        <v>1836.08</v>
      </c>
      <c r="CK120" s="32">
        <f t="shared" ca="1" si="54"/>
        <v>1347.53</v>
      </c>
      <c r="CL120" s="32">
        <f t="shared" ca="1" si="54"/>
        <v>0</v>
      </c>
      <c r="CM120" s="32">
        <f t="shared" ca="1" si="54"/>
        <v>454.18</v>
      </c>
      <c r="CN120" s="32">
        <f t="shared" ca="1" si="52"/>
        <v>11.57</v>
      </c>
      <c r="CO120" s="32">
        <f t="shared" ca="1" si="52"/>
        <v>2.4700000000000002</v>
      </c>
      <c r="CP120" s="32">
        <f t="shared" ca="1" si="52"/>
        <v>11.01</v>
      </c>
      <c r="CQ120" s="32">
        <f t="shared" ca="1" si="52"/>
        <v>801.87</v>
      </c>
      <c r="CR120" s="32">
        <f t="shared" ca="1" si="52"/>
        <v>813</v>
      </c>
      <c r="CS120" s="32">
        <f t="shared" ca="1" si="52"/>
        <v>2043.06</v>
      </c>
      <c r="CT120" s="32">
        <f t="shared" ca="1" si="59"/>
        <v>3229.71</v>
      </c>
      <c r="CU120" s="32">
        <f t="shared" ca="1" si="59"/>
        <v>1496.1</v>
      </c>
      <c r="CV120" s="32">
        <f t="shared" ca="1" si="59"/>
        <v>515.75</v>
      </c>
      <c r="CW120" s="31">
        <f t="shared" ca="1" si="50"/>
        <v>2048.2399999999993</v>
      </c>
      <c r="CX120" s="31">
        <f t="shared" ca="1" si="50"/>
        <v>0</v>
      </c>
      <c r="CY120" s="31">
        <f t="shared" ca="1" si="50"/>
        <v>690.35999999999979</v>
      </c>
      <c r="CZ120" s="31">
        <f t="shared" ca="1" si="50"/>
        <v>18.050000000000004</v>
      </c>
      <c r="DA120" s="31">
        <f t="shared" ca="1" si="50"/>
        <v>3.8600000000000003</v>
      </c>
      <c r="DB120" s="31">
        <f t="shared" ca="1" si="50"/>
        <v>17.179999999999996</v>
      </c>
      <c r="DC120" s="31">
        <f t="shared" ca="1" si="50"/>
        <v>673.57999999999993</v>
      </c>
      <c r="DD120" s="31">
        <f t="shared" ca="1" si="50"/>
        <v>682.91999999999973</v>
      </c>
      <c r="DE120" s="31">
        <f t="shared" ca="1" si="50"/>
        <v>1716.1700000000005</v>
      </c>
      <c r="DF120" s="31">
        <f t="shared" ca="1" si="60"/>
        <v>6201.0399999999991</v>
      </c>
      <c r="DG120" s="31">
        <f t="shared" ca="1" si="60"/>
        <v>2872.5099999999993</v>
      </c>
      <c r="DH120" s="31">
        <f t="shared" ca="1" si="60"/>
        <v>990.24</v>
      </c>
      <c r="DI120" s="32">
        <f t="shared" ref="DI120:DK167" ca="1" si="65">ROUND(CW120*5%,2)</f>
        <v>102.41</v>
      </c>
      <c r="DJ120" s="32">
        <f t="shared" ca="1" si="65"/>
        <v>0</v>
      </c>
      <c r="DK120" s="32">
        <f t="shared" ca="1" si="65"/>
        <v>34.520000000000003</v>
      </c>
      <c r="DL120" s="32">
        <f t="shared" ca="1" si="62"/>
        <v>0.9</v>
      </c>
      <c r="DM120" s="32">
        <f t="shared" ca="1" si="62"/>
        <v>0.19</v>
      </c>
      <c r="DN120" s="32">
        <f t="shared" ca="1" si="62"/>
        <v>0.86</v>
      </c>
      <c r="DO120" s="32">
        <f t="shared" ca="1" si="46"/>
        <v>33.68</v>
      </c>
      <c r="DP120" s="32">
        <f t="shared" ca="1" si="46"/>
        <v>34.15</v>
      </c>
      <c r="DQ120" s="32">
        <f t="shared" ca="1" si="46"/>
        <v>85.81</v>
      </c>
      <c r="DR120" s="32">
        <f t="shared" ca="1" si="46"/>
        <v>310.05</v>
      </c>
      <c r="DS120" s="32">
        <f t="shared" ca="1" si="46"/>
        <v>143.63</v>
      </c>
      <c r="DT120" s="32">
        <f t="shared" ca="1" si="46"/>
        <v>49.51</v>
      </c>
      <c r="DU120" s="31">
        <f t="shared" ref="DU120:DW167" ca="1" si="66">ROUND(CW120*DU$3,2)</f>
        <v>325.5</v>
      </c>
      <c r="DV120" s="31">
        <f t="shared" ca="1" si="66"/>
        <v>0</v>
      </c>
      <c r="DW120" s="31">
        <f t="shared" ca="1" si="66"/>
        <v>106.92</v>
      </c>
      <c r="DX120" s="31">
        <f t="shared" ca="1" si="63"/>
        <v>2.76</v>
      </c>
      <c r="DY120" s="31">
        <f t="shared" ca="1" si="63"/>
        <v>0.57999999999999996</v>
      </c>
      <c r="DZ120" s="31">
        <f t="shared" ca="1" si="63"/>
        <v>2.5499999999999998</v>
      </c>
      <c r="EA120" s="31">
        <f t="shared" ca="1" si="47"/>
        <v>98.69</v>
      </c>
      <c r="EB120" s="31">
        <f t="shared" ca="1" si="47"/>
        <v>98.75</v>
      </c>
      <c r="EC120" s="31">
        <f t="shared" ca="1" si="47"/>
        <v>244.89</v>
      </c>
      <c r="ED120" s="31">
        <f t="shared" ca="1" si="47"/>
        <v>873.39</v>
      </c>
      <c r="EE120" s="31">
        <f t="shared" ca="1" si="47"/>
        <v>399.09</v>
      </c>
      <c r="EF120" s="31">
        <f t="shared" ca="1" si="47"/>
        <v>135.75</v>
      </c>
      <c r="EG120" s="32">
        <f t="shared" ref="EG120:EI167" ca="1" si="67">CW120+DI120+DU120</f>
        <v>2476.1499999999992</v>
      </c>
      <c r="EH120" s="32">
        <f t="shared" ca="1" si="67"/>
        <v>0</v>
      </c>
      <c r="EI120" s="32">
        <f t="shared" ca="1" si="67"/>
        <v>831.79999999999973</v>
      </c>
      <c r="EJ120" s="32">
        <f t="shared" ca="1" si="64"/>
        <v>21.71</v>
      </c>
      <c r="EK120" s="32">
        <f t="shared" ca="1" si="64"/>
        <v>4.6300000000000008</v>
      </c>
      <c r="EL120" s="32">
        <f t="shared" ca="1" si="64"/>
        <v>20.589999999999996</v>
      </c>
      <c r="EM120" s="32">
        <f t="shared" ca="1" si="48"/>
        <v>805.94999999999982</v>
      </c>
      <c r="EN120" s="32">
        <f t="shared" ca="1" si="48"/>
        <v>815.81999999999971</v>
      </c>
      <c r="EO120" s="32">
        <f t="shared" ca="1" si="48"/>
        <v>2046.8700000000003</v>
      </c>
      <c r="EP120" s="32">
        <f t="shared" ca="1" si="48"/>
        <v>7384.48</v>
      </c>
      <c r="EQ120" s="32">
        <f t="shared" ca="1" si="48"/>
        <v>3415.2299999999996</v>
      </c>
      <c r="ER120" s="32">
        <f t="shared" ca="1" si="48"/>
        <v>1175.5</v>
      </c>
    </row>
    <row r="121" spans="1:148" x14ac:dyDescent="0.25">
      <c r="A121" t="s">
        <v>490</v>
      </c>
      <c r="B121" s="1" t="s">
        <v>366</v>
      </c>
      <c r="C121" t="str">
        <f t="shared" ca="1" si="40"/>
        <v>SPCEXP</v>
      </c>
      <c r="D121" t="str">
        <f t="shared" ca="1" si="41"/>
        <v>Alberta-Saskatchewan Intertie - Export</v>
      </c>
      <c r="K121" s="52">
        <v>127.5</v>
      </c>
      <c r="L121" s="52">
        <v>153</v>
      </c>
      <c r="Q121" s="32"/>
      <c r="R121" s="32"/>
      <c r="S121" s="32"/>
      <c r="T121" s="32"/>
      <c r="U121" s="32"/>
      <c r="V121" s="32"/>
      <c r="W121" s="32">
        <v>2001.75</v>
      </c>
      <c r="X121" s="32">
        <v>3569.49</v>
      </c>
      <c r="Y121" s="32"/>
      <c r="Z121" s="32"/>
      <c r="AA121" s="32"/>
      <c r="AB121" s="32"/>
      <c r="AI121" s="2">
        <v>2.2999999999999998</v>
      </c>
      <c r="AJ121" s="2">
        <v>2.2999999999999998</v>
      </c>
      <c r="AO121" s="33"/>
      <c r="AP121" s="33"/>
      <c r="AQ121" s="33"/>
      <c r="AR121" s="33"/>
      <c r="AS121" s="33"/>
      <c r="AT121" s="33"/>
      <c r="AU121" s="33">
        <v>46.04</v>
      </c>
      <c r="AV121" s="33">
        <v>82.1</v>
      </c>
      <c r="AW121" s="33"/>
      <c r="AX121" s="33"/>
      <c r="AY121" s="33"/>
      <c r="AZ121" s="33"/>
      <c r="BA121" s="31">
        <f t="shared" si="53"/>
        <v>0</v>
      </c>
      <c r="BB121" s="31">
        <f t="shared" si="53"/>
        <v>0</v>
      </c>
      <c r="BC121" s="31">
        <f t="shared" si="53"/>
        <v>0</v>
      </c>
      <c r="BD121" s="31">
        <f t="shared" si="51"/>
        <v>0</v>
      </c>
      <c r="BE121" s="31">
        <f t="shared" si="51"/>
        <v>0</v>
      </c>
      <c r="BF121" s="31">
        <f t="shared" si="51"/>
        <v>0</v>
      </c>
      <c r="BG121" s="31">
        <f t="shared" si="51"/>
        <v>3.2</v>
      </c>
      <c r="BH121" s="31">
        <f t="shared" si="51"/>
        <v>5.71</v>
      </c>
      <c r="BI121" s="31">
        <f t="shared" si="51"/>
        <v>0</v>
      </c>
      <c r="BJ121" s="31">
        <f t="shared" si="57"/>
        <v>0</v>
      </c>
      <c r="BK121" s="31">
        <f t="shared" si="57"/>
        <v>0</v>
      </c>
      <c r="BL121" s="31">
        <f t="shared" si="57"/>
        <v>0</v>
      </c>
      <c r="BM121" s="6">
        <f t="shared" ca="1" si="56"/>
        <v>2.24E-2</v>
      </c>
      <c r="BN121" s="6">
        <f t="shared" ca="1" si="56"/>
        <v>2.24E-2</v>
      </c>
      <c r="BO121" s="6">
        <f t="shared" ca="1" si="56"/>
        <v>2.24E-2</v>
      </c>
      <c r="BP121" s="6">
        <f t="shared" ca="1" si="56"/>
        <v>2.24E-2</v>
      </c>
      <c r="BQ121" s="6">
        <f t="shared" ca="1" si="56"/>
        <v>2.24E-2</v>
      </c>
      <c r="BR121" s="6">
        <f t="shared" ca="1" si="56"/>
        <v>2.24E-2</v>
      </c>
      <c r="BS121" s="6">
        <f t="shared" ca="1" si="56"/>
        <v>2.24E-2</v>
      </c>
      <c r="BT121" s="6">
        <f t="shared" ca="1" si="56"/>
        <v>2.24E-2</v>
      </c>
      <c r="BU121" s="6">
        <f t="shared" ca="1" si="56"/>
        <v>2.24E-2</v>
      </c>
      <c r="BV121" s="6">
        <f t="shared" ca="1" si="56"/>
        <v>2.24E-2</v>
      </c>
      <c r="BW121" s="6">
        <f t="shared" ca="1" si="56"/>
        <v>2.24E-2</v>
      </c>
      <c r="BX121" s="6">
        <f t="shared" ca="1" si="56"/>
        <v>2.24E-2</v>
      </c>
      <c r="BY121" s="31">
        <f t="shared" ca="1" si="61"/>
        <v>0</v>
      </c>
      <c r="BZ121" s="31">
        <f t="shared" ca="1" si="61"/>
        <v>0</v>
      </c>
      <c r="CA121" s="31">
        <f t="shared" ca="1" si="61"/>
        <v>0</v>
      </c>
      <c r="CB121" s="31">
        <f t="shared" ca="1" si="58"/>
        <v>0</v>
      </c>
      <c r="CC121" s="31">
        <f t="shared" ca="1" si="58"/>
        <v>0</v>
      </c>
      <c r="CD121" s="31">
        <f t="shared" ca="1" si="58"/>
        <v>0</v>
      </c>
      <c r="CE121" s="31">
        <f t="shared" ca="1" si="58"/>
        <v>44.84</v>
      </c>
      <c r="CF121" s="31">
        <f t="shared" ca="1" si="58"/>
        <v>79.959999999999994</v>
      </c>
      <c r="CG121" s="31">
        <f t="shared" ca="1" si="58"/>
        <v>0</v>
      </c>
      <c r="CH121" s="31">
        <f t="shared" ca="1" si="58"/>
        <v>0</v>
      </c>
      <c r="CI121" s="31">
        <f t="shared" ca="1" si="58"/>
        <v>0</v>
      </c>
      <c r="CJ121" s="31">
        <f t="shared" ca="1" si="58"/>
        <v>0</v>
      </c>
      <c r="CK121" s="32">
        <f t="shared" ca="1" si="54"/>
        <v>0</v>
      </c>
      <c r="CL121" s="32">
        <f t="shared" ca="1" si="54"/>
        <v>0</v>
      </c>
      <c r="CM121" s="32">
        <f t="shared" ca="1" si="54"/>
        <v>0</v>
      </c>
      <c r="CN121" s="32">
        <f t="shared" ca="1" si="52"/>
        <v>0</v>
      </c>
      <c r="CO121" s="32">
        <f t="shared" ca="1" si="52"/>
        <v>0</v>
      </c>
      <c r="CP121" s="32">
        <f t="shared" ca="1" si="52"/>
        <v>0</v>
      </c>
      <c r="CQ121" s="32">
        <f t="shared" ca="1" si="52"/>
        <v>5</v>
      </c>
      <c r="CR121" s="32">
        <f t="shared" ca="1" si="52"/>
        <v>8.92</v>
      </c>
      <c r="CS121" s="32">
        <f t="shared" ca="1" si="52"/>
        <v>0</v>
      </c>
      <c r="CT121" s="32">
        <f t="shared" ca="1" si="59"/>
        <v>0</v>
      </c>
      <c r="CU121" s="32">
        <f t="shared" ca="1" si="59"/>
        <v>0</v>
      </c>
      <c r="CV121" s="32">
        <f t="shared" ca="1" si="59"/>
        <v>0</v>
      </c>
      <c r="CW121" s="31">
        <f t="shared" ca="1" si="50"/>
        <v>0</v>
      </c>
      <c r="CX121" s="31">
        <f t="shared" ca="1" si="50"/>
        <v>0</v>
      </c>
      <c r="CY121" s="31">
        <f t="shared" ca="1" si="50"/>
        <v>0</v>
      </c>
      <c r="CZ121" s="31">
        <f t="shared" ca="1" si="50"/>
        <v>0</v>
      </c>
      <c r="DA121" s="31">
        <f t="shared" ca="1" si="50"/>
        <v>0</v>
      </c>
      <c r="DB121" s="31">
        <f t="shared" ca="1" si="50"/>
        <v>0</v>
      </c>
      <c r="DC121" s="31">
        <f t="shared" ca="1" si="50"/>
        <v>0.60000000000000409</v>
      </c>
      <c r="DD121" s="31">
        <f t="shared" ca="1" si="50"/>
        <v>1.0700000000000012</v>
      </c>
      <c r="DE121" s="31">
        <f t="shared" ca="1" si="50"/>
        <v>0</v>
      </c>
      <c r="DF121" s="31">
        <f t="shared" ca="1" si="60"/>
        <v>0</v>
      </c>
      <c r="DG121" s="31">
        <f t="shared" ca="1" si="60"/>
        <v>0</v>
      </c>
      <c r="DH121" s="31">
        <f t="shared" ca="1" si="60"/>
        <v>0</v>
      </c>
      <c r="DI121" s="32">
        <f t="shared" ca="1" si="65"/>
        <v>0</v>
      </c>
      <c r="DJ121" s="32">
        <f t="shared" ca="1" si="65"/>
        <v>0</v>
      </c>
      <c r="DK121" s="32">
        <f t="shared" ca="1" si="65"/>
        <v>0</v>
      </c>
      <c r="DL121" s="32">
        <f t="shared" ca="1" si="62"/>
        <v>0</v>
      </c>
      <c r="DM121" s="32">
        <f t="shared" ca="1" si="62"/>
        <v>0</v>
      </c>
      <c r="DN121" s="32">
        <f t="shared" ca="1" si="62"/>
        <v>0</v>
      </c>
      <c r="DO121" s="32">
        <f t="shared" ca="1" si="46"/>
        <v>0.03</v>
      </c>
      <c r="DP121" s="32">
        <f t="shared" ca="1" si="46"/>
        <v>0.05</v>
      </c>
      <c r="DQ121" s="32">
        <f t="shared" ca="1" si="46"/>
        <v>0</v>
      </c>
      <c r="DR121" s="32">
        <f t="shared" ca="1" si="46"/>
        <v>0</v>
      </c>
      <c r="DS121" s="32">
        <f t="shared" ca="1" si="46"/>
        <v>0</v>
      </c>
      <c r="DT121" s="32">
        <f t="shared" ca="1" si="46"/>
        <v>0</v>
      </c>
      <c r="DU121" s="31">
        <f t="shared" ca="1" si="66"/>
        <v>0</v>
      </c>
      <c r="DV121" s="31">
        <f t="shared" ca="1" si="66"/>
        <v>0</v>
      </c>
      <c r="DW121" s="31">
        <f t="shared" ca="1" si="66"/>
        <v>0</v>
      </c>
      <c r="DX121" s="31">
        <f t="shared" ca="1" si="63"/>
        <v>0</v>
      </c>
      <c r="DY121" s="31">
        <f t="shared" ca="1" si="63"/>
        <v>0</v>
      </c>
      <c r="DZ121" s="31">
        <f t="shared" ca="1" si="63"/>
        <v>0</v>
      </c>
      <c r="EA121" s="31">
        <f t="shared" ca="1" si="47"/>
        <v>0.09</v>
      </c>
      <c r="EB121" s="31">
        <f t="shared" ca="1" si="47"/>
        <v>0.15</v>
      </c>
      <c r="EC121" s="31">
        <f t="shared" ca="1" si="47"/>
        <v>0</v>
      </c>
      <c r="ED121" s="31">
        <f t="shared" ca="1" si="47"/>
        <v>0</v>
      </c>
      <c r="EE121" s="31">
        <f t="shared" ca="1" si="47"/>
        <v>0</v>
      </c>
      <c r="EF121" s="31">
        <f t="shared" ca="1" si="47"/>
        <v>0</v>
      </c>
      <c r="EG121" s="32">
        <f t="shared" ca="1" si="67"/>
        <v>0</v>
      </c>
      <c r="EH121" s="32">
        <f t="shared" ca="1" si="67"/>
        <v>0</v>
      </c>
      <c r="EI121" s="32">
        <f t="shared" ca="1" si="67"/>
        <v>0</v>
      </c>
      <c r="EJ121" s="32">
        <f t="shared" ca="1" si="64"/>
        <v>0</v>
      </c>
      <c r="EK121" s="32">
        <f t="shared" ca="1" si="64"/>
        <v>0</v>
      </c>
      <c r="EL121" s="32">
        <f t="shared" ca="1" si="64"/>
        <v>0</v>
      </c>
      <c r="EM121" s="32">
        <f t="shared" ca="1" si="48"/>
        <v>0.72000000000000408</v>
      </c>
      <c r="EN121" s="32">
        <f t="shared" ca="1" si="48"/>
        <v>1.2700000000000011</v>
      </c>
      <c r="EO121" s="32">
        <f t="shared" ca="1" si="48"/>
        <v>0</v>
      </c>
      <c r="EP121" s="32">
        <f t="shared" ca="1" si="48"/>
        <v>0</v>
      </c>
      <c r="EQ121" s="32">
        <f t="shared" ca="1" si="48"/>
        <v>0</v>
      </c>
      <c r="ER121" s="32">
        <f t="shared" ca="1" si="48"/>
        <v>0</v>
      </c>
    </row>
    <row r="122" spans="1:148" x14ac:dyDescent="0.25">
      <c r="A122" t="s">
        <v>490</v>
      </c>
      <c r="B122" s="1" t="s">
        <v>108</v>
      </c>
      <c r="C122" t="str">
        <f t="shared" ca="1" si="40"/>
        <v>BCHIMP</v>
      </c>
      <c r="D122" t="str">
        <f t="shared" ca="1" si="41"/>
        <v>Alberta-BC Intertie - Import</v>
      </c>
      <c r="E122" s="52">
        <v>73191</v>
      </c>
      <c r="F122" s="52">
        <v>103105</v>
      </c>
      <c r="G122" s="52">
        <v>43544</v>
      </c>
      <c r="H122" s="52">
        <v>25955</v>
      </c>
      <c r="I122" s="52">
        <v>51975</v>
      </c>
      <c r="J122" s="52">
        <v>108768</v>
      </c>
      <c r="K122" s="52">
        <v>25303</v>
      </c>
      <c r="L122" s="52">
        <v>30759</v>
      </c>
      <c r="M122" s="52">
        <v>8420</v>
      </c>
      <c r="N122" s="52">
        <v>6463</v>
      </c>
      <c r="O122" s="52">
        <v>9891</v>
      </c>
      <c r="P122" s="52">
        <v>26733</v>
      </c>
      <c r="Q122" s="32">
        <v>4047346.63</v>
      </c>
      <c r="R122" s="32">
        <v>4125140.33</v>
      </c>
      <c r="S122" s="32">
        <v>1071514.42</v>
      </c>
      <c r="T122" s="32">
        <v>629086.59</v>
      </c>
      <c r="U122" s="32">
        <v>7466614.7300000004</v>
      </c>
      <c r="V122" s="32">
        <v>19078103.91</v>
      </c>
      <c r="W122" s="32">
        <v>840440.28</v>
      </c>
      <c r="X122" s="32">
        <v>2946908.99</v>
      </c>
      <c r="Y122" s="32">
        <v>208320.56</v>
      </c>
      <c r="Z122" s="32">
        <v>170779.48</v>
      </c>
      <c r="AA122" s="32">
        <v>378990.27</v>
      </c>
      <c r="AB122" s="32">
        <v>727576.58</v>
      </c>
      <c r="AC122" s="2">
        <v>2.56</v>
      </c>
      <c r="AD122" s="2">
        <v>2.56</v>
      </c>
      <c r="AE122" s="2">
        <v>2.56</v>
      </c>
      <c r="AF122" s="2">
        <v>2.56</v>
      </c>
      <c r="AG122" s="2">
        <v>2.56</v>
      </c>
      <c r="AH122" s="2">
        <v>2.56</v>
      </c>
      <c r="AI122" s="2">
        <v>2.56</v>
      </c>
      <c r="AJ122" s="2">
        <v>2.56</v>
      </c>
      <c r="AK122" s="2">
        <v>2.56</v>
      </c>
      <c r="AL122" s="2">
        <v>2.56</v>
      </c>
      <c r="AM122" s="2">
        <v>2.56</v>
      </c>
      <c r="AN122" s="2">
        <v>2.56</v>
      </c>
      <c r="AO122" s="33">
        <v>103612.07</v>
      </c>
      <c r="AP122" s="33">
        <v>105603.59</v>
      </c>
      <c r="AQ122" s="33">
        <v>27430.77</v>
      </c>
      <c r="AR122" s="33">
        <v>16104.62</v>
      </c>
      <c r="AS122" s="33">
        <v>191145.34</v>
      </c>
      <c r="AT122" s="33">
        <v>488399.46</v>
      </c>
      <c r="AU122" s="33">
        <v>21515.27</v>
      </c>
      <c r="AV122" s="33">
        <v>75440.87</v>
      </c>
      <c r="AW122" s="33">
        <v>5333.01</v>
      </c>
      <c r="AX122" s="33">
        <v>4371.95</v>
      </c>
      <c r="AY122" s="33">
        <v>9702.15</v>
      </c>
      <c r="AZ122" s="33">
        <v>18625.96</v>
      </c>
      <c r="BA122" s="31">
        <f t="shared" si="53"/>
        <v>-404.73</v>
      </c>
      <c r="BB122" s="31">
        <f t="shared" si="53"/>
        <v>-412.51</v>
      </c>
      <c r="BC122" s="31">
        <f t="shared" si="53"/>
        <v>-107.15</v>
      </c>
      <c r="BD122" s="31">
        <f t="shared" si="51"/>
        <v>-125.82</v>
      </c>
      <c r="BE122" s="31">
        <f t="shared" si="51"/>
        <v>-1493.32</v>
      </c>
      <c r="BF122" s="31">
        <f t="shared" si="51"/>
        <v>-3815.62</v>
      </c>
      <c r="BG122" s="31">
        <f t="shared" si="51"/>
        <v>1344.7</v>
      </c>
      <c r="BH122" s="31">
        <f t="shared" si="51"/>
        <v>4715.05</v>
      </c>
      <c r="BI122" s="31">
        <f t="shared" si="51"/>
        <v>333.31</v>
      </c>
      <c r="BJ122" s="31">
        <f t="shared" si="57"/>
        <v>-187.86</v>
      </c>
      <c r="BK122" s="31">
        <f t="shared" si="57"/>
        <v>-416.89</v>
      </c>
      <c r="BL122" s="31">
        <f t="shared" si="57"/>
        <v>-800.33</v>
      </c>
      <c r="BM122" s="6">
        <f t="shared" ca="1" si="56"/>
        <v>1.6999999999999999E-3</v>
      </c>
      <c r="BN122" s="6">
        <f t="shared" ca="1" si="56"/>
        <v>1.6999999999999999E-3</v>
      </c>
      <c r="BO122" s="6">
        <f t="shared" ca="1" si="56"/>
        <v>1.6999999999999999E-3</v>
      </c>
      <c r="BP122" s="6">
        <f t="shared" ca="1" si="56"/>
        <v>1.6999999999999999E-3</v>
      </c>
      <c r="BQ122" s="6">
        <f t="shared" ca="1" si="56"/>
        <v>1.6999999999999999E-3</v>
      </c>
      <c r="BR122" s="6">
        <f t="shared" ca="1" si="56"/>
        <v>1.6999999999999999E-3</v>
      </c>
      <c r="BS122" s="6">
        <f t="shared" ca="1" si="56"/>
        <v>1.6999999999999999E-3</v>
      </c>
      <c r="BT122" s="6">
        <f t="shared" ca="1" si="56"/>
        <v>1.6999999999999999E-3</v>
      </c>
      <c r="BU122" s="6">
        <f t="shared" ca="1" si="56"/>
        <v>1.6999999999999999E-3</v>
      </c>
      <c r="BV122" s="6">
        <f t="shared" ca="1" si="56"/>
        <v>1.6999999999999999E-3</v>
      </c>
      <c r="BW122" s="6">
        <f t="shared" ca="1" si="56"/>
        <v>1.6999999999999999E-3</v>
      </c>
      <c r="BX122" s="6">
        <f t="shared" ca="1" si="56"/>
        <v>1.6999999999999999E-3</v>
      </c>
      <c r="BY122" s="31">
        <f t="shared" ca="1" si="61"/>
        <v>6880.49</v>
      </c>
      <c r="BZ122" s="31">
        <f t="shared" ca="1" si="61"/>
        <v>7012.74</v>
      </c>
      <c r="CA122" s="31">
        <f t="shared" ca="1" si="61"/>
        <v>1821.57</v>
      </c>
      <c r="CB122" s="31">
        <f t="shared" ca="1" si="58"/>
        <v>1069.45</v>
      </c>
      <c r="CC122" s="31">
        <f t="shared" ca="1" si="58"/>
        <v>12693.25</v>
      </c>
      <c r="CD122" s="31">
        <f t="shared" ca="1" si="58"/>
        <v>32432.78</v>
      </c>
      <c r="CE122" s="31">
        <f t="shared" ca="1" si="58"/>
        <v>1428.75</v>
      </c>
      <c r="CF122" s="31">
        <f t="shared" ca="1" si="58"/>
        <v>5009.75</v>
      </c>
      <c r="CG122" s="31">
        <f t="shared" ca="1" si="58"/>
        <v>354.14</v>
      </c>
      <c r="CH122" s="31">
        <f t="shared" ca="1" si="58"/>
        <v>290.33</v>
      </c>
      <c r="CI122" s="31">
        <f t="shared" ca="1" si="58"/>
        <v>644.28</v>
      </c>
      <c r="CJ122" s="31">
        <f t="shared" ca="1" si="58"/>
        <v>1236.8800000000001</v>
      </c>
      <c r="CK122" s="32">
        <f t="shared" ca="1" si="54"/>
        <v>10118.370000000001</v>
      </c>
      <c r="CL122" s="32">
        <f t="shared" ca="1" si="54"/>
        <v>10312.85</v>
      </c>
      <c r="CM122" s="32">
        <f t="shared" ca="1" si="54"/>
        <v>2678.79</v>
      </c>
      <c r="CN122" s="32">
        <f t="shared" ca="1" si="52"/>
        <v>1572.72</v>
      </c>
      <c r="CO122" s="32">
        <f t="shared" ca="1" si="52"/>
        <v>18666.54</v>
      </c>
      <c r="CP122" s="32">
        <f t="shared" ca="1" si="52"/>
        <v>47695.26</v>
      </c>
      <c r="CQ122" s="32">
        <f t="shared" ca="1" si="52"/>
        <v>2101.1</v>
      </c>
      <c r="CR122" s="32">
        <f t="shared" ca="1" si="52"/>
        <v>7367.27</v>
      </c>
      <c r="CS122" s="32">
        <f t="shared" ca="1" si="52"/>
        <v>520.79999999999995</v>
      </c>
      <c r="CT122" s="32">
        <f t="shared" ca="1" si="59"/>
        <v>426.95</v>
      </c>
      <c r="CU122" s="32">
        <f t="shared" ca="1" si="59"/>
        <v>947.48</v>
      </c>
      <c r="CV122" s="32">
        <f t="shared" ca="1" si="59"/>
        <v>1818.94</v>
      </c>
      <c r="CW122" s="31">
        <f t="shared" ca="1" si="50"/>
        <v>-86208.48000000001</v>
      </c>
      <c r="CX122" s="31">
        <f t="shared" ca="1" si="50"/>
        <v>-87865.49</v>
      </c>
      <c r="CY122" s="31">
        <f t="shared" ca="1" si="50"/>
        <v>-22823.26</v>
      </c>
      <c r="CZ122" s="31">
        <f t="shared" ca="1" si="50"/>
        <v>-13336.630000000001</v>
      </c>
      <c r="DA122" s="31">
        <f t="shared" ca="1" si="50"/>
        <v>-158292.22999999998</v>
      </c>
      <c r="DB122" s="31">
        <f t="shared" ca="1" si="50"/>
        <v>-404455.80000000005</v>
      </c>
      <c r="DC122" s="31">
        <f t="shared" ca="1" si="50"/>
        <v>-19330.120000000003</v>
      </c>
      <c r="DD122" s="31">
        <f t="shared" ca="1" si="50"/>
        <v>-67778.899999999994</v>
      </c>
      <c r="DE122" s="31">
        <f t="shared" ca="1" si="50"/>
        <v>-4791.380000000001</v>
      </c>
      <c r="DF122" s="31">
        <f t="shared" ca="1" si="60"/>
        <v>-3466.81</v>
      </c>
      <c r="DG122" s="31">
        <f t="shared" ca="1" si="60"/>
        <v>-7693.4999999999991</v>
      </c>
      <c r="DH122" s="31">
        <f t="shared" ca="1" si="60"/>
        <v>-14769.81</v>
      </c>
      <c r="DI122" s="32">
        <f t="shared" ca="1" si="65"/>
        <v>-4310.42</v>
      </c>
      <c r="DJ122" s="32">
        <f t="shared" ca="1" si="65"/>
        <v>-4393.2700000000004</v>
      </c>
      <c r="DK122" s="32">
        <f t="shared" ca="1" si="65"/>
        <v>-1141.1600000000001</v>
      </c>
      <c r="DL122" s="32">
        <f t="shared" ca="1" si="62"/>
        <v>-666.83</v>
      </c>
      <c r="DM122" s="32">
        <f t="shared" ca="1" si="62"/>
        <v>-7914.61</v>
      </c>
      <c r="DN122" s="32">
        <f t="shared" ca="1" si="62"/>
        <v>-20222.79</v>
      </c>
      <c r="DO122" s="32">
        <f t="shared" ca="1" si="46"/>
        <v>-966.51</v>
      </c>
      <c r="DP122" s="32">
        <f t="shared" ca="1" si="46"/>
        <v>-3388.95</v>
      </c>
      <c r="DQ122" s="32">
        <f t="shared" ca="1" si="46"/>
        <v>-239.57</v>
      </c>
      <c r="DR122" s="32">
        <f t="shared" ca="1" si="46"/>
        <v>-173.34</v>
      </c>
      <c r="DS122" s="32">
        <f t="shared" ca="1" si="46"/>
        <v>-384.68</v>
      </c>
      <c r="DT122" s="32">
        <f t="shared" ca="1" si="46"/>
        <v>-738.49</v>
      </c>
      <c r="DU122" s="31">
        <f t="shared" ca="1" si="66"/>
        <v>-13699.78</v>
      </c>
      <c r="DV122" s="31">
        <f t="shared" ca="1" si="66"/>
        <v>-13776.54</v>
      </c>
      <c r="DW122" s="31">
        <f t="shared" ca="1" si="66"/>
        <v>-3534.72</v>
      </c>
      <c r="DX122" s="31">
        <f t="shared" ca="1" si="63"/>
        <v>-2037.17</v>
      </c>
      <c r="DY122" s="31">
        <f t="shared" ca="1" si="63"/>
        <v>-23853.91</v>
      </c>
      <c r="DZ122" s="31">
        <f t="shared" ca="1" si="63"/>
        <v>-60090.84</v>
      </c>
      <c r="EA122" s="31">
        <f t="shared" ca="1" si="47"/>
        <v>-2832.2</v>
      </c>
      <c r="EB122" s="31">
        <f t="shared" ca="1" si="47"/>
        <v>-9801.26</v>
      </c>
      <c r="EC122" s="31">
        <f t="shared" ca="1" si="47"/>
        <v>-683.71</v>
      </c>
      <c r="ED122" s="31">
        <f t="shared" ca="1" si="47"/>
        <v>-488.29</v>
      </c>
      <c r="EE122" s="31">
        <f t="shared" ca="1" si="47"/>
        <v>-1068.9000000000001</v>
      </c>
      <c r="EF122" s="31">
        <f t="shared" ca="1" si="47"/>
        <v>-2024.73</v>
      </c>
      <c r="EG122" s="32">
        <f t="shared" ca="1" si="67"/>
        <v>-104218.68000000001</v>
      </c>
      <c r="EH122" s="32">
        <f t="shared" ca="1" si="67"/>
        <v>-106035.30000000002</v>
      </c>
      <c r="EI122" s="32">
        <f t="shared" ca="1" si="67"/>
        <v>-27499.14</v>
      </c>
      <c r="EJ122" s="32">
        <f t="shared" ca="1" si="64"/>
        <v>-16040.630000000001</v>
      </c>
      <c r="EK122" s="32">
        <f t="shared" ca="1" si="64"/>
        <v>-190060.74999999997</v>
      </c>
      <c r="EL122" s="32">
        <f t="shared" ca="1" si="64"/>
        <v>-484769.43000000005</v>
      </c>
      <c r="EM122" s="32">
        <f t="shared" ca="1" si="48"/>
        <v>-23128.83</v>
      </c>
      <c r="EN122" s="32">
        <f t="shared" ca="1" si="48"/>
        <v>-80969.109999999986</v>
      </c>
      <c r="EO122" s="32">
        <f t="shared" ca="1" si="48"/>
        <v>-5714.6600000000008</v>
      </c>
      <c r="EP122" s="32">
        <f t="shared" ca="1" si="48"/>
        <v>-4128.4400000000005</v>
      </c>
      <c r="EQ122" s="32">
        <f t="shared" ca="1" si="48"/>
        <v>-9147.08</v>
      </c>
      <c r="ER122" s="32">
        <f t="shared" ca="1" si="48"/>
        <v>-17533.03</v>
      </c>
    </row>
    <row r="123" spans="1:148" x14ac:dyDescent="0.25">
      <c r="A123" t="s">
        <v>490</v>
      </c>
      <c r="B123" s="1" t="s">
        <v>420</v>
      </c>
      <c r="C123" t="str">
        <f t="shared" ca="1" si="40"/>
        <v>120SIMP</v>
      </c>
      <c r="D123" t="str">
        <f t="shared" ca="1" si="41"/>
        <v>Alberta-Montana Intertie - Import</v>
      </c>
      <c r="J123" s="52">
        <v>8.968</v>
      </c>
      <c r="P123" s="52">
        <v>898.07215229999997</v>
      </c>
      <c r="Q123" s="32"/>
      <c r="R123" s="32"/>
      <c r="S123" s="32"/>
      <c r="T123" s="32"/>
      <c r="U123" s="32"/>
      <c r="V123" s="32">
        <v>466.34</v>
      </c>
      <c r="W123" s="32"/>
      <c r="X123" s="32"/>
      <c r="Y123" s="32"/>
      <c r="Z123" s="32"/>
      <c r="AA123" s="32"/>
      <c r="AB123" s="32">
        <v>15076</v>
      </c>
      <c r="AH123" s="2">
        <v>2.5299999999999998</v>
      </c>
      <c r="AN123" s="2">
        <v>2.5299999999999998</v>
      </c>
      <c r="AO123" s="33"/>
      <c r="AP123" s="33"/>
      <c r="AQ123" s="33"/>
      <c r="AR123" s="33"/>
      <c r="AS123" s="33"/>
      <c r="AT123" s="33">
        <v>11.8</v>
      </c>
      <c r="AU123" s="33"/>
      <c r="AV123" s="33"/>
      <c r="AW123" s="33"/>
      <c r="AX123" s="33"/>
      <c r="AY123" s="33"/>
      <c r="AZ123" s="33">
        <v>381.42</v>
      </c>
      <c r="BA123" s="31">
        <f t="shared" si="53"/>
        <v>0</v>
      </c>
      <c r="BB123" s="31">
        <f t="shared" si="53"/>
        <v>0</v>
      </c>
      <c r="BC123" s="31">
        <f t="shared" si="53"/>
        <v>0</v>
      </c>
      <c r="BD123" s="31">
        <f t="shared" si="51"/>
        <v>0</v>
      </c>
      <c r="BE123" s="31">
        <f t="shared" si="51"/>
        <v>0</v>
      </c>
      <c r="BF123" s="31">
        <f t="shared" si="51"/>
        <v>-0.09</v>
      </c>
      <c r="BG123" s="31">
        <f t="shared" si="51"/>
        <v>0</v>
      </c>
      <c r="BH123" s="31">
        <f t="shared" si="51"/>
        <v>0</v>
      </c>
      <c r="BI123" s="31">
        <f t="shared" si="51"/>
        <v>0</v>
      </c>
      <c r="BJ123" s="31">
        <f t="shared" si="57"/>
        <v>0</v>
      </c>
      <c r="BK123" s="31">
        <f t="shared" si="57"/>
        <v>0</v>
      </c>
      <c r="BL123" s="31">
        <f t="shared" si="57"/>
        <v>-16.579999999999998</v>
      </c>
      <c r="BM123" s="6">
        <f t="shared" ca="1" si="56"/>
        <v>1.84E-2</v>
      </c>
      <c r="BN123" s="6">
        <f t="shared" ca="1" si="56"/>
        <v>1.84E-2</v>
      </c>
      <c r="BO123" s="6">
        <f t="shared" ca="1" si="56"/>
        <v>1.84E-2</v>
      </c>
      <c r="BP123" s="6">
        <f t="shared" ca="1" si="56"/>
        <v>1.84E-2</v>
      </c>
      <c r="BQ123" s="6">
        <f t="shared" ca="1" si="56"/>
        <v>1.84E-2</v>
      </c>
      <c r="BR123" s="6">
        <f t="shared" ca="1" si="56"/>
        <v>1.84E-2</v>
      </c>
      <c r="BS123" s="6">
        <f t="shared" ca="1" si="56"/>
        <v>1.84E-2</v>
      </c>
      <c r="BT123" s="6">
        <f t="shared" ca="1" si="56"/>
        <v>1.84E-2</v>
      </c>
      <c r="BU123" s="6">
        <f t="shared" ca="1" si="56"/>
        <v>1.84E-2</v>
      </c>
      <c r="BV123" s="6">
        <f t="shared" ca="1" si="56"/>
        <v>1.84E-2</v>
      </c>
      <c r="BW123" s="6">
        <f t="shared" ca="1" si="56"/>
        <v>1.84E-2</v>
      </c>
      <c r="BX123" s="6">
        <f t="shared" ca="1" si="56"/>
        <v>1.84E-2</v>
      </c>
      <c r="BY123" s="31">
        <f t="shared" ca="1" si="61"/>
        <v>0</v>
      </c>
      <c r="BZ123" s="31">
        <f t="shared" ca="1" si="61"/>
        <v>0</v>
      </c>
      <c r="CA123" s="31">
        <f t="shared" ca="1" si="61"/>
        <v>0</v>
      </c>
      <c r="CB123" s="31">
        <f t="shared" ca="1" si="58"/>
        <v>0</v>
      </c>
      <c r="CC123" s="31">
        <f t="shared" ca="1" si="58"/>
        <v>0</v>
      </c>
      <c r="CD123" s="31">
        <f t="shared" ca="1" si="58"/>
        <v>8.58</v>
      </c>
      <c r="CE123" s="31">
        <f t="shared" ca="1" si="58"/>
        <v>0</v>
      </c>
      <c r="CF123" s="31">
        <f t="shared" ca="1" si="58"/>
        <v>0</v>
      </c>
      <c r="CG123" s="31">
        <f t="shared" ca="1" si="58"/>
        <v>0</v>
      </c>
      <c r="CH123" s="31">
        <f t="shared" ca="1" si="58"/>
        <v>0</v>
      </c>
      <c r="CI123" s="31">
        <f t="shared" ca="1" si="58"/>
        <v>0</v>
      </c>
      <c r="CJ123" s="31">
        <f t="shared" ca="1" si="58"/>
        <v>277.39999999999998</v>
      </c>
      <c r="CK123" s="32">
        <f t="shared" ca="1" si="54"/>
        <v>0</v>
      </c>
      <c r="CL123" s="32">
        <f t="shared" ca="1" si="54"/>
        <v>0</v>
      </c>
      <c r="CM123" s="32">
        <f t="shared" ca="1" si="54"/>
        <v>0</v>
      </c>
      <c r="CN123" s="32">
        <f t="shared" ca="1" si="52"/>
        <v>0</v>
      </c>
      <c r="CO123" s="32">
        <f t="shared" ca="1" si="52"/>
        <v>0</v>
      </c>
      <c r="CP123" s="32">
        <f t="shared" ca="1" si="52"/>
        <v>1.17</v>
      </c>
      <c r="CQ123" s="32">
        <f t="shared" ca="1" si="52"/>
        <v>0</v>
      </c>
      <c r="CR123" s="32">
        <f t="shared" ca="1" si="52"/>
        <v>0</v>
      </c>
      <c r="CS123" s="32">
        <f t="shared" ca="1" si="52"/>
        <v>0</v>
      </c>
      <c r="CT123" s="32">
        <f t="shared" ca="1" si="59"/>
        <v>0</v>
      </c>
      <c r="CU123" s="32">
        <f t="shared" ca="1" si="59"/>
        <v>0</v>
      </c>
      <c r="CV123" s="32">
        <f t="shared" ca="1" si="59"/>
        <v>37.69</v>
      </c>
      <c r="CW123" s="31">
        <f t="shared" ca="1" si="50"/>
        <v>0</v>
      </c>
      <c r="CX123" s="31">
        <f t="shared" ca="1" si="50"/>
        <v>0</v>
      </c>
      <c r="CY123" s="31">
        <f t="shared" ca="1" si="50"/>
        <v>0</v>
      </c>
      <c r="CZ123" s="31">
        <f t="shared" ca="1" si="50"/>
        <v>0</v>
      </c>
      <c r="DA123" s="31">
        <f t="shared" ca="1" si="50"/>
        <v>0</v>
      </c>
      <c r="DB123" s="31">
        <f t="shared" ca="1" si="50"/>
        <v>-1.9600000000000006</v>
      </c>
      <c r="DC123" s="31">
        <f t="shared" ca="1" si="50"/>
        <v>0</v>
      </c>
      <c r="DD123" s="31">
        <f t="shared" ca="1" si="50"/>
        <v>0</v>
      </c>
      <c r="DE123" s="31">
        <f t="shared" ca="1" si="50"/>
        <v>0</v>
      </c>
      <c r="DF123" s="31">
        <f t="shared" ca="1" si="60"/>
        <v>0</v>
      </c>
      <c r="DG123" s="31">
        <f t="shared" ca="1" si="60"/>
        <v>0</v>
      </c>
      <c r="DH123" s="31">
        <f t="shared" ca="1" si="60"/>
        <v>-49.750000000000043</v>
      </c>
      <c r="DI123" s="32">
        <f t="shared" ca="1" si="65"/>
        <v>0</v>
      </c>
      <c r="DJ123" s="32">
        <f t="shared" ca="1" si="65"/>
        <v>0</v>
      </c>
      <c r="DK123" s="32">
        <f t="shared" ca="1" si="65"/>
        <v>0</v>
      </c>
      <c r="DL123" s="32">
        <f t="shared" ca="1" si="62"/>
        <v>0</v>
      </c>
      <c r="DM123" s="32">
        <f t="shared" ca="1" si="62"/>
        <v>0</v>
      </c>
      <c r="DN123" s="32">
        <f t="shared" ca="1" si="62"/>
        <v>-0.1</v>
      </c>
      <c r="DO123" s="32">
        <f t="shared" ca="1" si="46"/>
        <v>0</v>
      </c>
      <c r="DP123" s="32">
        <f t="shared" ca="1" si="46"/>
        <v>0</v>
      </c>
      <c r="DQ123" s="32">
        <f t="shared" ca="1" si="46"/>
        <v>0</v>
      </c>
      <c r="DR123" s="32">
        <f t="shared" ca="1" si="46"/>
        <v>0</v>
      </c>
      <c r="DS123" s="32">
        <f t="shared" ca="1" si="46"/>
        <v>0</v>
      </c>
      <c r="DT123" s="32">
        <f t="shared" ca="1" si="46"/>
        <v>-2.4900000000000002</v>
      </c>
      <c r="DU123" s="31">
        <f t="shared" ca="1" si="66"/>
        <v>0</v>
      </c>
      <c r="DV123" s="31">
        <f t="shared" ca="1" si="66"/>
        <v>0</v>
      </c>
      <c r="DW123" s="31">
        <f t="shared" ca="1" si="66"/>
        <v>0</v>
      </c>
      <c r="DX123" s="31">
        <f t="shared" ca="1" si="63"/>
        <v>0</v>
      </c>
      <c r="DY123" s="31">
        <f t="shared" ca="1" si="63"/>
        <v>0</v>
      </c>
      <c r="DZ123" s="31">
        <f t="shared" ca="1" si="63"/>
        <v>-0.28999999999999998</v>
      </c>
      <c r="EA123" s="31">
        <f t="shared" ca="1" si="47"/>
        <v>0</v>
      </c>
      <c r="EB123" s="31">
        <f t="shared" ca="1" si="47"/>
        <v>0</v>
      </c>
      <c r="EC123" s="31">
        <f t="shared" ca="1" si="47"/>
        <v>0</v>
      </c>
      <c r="ED123" s="31">
        <f t="shared" ca="1" si="47"/>
        <v>0</v>
      </c>
      <c r="EE123" s="31">
        <f t="shared" ca="1" si="47"/>
        <v>0</v>
      </c>
      <c r="EF123" s="31">
        <f t="shared" ca="1" si="47"/>
        <v>-6.82</v>
      </c>
      <c r="EG123" s="32">
        <f t="shared" ca="1" si="67"/>
        <v>0</v>
      </c>
      <c r="EH123" s="32">
        <f t="shared" ca="1" si="67"/>
        <v>0</v>
      </c>
      <c r="EI123" s="32">
        <f t="shared" ca="1" si="67"/>
        <v>0</v>
      </c>
      <c r="EJ123" s="32">
        <f t="shared" ca="1" si="64"/>
        <v>0</v>
      </c>
      <c r="EK123" s="32">
        <f t="shared" ca="1" si="64"/>
        <v>0</v>
      </c>
      <c r="EL123" s="32">
        <f t="shared" ca="1" si="64"/>
        <v>-2.3500000000000005</v>
      </c>
      <c r="EM123" s="32">
        <f t="shared" ca="1" si="48"/>
        <v>0</v>
      </c>
      <c r="EN123" s="32">
        <f t="shared" ca="1" si="48"/>
        <v>0</v>
      </c>
      <c r="EO123" s="32">
        <f t="shared" ca="1" si="48"/>
        <v>0</v>
      </c>
      <c r="EP123" s="32">
        <f t="shared" ca="1" si="48"/>
        <v>0</v>
      </c>
      <c r="EQ123" s="32">
        <f t="shared" ca="1" si="48"/>
        <v>0</v>
      </c>
      <c r="ER123" s="32">
        <f t="shared" ca="1" si="48"/>
        <v>-59.060000000000045</v>
      </c>
    </row>
    <row r="124" spans="1:148" x14ac:dyDescent="0.25">
      <c r="A124" t="s">
        <v>490</v>
      </c>
      <c r="B124" s="1" t="s">
        <v>421</v>
      </c>
      <c r="C124" t="str">
        <f t="shared" ca="1" si="40"/>
        <v>SPCIMP</v>
      </c>
      <c r="D124" t="str">
        <f t="shared" ca="1" si="41"/>
        <v>Alberta-Saskatchewan Intertie - Import</v>
      </c>
      <c r="J124" s="52">
        <v>67</v>
      </c>
      <c r="K124" s="52">
        <v>898</v>
      </c>
      <c r="Q124" s="32"/>
      <c r="R124" s="32"/>
      <c r="S124" s="32"/>
      <c r="T124" s="32"/>
      <c r="U124" s="32"/>
      <c r="V124" s="32">
        <v>1720.87</v>
      </c>
      <c r="W124" s="32">
        <v>19894.72</v>
      </c>
      <c r="X124" s="32"/>
      <c r="Y124" s="32"/>
      <c r="Z124" s="32"/>
      <c r="AA124" s="32"/>
      <c r="AB124" s="32"/>
      <c r="AH124" s="2">
        <v>6.4</v>
      </c>
      <c r="AI124" s="2">
        <v>6.4</v>
      </c>
      <c r="AO124" s="33"/>
      <c r="AP124" s="33"/>
      <c r="AQ124" s="33"/>
      <c r="AR124" s="33"/>
      <c r="AS124" s="33"/>
      <c r="AT124" s="33">
        <v>110.14</v>
      </c>
      <c r="AU124" s="33">
        <v>1273.26</v>
      </c>
      <c r="AV124" s="33"/>
      <c r="AW124" s="33"/>
      <c r="AX124" s="33"/>
      <c r="AY124" s="33"/>
      <c r="AZ124" s="33"/>
      <c r="BA124" s="31">
        <f t="shared" si="53"/>
        <v>0</v>
      </c>
      <c r="BB124" s="31">
        <f t="shared" si="53"/>
        <v>0</v>
      </c>
      <c r="BC124" s="31">
        <f t="shared" si="53"/>
        <v>0</v>
      </c>
      <c r="BD124" s="31">
        <f t="shared" si="51"/>
        <v>0</v>
      </c>
      <c r="BE124" s="31">
        <f t="shared" si="51"/>
        <v>0</v>
      </c>
      <c r="BF124" s="31">
        <f t="shared" si="51"/>
        <v>-0.34</v>
      </c>
      <c r="BG124" s="31">
        <f t="shared" si="51"/>
        <v>31.83</v>
      </c>
      <c r="BH124" s="31">
        <f t="shared" si="51"/>
        <v>0</v>
      </c>
      <c r="BI124" s="31">
        <f t="shared" si="51"/>
        <v>0</v>
      </c>
      <c r="BJ124" s="31">
        <f t="shared" si="57"/>
        <v>0</v>
      </c>
      <c r="BK124" s="31">
        <f t="shared" si="57"/>
        <v>0</v>
      </c>
      <c r="BL124" s="31">
        <f t="shared" si="57"/>
        <v>0</v>
      </c>
      <c r="BM124" s="6">
        <f t="shared" ca="1" si="56"/>
        <v>2.3599999999999999E-2</v>
      </c>
      <c r="BN124" s="6">
        <f t="shared" ca="1" si="56"/>
        <v>2.3599999999999999E-2</v>
      </c>
      <c r="BO124" s="6">
        <f t="shared" ca="1" si="56"/>
        <v>2.3599999999999999E-2</v>
      </c>
      <c r="BP124" s="6">
        <f t="shared" ca="1" si="56"/>
        <v>2.3599999999999999E-2</v>
      </c>
      <c r="BQ124" s="6">
        <f t="shared" ca="1" si="56"/>
        <v>2.3599999999999999E-2</v>
      </c>
      <c r="BR124" s="6">
        <f t="shared" ca="1" si="56"/>
        <v>2.3599999999999999E-2</v>
      </c>
      <c r="BS124" s="6">
        <f t="shared" ca="1" si="56"/>
        <v>2.3599999999999999E-2</v>
      </c>
      <c r="BT124" s="6">
        <f t="shared" ca="1" si="56"/>
        <v>2.3599999999999999E-2</v>
      </c>
      <c r="BU124" s="6">
        <f t="shared" ca="1" si="56"/>
        <v>2.3599999999999999E-2</v>
      </c>
      <c r="BV124" s="6">
        <f t="shared" ca="1" si="56"/>
        <v>2.3599999999999999E-2</v>
      </c>
      <c r="BW124" s="6">
        <f t="shared" ca="1" si="56"/>
        <v>2.3599999999999999E-2</v>
      </c>
      <c r="BX124" s="6">
        <f t="shared" ca="1" si="56"/>
        <v>2.3599999999999999E-2</v>
      </c>
      <c r="BY124" s="31">
        <f t="shared" ca="1" si="61"/>
        <v>0</v>
      </c>
      <c r="BZ124" s="31">
        <f t="shared" ca="1" si="61"/>
        <v>0</v>
      </c>
      <c r="CA124" s="31">
        <f t="shared" ca="1" si="61"/>
        <v>0</v>
      </c>
      <c r="CB124" s="31">
        <f t="shared" ca="1" si="58"/>
        <v>0</v>
      </c>
      <c r="CC124" s="31">
        <f t="shared" ca="1" si="58"/>
        <v>0</v>
      </c>
      <c r="CD124" s="31">
        <f t="shared" ca="1" si="58"/>
        <v>40.61</v>
      </c>
      <c r="CE124" s="31">
        <f t="shared" ca="1" si="58"/>
        <v>469.52</v>
      </c>
      <c r="CF124" s="31">
        <f t="shared" ca="1" si="58"/>
        <v>0</v>
      </c>
      <c r="CG124" s="31">
        <f t="shared" ca="1" si="58"/>
        <v>0</v>
      </c>
      <c r="CH124" s="31">
        <f t="shared" ca="1" si="58"/>
        <v>0</v>
      </c>
      <c r="CI124" s="31">
        <f t="shared" ca="1" si="58"/>
        <v>0</v>
      </c>
      <c r="CJ124" s="31">
        <f t="shared" ca="1" si="58"/>
        <v>0</v>
      </c>
      <c r="CK124" s="32">
        <f t="shared" ca="1" si="54"/>
        <v>0</v>
      </c>
      <c r="CL124" s="32">
        <f t="shared" ca="1" si="54"/>
        <v>0</v>
      </c>
      <c r="CM124" s="32">
        <f t="shared" ca="1" si="54"/>
        <v>0</v>
      </c>
      <c r="CN124" s="32">
        <f t="shared" ca="1" si="52"/>
        <v>0</v>
      </c>
      <c r="CO124" s="32">
        <f t="shared" ca="1" si="52"/>
        <v>0</v>
      </c>
      <c r="CP124" s="32">
        <f t="shared" ca="1" si="52"/>
        <v>4.3</v>
      </c>
      <c r="CQ124" s="32">
        <f t="shared" ca="1" si="52"/>
        <v>49.74</v>
      </c>
      <c r="CR124" s="32">
        <f t="shared" ca="1" si="52"/>
        <v>0</v>
      </c>
      <c r="CS124" s="32">
        <f t="shared" ca="1" si="52"/>
        <v>0</v>
      </c>
      <c r="CT124" s="32">
        <f t="shared" ca="1" si="59"/>
        <v>0</v>
      </c>
      <c r="CU124" s="32">
        <f t="shared" ca="1" si="59"/>
        <v>0</v>
      </c>
      <c r="CV124" s="32">
        <f t="shared" ca="1" si="59"/>
        <v>0</v>
      </c>
      <c r="CW124" s="31">
        <f t="shared" ca="1" si="50"/>
        <v>0</v>
      </c>
      <c r="CX124" s="31">
        <f t="shared" ca="1" si="50"/>
        <v>0</v>
      </c>
      <c r="CY124" s="31">
        <f t="shared" ca="1" si="50"/>
        <v>0</v>
      </c>
      <c r="CZ124" s="31">
        <f t="shared" ca="1" si="50"/>
        <v>0</v>
      </c>
      <c r="DA124" s="31">
        <f t="shared" ca="1" si="50"/>
        <v>0</v>
      </c>
      <c r="DB124" s="31">
        <f t="shared" ca="1" si="50"/>
        <v>-64.89</v>
      </c>
      <c r="DC124" s="31">
        <f t="shared" ca="1" si="50"/>
        <v>-785.83</v>
      </c>
      <c r="DD124" s="31">
        <f t="shared" ca="1" si="50"/>
        <v>0</v>
      </c>
      <c r="DE124" s="31">
        <f t="shared" ca="1" si="50"/>
        <v>0</v>
      </c>
      <c r="DF124" s="31">
        <f t="shared" ca="1" si="60"/>
        <v>0</v>
      </c>
      <c r="DG124" s="31">
        <f t="shared" ca="1" si="60"/>
        <v>0</v>
      </c>
      <c r="DH124" s="31">
        <f t="shared" ca="1" si="60"/>
        <v>0</v>
      </c>
      <c r="DI124" s="32">
        <f t="shared" ca="1" si="65"/>
        <v>0</v>
      </c>
      <c r="DJ124" s="32">
        <f t="shared" ca="1" si="65"/>
        <v>0</v>
      </c>
      <c r="DK124" s="32">
        <f t="shared" ca="1" si="65"/>
        <v>0</v>
      </c>
      <c r="DL124" s="32">
        <f t="shared" ca="1" si="62"/>
        <v>0</v>
      </c>
      <c r="DM124" s="32">
        <f t="shared" ca="1" si="62"/>
        <v>0</v>
      </c>
      <c r="DN124" s="32">
        <f t="shared" ca="1" si="62"/>
        <v>-3.24</v>
      </c>
      <c r="DO124" s="32">
        <f t="shared" ca="1" si="46"/>
        <v>-39.29</v>
      </c>
      <c r="DP124" s="32">
        <f t="shared" ca="1" si="46"/>
        <v>0</v>
      </c>
      <c r="DQ124" s="32">
        <f t="shared" ca="1" si="46"/>
        <v>0</v>
      </c>
      <c r="DR124" s="32">
        <f t="shared" ca="1" si="46"/>
        <v>0</v>
      </c>
      <c r="DS124" s="32">
        <f t="shared" ca="1" si="46"/>
        <v>0</v>
      </c>
      <c r="DT124" s="32">
        <f t="shared" ca="1" si="46"/>
        <v>0</v>
      </c>
      <c r="DU124" s="31">
        <f t="shared" ca="1" si="66"/>
        <v>0</v>
      </c>
      <c r="DV124" s="31">
        <f t="shared" ca="1" si="66"/>
        <v>0</v>
      </c>
      <c r="DW124" s="31">
        <f t="shared" ca="1" si="66"/>
        <v>0</v>
      </c>
      <c r="DX124" s="31">
        <f t="shared" ca="1" si="63"/>
        <v>0</v>
      </c>
      <c r="DY124" s="31">
        <f t="shared" ca="1" si="63"/>
        <v>0</v>
      </c>
      <c r="DZ124" s="31">
        <f t="shared" ca="1" si="63"/>
        <v>-9.64</v>
      </c>
      <c r="EA124" s="31">
        <f t="shared" ca="1" si="47"/>
        <v>-115.14</v>
      </c>
      <c r="EB124" s="31">
        <f t="shared" ca="1" si="47"/>
        <v>0</v>
      </c>
      <c r="EC124" s="31">
        <f t="shared" ca="1" si="47"/>
        <v>0</v>
      </c>
      <c r="ED124" s="31">
        <f t="shared" ca="1" si="47"/>
        <v>0</v>
      </c>
      <c r="EE124" s="31">
        <f t="shared" ca="1" si="47"/>
        <v>0</v>
      </c>
      <c r="EF124" s="31">
        <f t="shared" ca="1" si="47"/>
        <v>0</v>
      </c>
      <c r="EG124" s="32">
        <f t="shared" ca="1" si="67"/>
        <v>0</v>
      </c>
      <c r="EH124" s="32">
        <f t="shared" ca="1" si="67"/>
        <v>0</v>
      </c>
      <c r="EI124" s="32">
        <f t="shared" ca="1" si="67"/>
        <v>0</v>
      </c>
      <c r="EJ124" s="32">
        <f t="shared" ca="1" si="64"/>
        <v>0</v>
      </c>
      <c r="EK124" s="32">
        <f t="shared" ca="1" si="64"/>
        <v>0</v>
      </c>
      <c r="EL124" s="32">
        <f t="shared" ca="1" si="64"/>
        <v>-77.77</v>
      </c>
      <c r="EM124" s="32">
        <f t="shared" ca="1" si="48"/>
        <v>-940.26</v>
      </c>
      <c r="EN124" s="32">
        <f t="shared" ca="1" si="48"/>
        <v>0</v>
      </c>
      <c r="EO124" s="32">
        <f t="shared" ca="1" si="48"/>
        <v>0</v>
      </c>
      <c r="EP124" s="32">
        <f t="shared" ca="1" si="48"/>
        <v>0</v>
      </c>
      <c r="EQ124" s="32">
        <f t="shared" ca="1" si="48"/>
        <v>0</v>
      </c>
      <c r="ER124" s="32">
        <f t="shared" ca="1" si="48"/>
        <v>0</v>
      </c>
    </row>
    <row r="125" spans="1:148" x14ac:dyDescent="0.25">
      <c r="A125" t="s">
        <v>512</v>
      </c>
      <c r="B125" s="1" t="s">
        <v>295</v>
      </c>
      <c r="C125" t="str">
        <f t="shared" ca="1" si="40"/>
        <v>RB1</v>
      </c>
      <c r="D125" t="str">
        <f t="shared" ca="1" si="41"/>
        <v>Rainbow #1</v>
      </c>
      <c r="E125" s="52">
        <v>0</v>
      </c>
      <c r="F125" s="52">
        <v>0</v>
      </c>
      <c r="G125" s="52">
        <v>0</v>
      </c>
      <c r="H125" s="52">
        <v>0</v>
      </c>
      <c r="I125" s="52">
        <v>0</v>
      </c>
      <c r="J125" s="52">
        <v>0</v>
      </c>
      <c r="K125" s="52">
        <v>0</v>
      </c>
      <c r="L125" s="52">
        <v>0</v>
      </c>
      <c r="M125" s="52">
        <v>0</v>
      </c>
      <c r="N125" s="52">
        <v>0</v>
      </c>
      <c r="O125" s="52">
        <v>0</v>
      </c>
      <c r="P125" s="52">
        <v>0</v>
      </c>
      <c r="Q125" s="32">
        <v>0</v>
      </c>
      <c r="R125" s="32">
        <v>0</v>
      </c>
      <c r="S125" s="32">
        <v>0</v>
      </c>
      <c r="T125" s="32">
        <v>0</v>
      </c>
      <c r="U125" s="32">
        <v>0</v>
      </c>
      <c r="V125" s="32">
        <v>0</v>
      </c>
      <c r="W125" s="32">
        <v>0</v>
      </c>
      <c r="X125" s="32">
        <v>0</v>
      </c>
      <c r="Y125" s="32">
        <v>0</v>
      </c>
      <c r="Z125" s="32">
        <v>0</v>
      </c>
      <c r="AA125" s="32">
        <v>0</v>
      </c>
      <c r="AB125" s="32">
        <v>0</v>
      </c>
      <c r="AC125" s="2">
        <v>-2.84</v>
      </c>
      <c r="AD125" s="2">
        <v>-2.84</v>
      </c>
      <c r="AE125" s="2">
        <v>-2.84</v>
      </c>
      <c r="AF125" s="2">
        <v>-2.84</v>
      </c>
      <c r="AG125" s="2">
        <v>-2.84</v>
      </c>
      <c r="AH125" s="2">
        <v>-2.84</v>
      </c>
      <c r="AI125" s="2">
        <v>-2.84</v>
      </c>
      <c r="AJ125" s="2">
        <v>-2.84</v>
      </c>
      <c r="AK125" s="2">
        <v>-2.84</v>
      </c>
      <c r="AL125" s="2">
        <v>-2.84</v>
      </c>
      <c r="AM125" s="2">
        <v>-2.84</v>
      </c>
      <c r="AN125" s="2">
        <v>-2.84</v>
      </c>
      <c r="AO125" s="33">
        <v>0</v>
      </c>
      <c r="AP125" s="33">
        <v>0</v>
      </c>
      <c r="AQ125" s="33">
        <v>0</v>
      </c>
      <c r="AR125" s="33">
        <v>0</v>
      </c>
      <c r="AS125" s="33">
        <v>0</v>
      </c>
      <c r="AT125" s="33">
        <v>0</v>
      </c>
      <c r="AU125" s="33">
        <v>0</v>
      </c>
      <c r="AV125" s="33">
        <v>0</v>
      </c>
      <c r="AW125" s="33">
        <v>0</v>
      </c>
      <c r="AX125" s="33">
        <v>0</v>
      </c>
      <c r="AY125" s="33">
        <v>0</v>
      </c>
      <c r="AZ125" s="33">
        <v>0</v>
      </c>
      <c r="BA125" s="31">
        <f t="shared" si="53"/>
        <v>0</v>
      </c>
      <c r="BB125" s="31">
        <f t="shared" si="53"/>
        <v>0</v>
      </c>
      <c r="BC125" s="31">
        <f t="shared" si="53"/>
        <v>0</v>
      </c>
      <c r="BD125" s="31">
        <f t="shared" si="51"/>
        <v>0</v>
      </c>
      <c r="BE125" s="31">
        <f t="shared" si="51"/>
        <v>0</v>
      </c>
      <c r="BF125" s="31">
        <f t="shared" si="51"/>
        <v>0</v>
      </c>
      <c r="BG125" s="31">
        <f t="shared" si="51"/>
        <v>0</v>
      </c>
      <c r="BH125" s="31">
        <f t="shared" si="51"/>
        <v>0</v>
      </c>
      <c r="BI125" s="31">
        <f t="shared" si="51"/>
        <v>0</v>
      </c>
      <c r="BJ125" s="31">
        <f t="shared" si="57"/>
        <v>0</v>
      </c>
      <c r="BK125" s="31">
        <f t="shared" si="57"/>
        <v>0</v>
      </c>
      <c r="BL125" s="31">
        <f t="shared" si="57"/>
        <v>0</v>
      </c>
      <c r="BM125" s="6">
        <f t="shared" ca="1" si="56"/>
        <v>3.8100000000000002E-2</v>
      </c>
      <c r="BN125" s="6">
        <f t="shared" ca="1" si="56"/>
        <v>3.8100000000000002E-2</v>
      </c>
      <c r="BO125" s="6">
        <f t="shared" ca="1" si="56"/>
        <v>3.8100000000000002E-2</v>
      </c>
      <c r="BP125" s="6">
        <f t="shared" ca="1" si="56"/>
        <v>3.8100000000000002E-2</v>
      </c>
      <c r="BQ125" s="6">
        <f t="shared" ca="1" si="56"/>
        <v>3.8100000000000002E-2</v>
      </c>
      <c r="BR125" s="6">
        <f t="shared" ca="1" si="56"/>
        <v>3.8100000000000002E-2</v>
      </c>
      <c r="BS125" s="6">
        <f t="shared" ca="1" si="56"/>
        <v>3.8100000000000002E-2</v>
      </c>
      <c r="BT125" s="6">
        <f t="shared" ca="1" si="56"/>
        <v>3.8100000000000002E-2</v>
      </c>
      <c r="BU125" s="6">
        <f t="shared" ca="1" si="56"/>
        <v>3.8100000000000002E-2</v>
      </c>
      <c r="BV125" s="6">
        <f t="shared" ca="1" si="56"/>
        <v>3.8100000000000002E-2</v>
      </c>
      <c r="BW125" s="6">
        <f t="shared" ca="1" si="56"/>
        <v>3.8100000000000002E-2</v>
      </c>
      <c r="BX125" s="6">
        <f t="shared" ca="1" si="56"/>
        <v>3.8100000000000002E-2</v>
      </c>
      <c r="BY125" s="31">
        <f t="shared" ca="1" si="61"/>
        <v>0</v>
      </c>
      <c r="BZ125" s="31">
        <f t="shared" ca="1" si="61"/>
        <v>0</v>
      </c>
      <c r="CA125" s="31">
        <f t="shared" ca="1" si="61"/>
        <v>0</v>
      </c>
      <c r="CB125" s="31">
        <f t="shared" ca="1" si="58"/>
        <v>0</v>
      </c>
      <c r="CC125" s="31">
        <f t="shared" ca="1" si="58"/>
        <v>0</v>
      </c>
      <c r="CD125" s="31">
        <f t="shared" ca="1" si="58"/>
        <v>0</v>
      </c>
      <c r="CE125" s="31">
        <f t="shared" ca="1" si="58"/>
        <v>0</v>
      </c>
      <c r="CF125" s="31">
        <f t="shared" ca="1" si="58"/>
        <v>0</v>
      </c>
      <c r="CG125" s="31">
        <f t="shared" ca="1" si="58"/>
        <v>0</v>
      </c>
      <c r="CH125" s="31">
        <f t="shared" ca="1" si="58"/>
        <v>0</v>
      </c>
      <c r="CI125" s="31">
        <f t="shared" ca="1" si="58"/>
        <v>0</v>
      </c>
      <c r="CJ125" s="31">
        <f t="shared" ca="1" si="58"/>
        <v>0</v>
      </c>
      <c r="CK125" s="32">
        <f t="shared" ca="1" si="54"/>
        <v>0</v>
      </c>
      <c r="CL125" s="32">
        <f t="shared" ca="1" si="54"/>
        <v>0</v>
      </c>
      <c r="CM125" s="32">
        <f t="shared" ca="1" si="54"/>
        <v>0</v>
      </c>
      <c r="CN125" s="32">
        <f t="shared" ca="1" si="52"/>
        <v>0</v>
      </c>
      <c r="CO125" s="32">
        <f t="shared" ca="1" si="52"/>
        <v>0</v>
      </c>
      <c r="CP125" s="32">
        <f t="shared" ca="1" si="52"/>
        <v>0</v>
      </c>
      <c r="CQ125" s="32">
        <f t="shared" ca="1" si="52"/>
        <v>0</v>
      </c>
      <c r="CR125" s="32">
        <f t="shared" ca="1" si="52"/>
        <v>0</v>
      </c>
      <c r="CS125" s="32">
        <f t="shared" ca="1" si="52"/>
        <v>0</v>
      </c>
      <c r="CT125" s="32">
        <f t="shared" ca="1" si="59"/>
        <v>0</v>
      </c>
      <c r="CU125" s="32">
        <f t="shared" ca="1" si="59"/>
        <v>0</v>
      </c>
      <c r="CV125" s="32">
        <f t="shared" ca="1" si="59"/>
        <v>0</v>
      </c>
      <c r="CW125" s="31">
        <f t="shared" ca="1" si="50"/>
        <v>0</v>
      </c>
      <c r="CX125" s="31">
        <f t="shared" ca="1" si="50"/>
        <v>0</v>
      </c>
      <c r="CY125" s="31">
        <f t="shared" ca="1" si="50"/>
        <v>0</v>
      </c>
      <c r="CZ125" s="31">
        <f t="shared" ca="1" si="50"/>
        <v>0</v>
      </c>
      <c r="DA125" s="31">
        <f t="shared" ca="1" si="50"/>
        <v>0</v>
      </c>
      <c r="DB125" s="31">
        <f t="shared" ca="1" si="50"/>
        <v>0</v>
      </c>
      <c r="DC125" s="31">
        <f t="shared" ca="1" si="50"/>
        <v>0</v>
      </c>
      <c r="DD125" s="31">
        <f t="shared" ca="1" si="50"/>
        <v>0</v>
      </c>
      <c r="DE125" s="31">
        <f t="shared" ca="1" si="50"/>
        <v>0</v>
      </c>
      <c r="DF125" s="31">
        <f t="shared" ca="1" si="60"/>
        <v>0</v>
      </c>
      <c r="DG125" s="31">
        <f t="shared" ca="1" si="60"/>
        <v>0</v>
      </c>
      <c r="DH125" s="31">
        <f t="shared" ca="1" si="60"/>
        <v>0</v>
      </c>
      <c r="DI125" s="32">
        <f t="shared" ca="1" si="65"/>
        <v>0</v>
      </c>
      <c r="DJ125" s="32">
        <f t="shared" ca="1" si="65"/>
        <v>0</v>
      </c>
      <c r="DK125" s="32">
        <f t="shared" ca="1" si="65"/>
        <v>0</v>
      </c>
      <c r="DL125" s="32">
        <f t="shared" ca="1" si="62"/>
        <v>0</v>
      </c>
      <c r="DM125" s="32">
        <f t="shared" ca="1" si="62"/>
        <v>0</v>
      </c>
      <c r="DN125" s="32">
        <f t="shared" ca="1" si="62"/>
        <v>0</v>
      </c>
      <c r="DO125" s="32">
        <f t="shared" ca="1" si="46"/>
        <v>0</v>
      </c>
      <c r="DP125" s="32">
        <f t="shared" ca="1" si="46"/>
        <v>0</v>
      </c>
      <c r="DQ125" s="32">
        <f t="shared" ca="1" si="46"/>
        <v>0</v>
      </c>
      <c r="DR125" s="32">
        <f t="shared" ca="1" si="46"/>
        <v>0</v>
      </c>
      <c r="DS125" s="32">
        <f t="shared" ca="1" si="46"/>
        <v>0</v>
      </c>
      <c r="DT125" s="32">
        <f t="shared" ca="1" si="46"/>
        <v>0</v>
      </c>
      <c r="DU125" s="31">
        <f t="shared" ca="1" si="66"/>
        <v>0</v>
      </c>
      <c r="DV125" s="31">
        <f t="shared" ca="1" si="66"/>
        <v>0</v>
      </c>
      <c r="DW125" s="31">
        <f t="shared" ca="1" si="66"/>
        <v>0</v>
      </c>
      <c r="DX125" s="31">
        <f t="shared" ca="1" si="63"/>
        <v>0</v>
      </c>
      <c r="DY125" s="31">
        <f t="shared" ca="1" si="63"/>
        <v>0</v>
      </c>
      <c r="DZ125" s="31">
        <f t="shared" ca="1" si="63"/>
        <v>0</v>
      </c>
      <c r="EA125" s="31">
        <f t="shared" ca="1" si="47"/>
        <v>0</v>
      </c>
      <c r="EB125" s="31">
        <f t="shared" ca="1" si="47"/>
        <v>0</v>
      </c>
      <c r="EC125" s="31">
        <f t="shared" ca="1" si="47"/>
        <v>0</v>
      </c>
      <c r="ED125" s="31">
        <f t="shared" ca="1" si="47"/>
        <v>0</v>
      </c>
      <c r="EE125" s="31">
        <f t="shared" ca="1" si="47"/>
        <v>0</v>
      </c>
      <c r="EF125" s="31">
        <f t="shared" ca="1" si="47"/>
        <v>0</v>
      </c>
      <c r="EG125" s="32">
        <f t="shared" ca="1" si="67"/>
        <v>0</v>
      </c>
      <c r="EH125" s="32">
        <f t="shared" ca="1" si="67"/>
        <v>0</v>
      </c>
      <c r="EI125" s="32">
        <f t="shared" ca="1" si="67"/>
        <v>0</v>
      </c>
      <c r="EJ125" s="32">
        <f t="shared" ca="1" si="64"/>
        <v>0</v>
      </c>
      <c r="EK125" s="32">
        <f t="shared" ca="1" si="64"/>
        <v>0</v>
      </c>
      <c r="EL125" s="32">
        <f t="shared" ca="1" si="64"/>
        <v>0</v>
      </c>
      <c r="EM125" s="32">
        <f t="shared" ca="1" si="48"/>
        <v>0</v>
      </c>
      <c r="EN125" s="32">
        <f t="shared" ca="1" si="48"/>
        <v>0</v>
      </c>
      <c r="EO125" s="32">
        <f t="shared" ca="1" si="48"/>
        <v>0</v>
      </c>
      <c r="EP125" s="32">
        <f t="shared" ca="1" si="48"/>
        <v>0</v>
      </c>
      <c r="EQ125" s="32">
        <f t="shared" ca="1" si="48"/>
        <v>0</v>
      </c>
      <c r="ER125" s="32">
        <f t="shared" ca="1" si="48"/>
        <v>0</v>
      </c>
    </row>
    <row r="126" spans="1:148" x14ac:dyDescent="0.25">
      <c r="A126" t="s">
        <v>512</v>
      </c>
      <c r="B126" s="1" t="s">
        <v>297</v>
      </c>
      <c r="C126" t="str">
        <f t="shared" ca="1" si="40"/>
        <v>RB2</v>
      </c>
      <c r="D126" t="str">
        <f t="shared" ca="1" si="41"/>
        <v>Rainbow #2</v>
      </c>
      <c r="E126" s="52">
        <v>0</v>
      </c>
      <c r="F126" s="52">
        <v>0</v>
      </c>
      <c r="G126" s="52">
        <v>0</v>
      </c>
      <c r="H126" s="52">
        <v>0</v>
      </c>
      <c r="I126" s="52">
        <v>0</v>
      </c>
      <c r="J126" s="52">
        <v>0</v>
      </c>
      <c r="K126" s="52">
        <v>0</v>
      </c>
      <c r="L126" s="52">
        <v>0</v>
      </c>
      <c r="M126" s="52">
        <v>0</v>
      </c>
      <c r="N126" s="52">
        <v>0</v>
      </c>
      <c r="O126" s="52">
        <v>0</v>
      </c>
      <c r="P126" s="52">
        <v>0</v>
      </c>
      <c r="Q126" s="32">
        <v>0</v>
      </c>
      <c r="R126" s="32">
        <v>0</v>
      </c>
      <c r="S126" s="32">
        <v>0</v>
      </c>
      <c r="T126" s="32">
        <v>0</v>
      </c>
      <c r="U126" s="32">
        <v>0</v>
      </c>
      <c r="V126" s="32">
        <v>0</v>
      </c>
      <c r="W126" s="32">
        <v>0</v>
      </c>
      <c r="X126" s="32">
        <v>0</v>
      </c>
      <c r="Y126" s="32">
        <v>0</v>
      </c>
      <c r="Z126" s="32">
        <v>0</v>
      </c>
      <c r="AA126" s="32">
        <v>0</v>
      </c>
      <c r="AB126" s="32">
        <v>0</v>
      </c>
      <c r="AC126" s="2">
        <v>-2.84</v>
      </c>
      <c r="AD126" s="2">
        <v>-2.84</v>
      </c>
      <c r="AE126" s="2">
        <v>-2.84</v>
      </c>
      <c r="AF126" s="2">
        <v>-2.84</v>
      </c>
      <c r="AG126" s="2">
        <v>-2.84</v>
      </c>
      <c r="AH126" s="2">
        <v>-2.84</v>
      </c>
      <c r="AI126" s="2">
        <v>-2.84</v>
      </c>
      <c r="AJ126" s="2">
        <v>-2.84</v>
      </c>
      <c r="AK126" s="2">
        <v>-2.84</v>
      </c>
      <c r="AL126" s="2">
        <v>-2.84</v>
      </c>
      <c r="AM126" s="2">
        <v>-2.84</v>
      </c>
      <c r="AN126" s="2">
        <v>-2.84</v>
      </c>
      <c r="AO126" s="33">
        <v>0</v>
      </c>
      <c r="AP126" s="33">
        <v>0</v>
      </c>
      <c r="AQ126" s="33">
        <v>0</v>
      </c>
      <c r="AR126" s="33">
        <v>0</v>
      </c>
      <c r="AS126" s="33">
        <v>0</v>
      </c>
      <c r="AT126" s="33">
        <v>0</v>
      </c>
      <c r="AU126" s="33">
        <v>0</v>
      </c>
      <c r="AV126" s="33">
        <v>0</v>
      </c>
      <c r="AW126" s="33">
        <v>0</v>
      </c>
      <c r="AX126" s="33">
        <v>0</v>
      </c>
      <c r="AY126" s="33">
        <v>0</v>
      </c>
      <c r="AZ126" s="33">
        <v>0</v>
      </c>
      <c r="BA126" s="31">
        <f t="shared" si="53"/>
        <v>0</v>
      </c>
      <c r="BB126" s="31">
        <f t="shared" si="53"/>
        <v>0</v>
      </c>
      <c r="BC126" s="31">
        <f t="shared" si="53"/>
        <v>0</v>
      </c>
      <c r="BD126" s="31">
        <f t="shared" si="51"/>
        <v>0</v>
      </c>
      <c r="BE126" s="31">
        <f t="shared" si="51"/>
        <v>0</v>
      </c>
      <c r="BF126" s="31">
        <f t="shared" si="51"/>
        <v>0</v>
      </c>
      <c r="BG126" s="31">
        <f t="shared" si="51"/>
        <v>0</v>
      </c>
      <c r="BH126" s="31">
        <f t="shared" si="51"/>
        <v>0</v>
      </c>
      <c r="BI126" s="31">
        <f t="shared" si="51"/>
        <v>0</v>
      </c>
      <c r="BJ126" s="31">
        <f t="shared" si="57"/>
        <v>0</v>
      </c>
      <c r="BK126" s="31">
        <f t="shared" si="57"/>
        <v>0</v>
      </c>
      <c r="BL126" s="31">
        <f t="shared" si="57"/>
        <v>0</v>
      </c>
      <c r="BM126" s="6">
        <f t="shared" ca="1" si="56"/>
        <v>3.8100000000000002E-2</v>
      </c>
      <c r="BN126" s="6">
        <f t="shared" ca="1" si="56"/>
        <v>3.8100000000000002E-2</v>
      </c>
      <c r="BO126" s="6">
        <f t="shared" ca="1" si="56"/>
        <v>3.8100000000000002E-2</v>
      </c>
      <c r="BP126" s="6">
        <f t="shared" ca="1" si="56"/>
        <v>3.8100000000000002E-2</v>
      </c>
      <c r="BQ126" s="6">
        <f t="shared" ca="1" si="56"/>
        <v>3.8100000000000002E-2</v>
      </c>
      <c r="BR126" s="6">
        <f t="shared" ca="1" si="56"/>
        <v>3.8100000000000002E-2</v>
      </c>
      <c r="BS126" s="6">
        <f t="shared" ca="1" si="56"/>
        <v>3.8100000000000002E-2</v>
      </c>
      <c r="BT126" s="6">
        <f t="shared" ca="1" si="56"/>
        <v>3.8100000000000002E-2</v>
      </c>
      <c r="BU126" s="6">
        <f t="shared" ca="1" si="56"/>
        <v>3.8100000000000002E-2</v>
      </c>
      <c r="BV126" s="6">
        <f t="shared" ca="1" si="56"/>
        <v>3.8100000000000002E-2</v>
      </c>
      <c r="BW126" s="6">
        <f t="shared" ca="1" si="56"/>
        <v>3.8100000000000002E-2</v>
      </c>
      <c r="BX126" s="6">
        <f t="shared" ca="1" si="56"/>
        <v>3.8100000000000002E-2</v>
      </c>
      <c r="BY126" s="31">
        <f t="shared" ca="1" si="61"/>
        <v>0</v>
      </c>
      <c r="BZ126" s="31">
        <f t="shared" ca="1" si="61"/>
        <v>0</v>
      </c>
      <c r="CA126" s="31">
        <f t="shared" ca="1" si="61"/>
        <v>0</v>
      </c>
      <c r="CB126" s="31">
        <f t="shared" ca="1" si="58"/>
        <v>0</v>
      </c>
      <c r="CC126" s="31">
        <f t="shared" ca="1" si="58"/>
        <v>0</v>
      </c>
      <c r="CD126" s="31">
        <f t="shared" ca="1" si="58"/>
        <v>0</v>
      </c>
      <c r="CE126" s="31">
        <f t="shared" ca="1" si="58"/>
        <v>0</v>
      </c>
      <c r="CF126" s="31">
        <f t="shared" ca="1" si="58"/>
        <v>0</v>
      </c>
      <c r="CG126" s="31">
        <f t="shared" ca="1" si="58"/>
        <v>0</v>
      </c>
      <c r="CH126" s="31">
        <f t="shared" ca="1" si="58"/>
        <v>0</v>
      </c>
      <c r="CI126" s="31">
        <f t="shared" ca="1" si="58"/>
        <v>0</v>
      </c>
      <c r="CJ126" s="31">
        <f t="shared" ca="1" si="58"/>
        <v>0</v>
      </c>
      <c r="CK126" s="32">
        <f t="shared" ca="1" si="54"/>
        <v>0</v>
      </c>
      <c r="CL126" s="32">
        <f t="shared" ca="1" si="54"/>
        <v>0</v>
      </c>
      <c r="CM126" s="32">
        <f t="shared" ca="1" si="54"/>
        <v>0</v>
      </c>
      <c r="CN126" s="32">
        <f t="shared" ca="1" si="52"/>
        <v>0</v>
      </c>
      <c r="CO126" s="32">
        <f t="shared" ca="1" si="52"/>
        <v>0</v>
      </c>
      <c r="CP126" s="32">
        <f t="shared" ca="1" si="52"/>
        <v>0</v>
      </c>
      <c r="CQ126" s="32">
        <f t="shared" ca="1" si="52"/>
        <v>0</v>
      </c>
      <c r="CR126" s="32">
        <f t="shared" ca="1" si="52"/>
        <v>0</v>
      </c>
      <c r="CS126" s="32">
        <f t="shared" ca="1" si="52"/>
        <v>0</v>
      </c>
      <c r="CT126" s="32">
        <f t="shared" ca="1" si="59"/>
        <v>0</v>
      </c>
      <c r="CU126" s="32">
        <f t="shared" ca="1" si="59"/>
        <v>0</v>
      </c>
      <c r="CV126" s="32">
        <f t="shared" ca="1" si="59"/>
        <v>0</v>
      </c>
      <c r="CW126" s="31">
        <f t="shared" ca="1" si="50"/>
        <v>0</v>
      </c>
      <c r="CX126" s="31">
        <f t="shared" ca="1" si="50"/>
        <v>0</v>
      </c>
      <c r="CY126" s="31">
        <f t="shared" ca="1" si="50"/>
        <v>0</v>
      </c>
      <c r="CZ126" s="31">
        <f t="shared" ca="1" si="50"/>
        <v>0</v>
      </c>
      <c r="DA126" s="31">
        <f t="shared" ca="1" si="50"/>
        <v>0</v>
      </c>
      <c r="DB126" s="31">
        <f t="shared" ca="1" si="50"/>
        <v>0</v>
      </c>
      <c r="DC126" s="31">
        <f t="shared" ca="1" si="50"/>
        <v>0</v>
      </c>
      <c r="DD126" s="31">
        <f t="shared" ca="1" si="50"/>
        <v>0</v>
      </c>
      <c r="DE126" s="31">
        <f t="shared" ca="1" si="50"/>
        <v>0</v>
      </c>
      <c r="DF126" s="31">
        <f t="shared" ca="1" si="60"/>
        <v>0</v>
      </c>
      <c r="DG126" s="31">
        <f t="shared" ca="1" si="60"/>
        <v>0</v>
      </c>
      <c r="DH126" s="31">
        <f t="shared" ca="1" si="60"/>
        <v>0</v>
      </c>
      <c r="DI126" s="32">
        <f t="shared" ca="1" si="65"/>
        <v>0</v>
      </c>
      <c r="DJ126" s="32">
        <f t="shared" ca="1" si="65"/>
        <v>0</v>
      </c>
      <c r="DK126" s="32">
        <f t="shared" ca="1" si="65"/>
        <v>0</v>
      </c>
      <c r="DL126" s="32">
        <f t="shared" ca="1" si="62"/>
        <v>0</v>
      </c>
      <c r="DM126" s="32">
        <f t="shared" ca="1" si="62"/>
        <v>0</v>
      </c>
      <c r="DN126" s="32">
        <f t="shared" ca="1" si="62"/>
        <v>0</v>
      </c>
      <c r="DO126" s="32">
        <f t="shared" ca="1" si="46"/>
        <v>0</v>
      </c>
      <c r="DP126" s="32">
        <f t="shared" ca="1" si="46"/>
        <v>0</v>
      </c>
      <c r="DQ126" s="32">
        <f t="shared" ca="1" si="46"/>
        <v>0</v>
      </c>
      <c r="DR126" s="32">
        <f t="shared" ca="1" si="46"/>
        <v>0</v>
      </c>
      <c r="DS126" s="32">
        <f t="shared" ca="1" si="46"/>
        <v>0</v>
      </c>
      <c r="DT126" s="32">
        <f t="shared" ca="1" si="46"/>
        <v>0</v>
      </c>
      <c r="DU126" s="31">
        <f t="shared" ca="1" si="66"/>
        <v>0</v>
      </c>
      <c r="DV126" s="31">
        <f t="shared" ca="1" si="66"/>
        <v>0</v>
      </c>
      <c r="DW126" s="31">
        <f t="shared" ca="1" si="66"/>
        <v>0</v>
      </c>
      <c r="DX126" s="31">
        <f t="shared" ca="1" si="63"/>
        <v>0</v>
      </c>
      <c r="DY126" s="31">
        <f t="shared" ca="1" si="63"/>
        <v>0</v>
      </c>
      <c r="DZ126" s="31">
        <f t="shared" ca="1" si="63"/>
        <v>0</v>
      </c>
      <c r="EA126" s="31">
        <f t="shared" ca="1" si="47"/>
        <v>0</v>
      </c>
      <c r="EB126" s="31">
        <f t="shared" ca="1" si="47"/>
        <v>0</v>
      </c>
      <c r="EC126" s="31">
        <f t="shared" ca="1" si="47"/>
        <v>0</v>
      </c>
      <c r="ED126" s="31">
        <f t="shared" ca="1" si="47"/>
        <v>0</v>
      </c>
      <c r="EE126" s="31">
        <f t="shared" ca="1" si="47"/>
        <v>0</v>
      </c>
      <c r="EF126" s="31">
        <f t="shared" ca="1" si="47"/>
        <v>0</v>
      </c>
      <c r="EG126" s="32">
        <f t="shared" ca="1" si="67"/>
        <v>0</v>
      </c>
      <c r="EH126" s="32">
        <f t="shared" ca="1" si="67"/>
        <v>0</v>
      </c>
      <c r="EI126" s="32">
        <f t="shared" ca="1" si="67"/>
        <v>0</v>
      </c>
      <c r="EJ126" s="32">
        <f t="shared" ca="1" si="64"/>
        <v>0</v>
      </c>
      <c r="EK126" s="32">
        <f t="shared" ca="1" si="64"/>
        <v>0</v>
      </c>
      <c r="EL126" s="32">
        <f t="shared" ca="1" si="64"/>
        <v>0</v>
      </c>
      <c r="EM126" s="32">
        <f t="shared" ca="1" si="48"/>
        <v>0</v>
      </c>
      <c r="EN126" s="32">
        <f t="shared" ca="1" si="48"/>
        <v>0</v>
      </c>
      <c r="EO126" s="32">
        <f t="shared" ca="1" si="48"/>
        <v>0</v>
      </c>
      <c r="EP126" s="32">
        <f t="shared" ca="1" si="48"/>
        <v>0</v>
      </c>
      <c r="EQ126" s="32">
        <f t="shared" ca="1" si="48"/>
        <v>0</v>
      </c>
      <c r="ER126" s="32">
        <f t="shared" ca="1" si="48"/>
        <v>0</v>
      </c>
    </row>
    <row r="127" spans="1:148" x14ac:dyDescent="0.25">
      <c r="A127" t="s">
        <v>512</v>
      </c>
      <c r="B127" s="1" t="s">
        <v>299</v>
      </c>
      <c r="C127" t="str">
        <f t="shared" ca="1" si="40"/>
        <v>RB3</v>
      </c>
      <c r="D127" t="str">
        <f t="shared" ca="1" si="41"/>
        <v>Rainbow #3</v>
      </c>
      <c r="E127" s="52">
        <v>0</v>
      </c>
      <c r="F127" s="52">
        <v>0</v>
      </c>
      <c r="G127" s="52">
        <v>0</v>
      </c>
      <c r="H127" s="52">
        <v>0</v>
      </c>
      <c r="I127" s="52">
        <v>0</v>
      </c>
      <c r="J127" s="52">
        <v>0</v>
      </c>
      <c r="K127" s="52">
        <v>0</v>
      </c>
      <c r="L127" s="52">
        <v>0</v>
      </c>
      <c r="M127" s="52">
        <v>0</v>
      </c>
      <c r="N127" s="52">
        <v>0</v>
      </c>
      <c r="O127" s="52">
        <v>0</v>
      </c>
      <c r="P127" s="52">
        <v>0</v>
      </c>
      <c r="Q127" s="32">
        <v>0</v>
      </c>
      <c r="R127" s="32">
        <v>0</v>
      </c>
      <c r="S127" s="32">
        <v>0</v>
      </c>
      <c r="T127" s="32">
        <v>0</v>
      </c>
      <c r="U127" s="32">
        <v>0</v>
      </c>
      <c r="V127" s="32">
        <v>0</v>
      </c>
      <c r="W127" s="32">
        <v>0</v>
      </c>
      <c r="X127" s="32">
        <v>0</v>
      </c>
      <c r="Y127" s="32">
        <v>0</v>
      </c>
      <c r="Z127" s="32">
        <v>0</v>
      </c>
      <c r="AA127" s="32">
        <v>0</v>
      </c>
      <c r="AB127" s="32">
        <v>0</v>
      </c>
      <c r="AC127" s="2">
        <v>-2.59</v>
      </c>
      <c r="AD127" s="2">
        <v>-2.59</v>
      </c>
      <c r="AE127" s="2">
        <v>-2.59</v>
      </c>
      <c r="AF127" s="2">
        <v>-2.59</v>
      </c>
      <c r="AG127" s="2">
        <v>-2.59</v>
      </c>
      <c r="AH127" s="2">
        <v>-2.59</v>
      </c>
      <c r="AI127" s="2">
        <v>-2.59</v>
      </c>
      <c r="AJ127" s="2">
        <v>-2.59</v>
      </c>
      <c r="AK127" s="2">
        <v>-2.59</v>
      </c>
      <c r="AL127" s="2">
        <v>-2.59</v>
      </c>
      <c r="AM127" s="2">
        <v>-2.59</v>
      </c>
      <c r="AN127" s="2">
        <v>-2.59</v>
      </c>
      <c r="AO127" s="33">
        <v>0</v>
      </c>
      <c r="AP127" s="33">
        <v>0</v>
      </c>
      <c r="AQ127" s="33">
        <v>0</v>
      </c>
      <c r="AR127" s="33">
        <v>0</v>
      </c>
      <c r="AS127" s="33">
        <v>0</v>
      </c>
      <c r="AT127" s="33">
        <v>0</v>
      </c>
      <c r="AU127" s="33">
        <v>0</v>
      </c>
      <c r="AV127" s="33">
        <v>0</v>
      </c>
      <c r="AW127" s="33">
        <v>0</v>
      </c>
      <c r="AX127" s="33">
        <v>0</v>
      </c>
      <c r="AY127" s="33">
        <v>0</v>
      </c>
      <c r="AZ127" s="33">
        <v>0</v>
      </c>
      <c r="BA127" s="31">
        <f t="shared" si="53"/>
        <v>0</v>
      </c>
      <c r="BB127" s="31">
        <f t="shared" si="53"/>
        <v>0</v>
      </c>
      <c r="BC127" s="31">
        <f t="shared" si="53"/>
        <v>0</v>
      </c>
      <c r="BD127" s="31">
        <f t="shared" si="51"/>
        <v>0</v>
      </c>
      <c r="BE127" s="31">
        <f t="shared" si="51"/>
        <v>0</v>
      </c>
      <c r="BF127" s="31">
        <f t="shared" si="51"/>
        <v>0</v>
      </c>
      <c r="BG127" s="31">
        <f t="shared" si="51"/>
        <v>0</v>
      </c>
      <c r="BH127" s="31">
        <f t="shared" si="51"/>
        <v>0</v>
      </c>
      <c r="BI127" s="31">
        <f t="shared" si="51"/>
        <v>0</v>
      </c>
      <c r="BJ127" s="31">
        <f t="shared" si="57"/>
        <v>0</v>
      </c>
      <c r="BK127" s="31">
        <f t="shared" si="57"/>
        <v>0</v>
      </c>
      <c r="BL127" s="31">
        <f t="shared" si="57"/>
        <v>0</v>
      </c>
      <c r="BM127" s="6">
        <f t="shared" ca="1" si="56"/>
        <v>3.8100000000000002E-2</v>
      </c>
      <c r="BN127" s="6">
        <f t="shared" ca="1" si="56"/>
        <v>3.8100000000000002E-2</v>
      </c>
      <c r="BO127" s="6">
        <f t="shared" ca="1" si="56"/>
        <v>3.8100000000000002E-2</v>
      </c>
      <c r="BP127" s="6">
        <f t="shared" ca="1" si="56"/>
        <v>3.8100000000000002E-2</v>
      </c>
      <c r="BQ127" s="6">
        <f t="shared" ca="1" si="56"/>
        <v>3.8100000000000002E-2</v>
      </c>
      <c r="BR127" s="6">
        <f t="shared" ca="1" si="56"/>
        <v>3.8100000000000002E-2</v>
      </c>
      <c r="BS127" s="6">
        <f t="shared" ca="1" si="56"/>
        <v>3.8100000000000002E-2</v>
      </c>
      <c r="BT127" s="6">
        <f t="shared" ca="1" si="56"/>
        <v>3.8100000000000002E-2</v>
      </c>
      <c r="BU127" s="6">
        <f t="shared" ca="1" si="56"/>
        <v>3.8100000000000002E-2</v>
      </c>
      <c r="BV127" s="6">
        <f t="shared" ca="1" si="56"/>
        <v>3.8100000000000002E-2</v>
      </c>
      <c r="BW127" s="6">
        <f t="shared" ca="1" si="56"/>
        <v>3.8100000000000002E-2</v>
      </c>
      <c r="BX127" s="6">
        <f t="shared" ca="1" si="56"/>
        <v>3.8100000000000002E-2</v>
      </c>
      <c r="BY127" s="31">
        <f t="shared" ca="1" si="61"/>
        <v>0</v>
      </c>
      <c r="BZ127" s="31">
        <f t="shared" ca="1" si="61"/>
        <v>0</v>
      </c>
      <c r="CA127" s="31">
        <f t="shared" ca="1" si="61"/>
        <v>0</v>
      </c>
      <c r="CB127" s="31">
        <f t="shared" ca="1" si="58"/>
        <v>0</v>
      </c>
      <c r="CC127" s="31">
        <f t="shared" ca="1" si="58"/>
        <v>0</v>
      </c>
      <c r="CD127" s="31">
        <f t="shared" ca="1" si="58"/>
        <v>0</v>
      </c>
      <c r="CE127" s="31">
        <f t="shared" ca="1" si="58"/>
        <v>0</v>
      </c>
      <c r="CF127" s="31">
        <f t="shared" ca="1" si="58"/>
        <v>0</v>
      </c>
      <c r="CG127" s="31">
        <f t="shared" ca="1" si="58"/>
        <v>0</v>
      </c>
      <c r="CH127" s="31">
        <f t="shared" ca="1" si="58"/>
        <v>0</v>
      </c>
      <c r="CI127" s="31">
        <f t="shared" ca="1" si="58"/>
        <v>0</v>
      </c>
      <c r="CJ127" s="31">
        <f t="shared" ca="1" si="58"/>
        <v>0</v>
      </c>
      <c r="CK127" s="32">
        <f t="shared" ca="1" si="54"/>
        <v>0</v>
      </c>
      <c r="CL127" s="32">
        <f t="shared" ca="1" si="54"/>
        <v>0</v>
      </c>
      <c r="CM127" s="32">
        <f t="shared" ca="1" si="54"/>
        <v>0</v>
      </c>
      <c r="CN127" s="32">
        <f t="shared" ca="1" si="52"/>
        <v>0</v>
      </c>
      <c r="CO127" s="32">
        <f t="shared" ca="1" si="52"/>
        <v>0</v>
      </c>
      <c r="CP127" s="32">
        <f t="shared" ca="1" si="52"/>
        <v>0</v>
      </c>
      <c r="CQ127" s="32">
        <f t="shared" ca="1" si="52"/>
        <v>0</v>
      </c>
      <c r="CR127" s="32">
        <f t="shared" ca="1" si="52"/>
        <v>0</v>
      </c>
      <c r="CS127" s="32">
        <f t="shared" ca="1" si="52"/>
        <v>0</v>
      </c>
      <c r="CT127" s="32">
        <f t="shared" ca="1" si="59"/>
        <v>0</v>
      </c>
      <c r="CU127" s="32">
        <f t="shared" ca="1" si="59"/>
        <v>0</v>
      </c>
      <c r="CV127" s="32">
        <f t="shared" ca="1" si="59"/>
        <v>0</v>
      </c>
      <c r="CW127" s="31">
        <f t="shared" ca="1" si="50"/>
        <v>0</v>
      </c>
      <c r="CX127" s="31">
        <f t="shared" ca="1" si="50"/>
        <v>0</v>
      </c>
      <c r="CY127" s="31">
        <f t="shared" ca="1" si="50"/>
        <v>0</v>
      </c>
      <c r="CZ127" s="31">
        <f t="shared" ca="1" si="50"/>
        <v>0</v>
      </c>
      <c r="DA127" s="31">
        <f t="shared" ca="1" si="50"/>
        <v>0</v>
      </c>
      <c r="DB127" s="31">
        <f t="shared" ca="1" si="50"/>
        <v>0</v>
      </c>
      <c r="DC127" s="31">
        <f t="shared" ca="1" si="50"/>
        <v>0</v>
      </c>
      <c r="DD127" s="31">
        <f t="shared" ca="1" si="50"/>
        <v>0</v>
      </c>
      <c r="DE127" s="31">
        <f t="shared" ca="1" si="50"/>
        <v>0</v>
      </c>
      <c r="DF127" s="31">
        <f t="shared" ca="1" si="60"/>
        <v>0</v>
      </c>
      <c r="DG127" s="31">
        <f t="shared" ca="1" si="60"/>
        <v>0</v>
      </c>
      <c r="DH127" s="31">
        <f t="shared" ca="1" si="60"/>
        <v>0</v>
      </c>
      <c r="DI127" s="32">
        <f t="shared" ca="1" si="65"/>
        <v>0</v>
      </c>
      <c r="DJ127" s="32">
        <f t="shared" ca="1" si="65"/>
        <v>0</v>
      </c>
      <c r="DK127" s="32">
        <f t="shared" ca="1" si="65"/>
        <v>0</v>
      </c>
      <c r="DL127" s="32">
        <f t="shared" ca="1" si="62"/>
        <v>0</v>
      </c>
      <c r="DM127" s="32">
        <f t="shared" ca="1" si="62"/>
        <v>0</v>
      </c>
      <c r="DN127" s="32">
        <f t="shared" ca="1" si="62"/>
        <v>0</v>
      </c>
      <c r="DO127" s="32">
        <f t="shared" ca="1" si="46"/>
        <v>0</v>
      </c>
      <c r="DP127" s="32">
        <f t="shared" ca="1" si="46"/>
        <v>0</v>
      </c>
      <c r="DQ127" s="32">
        <f t="shared" ca="1" si="46"/>
        <v>0</v>
      </c>
      <c r="DR127" s="32">
        <f t="shared" ca="1" si="46"/>
        <v>0</v>
      </c>
      <c r="DS127" s="32">
        <f t="shared" ca="1" si="46"/>
        <v>0</v>
      </c>
      <c r="DT127" s="32">
        <f t="shared" ca="1" si="46"/>
        <v>0</v>
      </c>
      <c r="DU127" s="31">
        <f t="shared" ca="1" si="66"/>
        <v>0</v>
      </c>
      <c r="DV127" s="31">
        <f t="shared" ca="1" si="66"/>
        <v>0</v>
      </c>
      <c r="DW127" s="31">
        <f t="shared" ca="1" si="66"/>
        <v>0</v>
      </c>
      <c r="DX127" s="31">
        <f t="shared" ca="1" si="63"/>
        <v>0</v>
      </c>
      <c r="DY127" s="31">
        <f t="shared" ca="1" si="63"/>
        <v>0</v>
      </c>
      <c r="DZ127" s="31">
        <f t="shared" ca="1" si="63"/>
        <v>0</v>
      </c>
      <c r="EA127" s="31">
        <f t="shared" ca="1" si="47"/>
        <v>0</v>
      </c>
      <c r="EB127" s="31">
        <f t="shared" ca="1" si="47"/>
        <v>0</v>
      </c>
      <c r="EC127" s="31">
        <f t="shared" ca="1" si="47"/>
        <v>0</v>
      </c>
      <c r="ED127" s="31">
        <f t="shared" ca="1" si="47"/>
        <v>0</v>
      </c>
      <c r="EE127" s="31">
        <f t="shared" ca="1" si="47"/>
        <v>0</v>
      </c>
      <c r="EF127" s="31">
        <f t="shared" ca="1" si="47"/>
        <v>0</v>
      </c>
      <c r="EG127" s="32">
        <f t="shared" ca="1" si="67"/>
        <v>0</v>
      </c>
      <c r="EH127" s="32">
        <f t="shared" ca="1" si="67"/>
        <v>0</v>
      </c>
      <c r="EI127" s="32">
        <f t="shared" ca="1" si="67"/>
        <v>0</v>
      </c>
      <c r="EJ127" s="32">
        <f t="shared" ca="1" si="64"/>
        <v>0</v>
      </c>
      <c r="EK127" s="32">
        <f t="shared" ca="1" si="64"/>
        <v>0</v>
      </c>
      <c r="EL127" s="32">
        <f t="shared" ca="1" si="64"/>
        <v>0</v>
      </c>
      <c r="EM127" s="32">
        <f t="shared" ca="1" si="48"/>
        <v>0</v>
      </c>
      <c r="EN127" s="32">
        <f t="shared" ca="1" si="48"/>
        <v>0</v>
      </c>
      <c r="EO127" s="32">
        <f t="shared" ca="1" si="48"/>
        <v>0</v>
      </c>
      <c r="EP127" s="32">
        <f t="shared" ca="1" si="48"/>
        <v>0</v>
      </c>
      <c r="EQ127" s="32">
        <f t="shared" ca="1" si="48"/>
        <v>0</v>
      </c>
      <c r="ER127" s="32">
        <f t="shared" ca="1" si="48"/>
        <v>0</v>
      </c>
    </row>
    <row r="128" spans="1:148" x14ac:dyDescent="0.25">
      <c r="A128" t="s">
        <v>512</v>
      </c>
      <c r="B128" s="1" t="s">
        <v>51</v>
      </c>
      <c r="C128" t="str">
        <f t="shared" ca="1" si="40"/>
        <v>RB5</v>
      </c>
      <c r="D128" t="str">
        <f t="shared" ca="1" si="41"/>
        <v>Rainbow #5</v>
      </c>
      <c r="E128" s="52">
        <v>5400.3280000000004</v>
      </c>
      <c r="F128" s="52">
        <v>5020.2079999999996</v>
      </c>
      <c r="G128" s="52">
        <v>1746.588</v>
      </c>
      <c r="H128" s="52">
        <v>2922.02</v>
      </c>
      <c r="I128" s="52">
        <v>6813.7240000000002</v>
      </c>
      <c r="J128" s="52">
        <v>7016.6679999999997</v>
      </c>
      <c r="K128" s="52">
        <v>2357.86</v>
      </c>
      <c r="L128" s="52">
        <v>2839.2959999999998</v>
      </c>
      <c r="M128" s="52">
        <v>781.596</v>
      </c>
      <c r="N128" s="52">
        <v>899.81960000000004</v>
      </c>
      <c r="O128" s="52">
        <v>607.75360000000001</v>
      </c>
      <c r="P128" s="52">
        <v>2862.8951999999999</v>
      </c>
      <c r="Q128" s="32">
        <v>410453.5</v>
      </c>
      <c r="R128" s="32">
        <v>384478.44</v>
      </c>
      <c r="S128" s="32">
        <v>66206.490000000005</v>
      </c>
      <c r="T128" s="32">
        <v>94178.17</v>
      </c>
      <c r="U128" s="32">
        <v>1009239.55</v>
      </c>
      <c r="V128" s="32">
        <v>1966573.99</v>
      </c>
      <c r="W128" s="32">
        <v>124281.96</v>
      </c>
      <c r="X128" s="32">
        <v>426565.96</v>
      </c>
      <c r="Y128" s="32">
        <v>31162.58</v>
      </c>
      <c r="Z128" s="32">
        <v>49647.839999999997</v>
      </c>
      <c r="AA128" s="32">
        <v>84156.19</v>
      </c>
      <c r="AB128" s="32">
        <v>114728.89</v>
      </c>
      <c r="AC128" s="2">
        <v>-2.65</v>
      </c>
      <c r="AD128" s="2">
        <v>-2.65</v>
      </c>
      <c r="AE128" s="2">
        <v>-2.65</v>
      </c>
      <c r="AF128" s="2">
        <v>-2.65</v>
      </c>
      <c r="AG128" s="2">
        <v>-2.65</v>
      </c>
      <c r="AH128" s="2">
        <v>-2.65</v>
      </c>
      <c r="AI128" s="2">
        <v>-2.65</v>
      </c>
      <c r="AJ128" s="2">
        <v>-2.65</v>
      </c>
      <c r="AK128" s="2">
        <v>-2.65</v>
      </c>
      <c r="AL128" s="2">
        <v>-2.65</v>
      </c>
      <c r="AM128" s="2">
        <v>-2.65</v>
      </c>
      <c r="AN128" s="2">
        <v>-2.65</v>
      </c>
      <c r="AO128" s="33">
        <v>-10877.02</v>
      </c>
      <c r="AP128" s="33">
        <v>-10188.68</v>
      </c>
      <c r="AQ128" s="33">
        <v>-1754.47</v>
      </c>
      <c r="AR128" s="33">
        <v>-2495.7199999999998</v>
      </c>
      <c r="AS128" s="33">
        <v>-26744.85</v>
      </c>
      <c r="AT128" s="33">
        <v>-52114.21</v>
      </c>
      <c r="AU128" s="33">
        <v>-3293.47</v>
      </c>
      <c r="AV128" s="33">
        <v>-11304</v>
      </c>
      <c r="AW128" s="33">
        <v>-825.81</v>
      </c>
      <c r="AX128" s="33">
        <v>-1315.67</v>
      </c>
      <c r="AY128" s="33">
        <v>-2230.14</v>
      </c>
      <c r="AZ128" s="33">
        <v>-3040.32</v>
      </c>
      <c r="BA128" s="31">
        <f t="shared" si="53"/>
        <v>-41.05</v>
      </c>
      <c r="BB128" s="31">
        <f t="shared" si="53"/>
        <v>-38.450000000000003</v>
      </c>
      <c r="BC128" s="31">
        <f t="shared" si="53"/>
        <v>-6.62</v>
      </c>
      <c r="BD128" s="31">
        <f t="shared" si="51"/>
        <v>-18.84</v>
      </c>
      <c r="BE128" s="31">
        <f t="shared" si="51"/>
        <v>-201.85</v>
      </c>
      <c r="BF128" s="31">
        <f t="shared" si="51"/>
        <v>-393.31</v>
      </c>
      <c r="BG128" s="31">
        <f t="shared" si="51"/>
        <v>198.85</v>
      </c>
      <c r="BH128" s="31">
        <f t="shared" si="51"/>
        <v>682.51</v>
      </c>
      <c r="BI128" s="31">
        <f t="shared" si="51"/>
        <v>49.86</v>
      </c>
      <c r="BJ128" s="31">
        <f t="shared" si="57"/>
        <v>-54.61</v>
      </c>
      <c r="BK128" s="31">
        <f t="shared" si="57"/>
        <v>-92.57</v>
      </c>
      <c r="BL128" s="31">
        <f t="shared" si="57"/>
        <v>-126.2</v>
      </c>
      <c r="BM128" s="6">
        <f t="shared" ca="1" si="56"/>
        <v>-3.2599999999999997E-2</v>
      </c>
      <c r="BN128" s="6">
        <f t="shared" ca="1" si="56"/>
        <v>-3.2599999999999997E-2</v>
      </c>
      <c r="BO128" s="6">
        <f t="shared" ca="1" si="56"/>
        <v>-3.2599999999999997E-2</v>
      </c>
      <c r="BP128" s="6">
        <f t="shared" ref="BM128:BX149" ca="1" si="68">VLOOKUP($C128,LossFactorLookup,3,FALSE)</f>
        <v>-3.2599999999999997E-2</v>
      </c>
      <c r="BQ128" s="6">
        <f t="shared" ca="1" si="68"/>
        <v>-3.2599999999999997E-2</v>
      </c>
      <c r="BR128" s="6">
        <f t="shared" ca="1" si="68"/>
        <v>-3.2599999999999997E-2</v>
      </c>
      <c r="BS128" s="6">
        <f t="shared" ca="1" si="68"/>
        <v>-3.2599999999999997E-2</v>
      </c>
      <c r="BT128" s="6">
        <f t="shared" ca="1" si="68"/>
        <v>-3.2599999999999997E-2</v>
      </c>
      <c r="BU128" s="6">
        <f t="shared" ca="1" si="68"/>
        <v>-3.2599999999999997E-2</v>
      </c>
      <c r="BV128" s="6">
        <f t="shared" ca="1" si="68"/>
        <v>-3.2599999999999997E-2</v>
      </c>
      <c r="BW128" s="6">
        <f t="shared" ca="1" si="68"/>
        <v>-3.2599999999999997E-2</v>
      </c>
      <c r="BX128" s="6">
        <f t="shared" ca="1" si="68"/>
        <v>-3.2599999999999997E-2</v>
      </c>
      <c r="BY128" s="31">
        <f t="shared" ca="1" si="61"/>
        <v>-13380.78</v>
      </c>
      <c r="BZ128" s="31">
        <f t="shared" ca="1" si="61"/>
        <v>-12534</v>
      </c>
      <c r="CA128" s="31">
        <f t="shared" ca="1" si="61"/>
        <v>-2158.33</v>
      </c>
      <c r="CB128" s="31">
        <f t="shared" ca="1" si="58"/>
        <v>-3070.21</v>
      </c>
      <c r="CC128" s="31">
        <f t="shared" ca="1" si="58"/>
        <v>-32901.21</v>
      </c>
      <c r="CD128" s="31">
        <f t="shared" ca="1" si="58"/>
        <v>-64110.31</v>
      </c>
      <c r="CE128" s="31">
        <f t="shared" ca="1" si="58"/>
        <v>-4051.59</v>
      </c>
      <c r="CF128" s="31">
        <f t="shared" ca="1" si="58"/>
        <v>-13906.05</v>
      </c>
      <c r="CG128" s="31">
        <f t="shared" ca="1" si="58"/>
        <v>-1015.9</v>
      </c>
      <c r="CH128" s="31">
        <f t="shared" ca="1" si="58"/>
        <v>-1618.52</v>
      </c>
      <c r="CI128" s="31">
        <f t="shared" ca="1" si="58"/>
        <v>-2743.49</v>
      </c>
      <c r="CJ128" s="31">
        <f t="shared" ca="1" si="58"/>
        <v>-3740.16</v>
      </c>
      <c r="CK128" s="32">
        <f t="shared" ca="1" si="54"/>
        <v>1026.1300000000001</v>
      </c>
      <c r="CL128" s="32">
        <f t="shared" ca="1" si="54"/>
        <v>961.2</v>
      </c>
      <c r="CM128" s="32">
        <f t="shared" ca="1" si="54"/>
        <v>165.52</v>
      </c>
      <c r="CN128" s="32">
        <f t="shared" ca="1" si="52"/>
        <v>235.45</v>
      </c>
      <c r="CO128" s="32">
        <f t="shared" ca="1" si="52"/>
        <v>2523.1</v>
      </c>
      <c r="CP128" s="32">
        <f t="shared" ca="1" si="52"/>
        <v>4916.43</v>
      </c>
      <c r="CQ128" s="32">
        <f t="shared" ca="1" si="52"/>
        <v>310.7</v>
      </c>
      <c r="CR128" s="32">
        <f t="shared" ca="1" si="52"/>
        <v>1066.4100000000001</v>
      </c>
      <c r="CS128" s="32">
        <f t="shared" ca="1" si="52"/>
        <v>77.91</v>
      </c>
      <c r="CT128" s="32">
        <f t="shared" ca="1" si="59"/>
        <v>124.12</v>
      </c>
      <c r="CU128" s="32">
        <f t="shared" ca="1" si="59"/>
        <v>210.39</v>
      </c>
      <c r="CV128" s="32">
        <f t="shared" ca="1" si="59"/>
        <v>286.82</v>
      </c>
      <c r="CW128" s="31">
        <f t="shared" ca="1" si="50"/>
        <v>-1436.5800000000011</v>
      </c>
      <c r="CX128" s="31">
        <f t="shared" ca="1" si="50"/>
        <v>-1345.6699999999989</v>
      </c>
      <c r="CY128" s="31">
        <f t="shared" ca="1" si="50"/>
        <v>-231.71999999999991</v>
      </c>
      <c r="CZ128" s="31">
        <f t="shared" ca="1" si="50"/>
        <v>-320.20000000000044</v>
      </c>
      <c r="DA128" s="31">
        <f t="shared" ca="1" si="50"/>
        <v>-3431.4100000000021</v>
      </c>
      <c r="DB128" s="31">
        <f t="shared" ca="1" si="50"/>
        <v>-6686.3599999999979</v>
      </c>
      <c r="DC128" s="31">
        <f t="shared" ref="DC128:DE167" ca="1" si="69">CE128+CQ128-AU128-BG128</f>
        <v>-646.27000000000055</v>
      </c>
      <c r="DD128" s="31">
        <f t="shared" ca="1" si="69"/>
        <v>-2218.1499999999996</v>
      </c>
      <c r="DE128" s="31">
        <f t="shared" ca="1" si="69"/>
        <v>-162.04000000000008</v>
      </c>
      <c r="DF128" s="31">
        <f t="shared" ca="1" si="60"/>
        <v>-124.12000000000002</v>
      </c>
      <c r="DG128" s="31">
        <f t="shared" ca="1" si="60"/>
        <v>-210.39000000000004</v>
      </c>
      <c r="DH128" s="31">
        <f t="shared" ca="1" si="60"/>
        <v>-286.81999999999954</v>
      </c>
      <c r="DI128" s="32">
        <f t="shared" ca="1" si="65"/>
        <v>-71.83</v>
      </c>
      <c r="DJ128" s="32">
        <f t="shared" ca="1" si="65"/>
        <v>-67.28</v>
      </c>
      <c r="DK128" s="32">
        <f t="shared" ca="1" si="65"/>
        <v>-11.59</v>
      </c>
      <c r="DL128" s="32">
        <f t="shared" ca="1" si="62"/>
        <v>-16.010000000000002</v>
      </c>
      <c r="DM128" s="32">
        <f t="shared" ca="1" si="62"/>
        <v>-171.57</v>
      </c>
      <c r="DN128" s="32">
        <f t="shared" ca="1" si="62"/>
        <v>-334.32</v>
      </c>
      <c r="DO128" s="32">
        <f t="shared" ca="1" si="46"/>
        <v>-32.31</v>
      </c>
      <c r="DP128" s="32">
        <f t="shared" ca="1" si="46"/>
        <v>-110.91</v>
      </c>
      <c r="DQ128" s="32">
        <f t="shared" ca="1" si="46"/>
        <v>-8.1</v>
      </c>
      <c r="DR128" s="32">
        <f t="shared" ca="1" si="46"/>
        <v>-6.21</v>
      </c>
      <c r="DS128" s="32">
        <f t="shared" ca="1" si="46"/>
        <v>-10.52</v>
      </c>
      <c r="DT128" s="32">
        <f t="shared" ca="1" si="46"/>
        <v>-14.34</v>
      </c>
      <c r="DU128" s="31">
        <f t="shared" ca="1" si="66"/>
        <v>-228.29</v>
      </c>
      <c r="DV128" s="31">
        <f t="shared" ca="1" si="66"/>
        <v>-210.99</v>
      </c>
      <c r="DW128" s="31">
        <f t="shared" ca="1" si="66"/>
        <v>-35.89</v>
      </c>
      <c r="DX128" s="31">
        <f t="shared" ca="1" si="63"/>
        <v>-48.91</v>
      </c>
      <c r="DY128" s="31">
        <f t="shared" ca="1" si="63"/>
        <v>-517.1</v>
      </c>
      <c r="DZ128" s="31">
        <f t="shared" ca="1" si="63"/>
        <v>-993.41</v>
      </c>
      <c r="EA128" s="31">
        <f t="shared" ca="1" si="47"/>
        <v>-94.69</v>
      </c>
      <c r="EB128" s="31">
        <f t="shared" ca="1" si="47"/>
        <v>-320.76</v>
      </c>
      <c r="EC128" s="31">
        <f t="shared" ca="1" si="47"/>
        <v>-23.12</v>
      </c>
      <c r="ED128" s="31">
        <f t="shared" ca="1" si="47"/>
        <v>-17.48</v>
      </c>
      <c r="EE128" s="31">
        <f t="shared" ca="1" si="47"/>
        <v>-29.23</v>
      </c>
      <c r="EF128" s="31">
        <f t="shared" ca="1" si="47"/>
        <v>-39.32</v>
      </c>
      <c r="EG128" s="32">
        <f t="shared" ca="1" si="67"/>
        <v>-1736.700000000001</v>
      </c>
      <c r="EH128" s="32">
        <f t="shared" ca="1" si="67"/>
        <v>-1623.9399999999989</v>
      </c>
      <c r="EI128" s="32">
        <f t="shared" ca="1" si="67"/>
        <v>-279.19999999999993</v>
      </c>
      <c r="EJ128" s="32">
        <f t="shared" ca="1" si="64"/>
        <v>-385.12000000000046</v>
      </c>
      <c r="EK128" s="32">
        <f t="shared" ca="1" si="64"/>
        <v>-4120.0800000000027</v>
      </c>
      <c r="EL128" s="32">
        <f t="shared" ca="1" si="64"/>
        <v>-8014.0899999999974</v>
      </c>
      <c r="EM128" s="32">
        <f t="shared" ca="1" si="48"/>
        <v>-773.27000000000066</v>
      </c>
      <c r="EN128" s="32">
        <f t="shared" ca="1" si="48"/>
        <v>-2649.8199999999997</v>
      </c>
      <c r="EO128" s="32">
        <f t="shared" ca="1" si="48"/>
        <v>-193.26000000000008</v>
      </c>
      <c r="EP128" s="32">
        <f t="shared" ca="1" si="48"/>
        <v>-147.81</v>
      </c>
      <c r="EQ128" s="32">
        <f t="shared" ca="1" si="48"/>
        <v>-250.14000000000004</v>
      </c>
      <c r="ER128" s="32">
        <f t="shared" ca="1" si="48"/>
        <v>-340.47999999999951</v>
      </c>
    </row>
    <row r="129" spans="1:148" x14ac:dyDescent="0.25">
      <c r="A129" t="s">
        <v>515</v>
      </c>
      <c r="B129" s="1" t="s">
        <v>109</v>
      </c>
      <c r="C129" t="str">
        <f t="shared" ca="1" si="40"/>
        <v>BCHIMP</v>
      </c>
      <c r="D129" t="str">
        <f t="shared" ca="1" si="41"/>
        <v>Alberta-BC Intertie - Import</v>
      </c>
      <c r="E129" s="52">
        <v>362</v>
      </c>
      <c r="F129" s="52">
        <v>422</v>
      </c>
      <c r="O129" s="52">
        <v>225</v>
      </c>
      <c r="P129" s="52">
        <v>1775</v>
      </c>
      <c r="Q129" s="32">
        <v>13613.44</v>
      </c>
      <c r="R129" s="32">
        <v>12687.37</v>
      </c>
      <c r="S129" s="32"/>
      <c r="T129" s="32"/>
      <c r="U129" s="32"/>
      <c r="V129" s="32"/>
      <c r="W129" s="32"/>
      <c r="X129" s="32"/>
      <c r="Y129" s="32"/>
      <c r="Z129" s="32"/>
      <c r="AA129" s="32">
        <v>4395.95</v>
      </c>
      <c r="AB129" s="32">
        <v>52608.5</v>
      </c>
      <c r="AC129" s="2">
        <v>2.56</v>
      </c>
      <c r="AD129" s="2">
        <v>2.56</v>
      </c>
      <c r="AM129" s="2">
        <v>2.56</v>
      </c>
      <c r="AN129" s="2">
        <v>2.56</v>
      </c>
      <c r="AO129" s="33">
        <v>348.5</v>
      </c>
      <c r="AP129" s="33">
        <v>324.8</v>
      </c>
      <c r="AQ129" s="33"/>
      <c r="AR129" s="33"/>
      <c r="AS129" s="33"/>
      <c r="AT129" s="33"/>
      <c r="AU129" s="33"/>
      <c r="AV129" s="33"/>
      <c r="AW129" s="33"/>
      <c r="AX129" s="33"/>
      <c r="AY129" s="33">
        <v>112.54</v>
      </c>
      <c r="AZ129" s="33">
        <v>1346.78</v>
      </c>
      <c r="BA129" s="31">
        <f t="shared" si="53"/>
        <v>-1.36</v>
      </c>
      <c r="BB129" s="31">
        <f t="shared" si="53"/>
        <v>-1.27</v>
      </c>
      <c r="BC129" s="31">
        <f t="shared" si="53"/>
        <v>0</v>
      </c>
      <c r="BD129" s="31">
        <f t="shared" si="51"/>
        <v>0</v>
      </c>
      <c r="BE129" s="31">
        <f t="shared" si="51"/>
        <v>0</v>
      </c>
      <c r="BF129" s="31">
        <f t="shared" si="51"/>
        <v>0</v>
      </c>
      <c r="BG129" s="31">
        <f t="shared" si="51"/>
        <v>0</v>
      </c>
      <c r="BH129" s="31">
        <f t="shared" si="51"/>
        <v>0</v>
      </c>
      <c r="BI129" s="31">
        <f t="shared" si="51"/>
        <v>0</v>
      </c>
      <c r="BJ129" s="31">
        <f t="shared" si="57"/>
        <v>0</v>
      </c>
      <c r="BK129" s="31">
        <f t="shared" si="57"/>
        <v>-4.84</v>
      </c>
      <c r="BL129" s="31">
        <f t="shared" si="57"/>
        <v>-57.87</v>
      </c>
      <c r="BM129" s="6">
        <f t="shared" ca="1" si="68"/>
        <v>1.6999999999999999E-3</v>
      </c>
      <c r="BN129" s="6">
        <f t="shared" ca="1" si="68"/>
        <v>1.6999999999999999E-3</v>
      </c>
      <c r="BO129" s="6">
        <f t="shared" ca="1" si="68"/>
        <v>1.6999999999999999E-3</v>
      </c>
      <c r="BP129" s="6">
        <f t="shared" ca="1" si="68"/>
        <v>1.6999999999999999E-3</v>
      </c>
      <c r="BQ129" s="6">
        <f t="shared" ca="1" si="68"/>
        <v>1.6999999999999999E-3</v>
      </c>
      <c r="BR129" s="6">
        <f t="shared" ca="1" si="68"/>
        <v>1.6999999999999999E-3</v>
      </c>
      <c r="BS129" s="6">
        <f t="shared" ca="1" si="68"/>
        <v>1.6999999999999999E-3</v>
      </c>
      <c r="BT129" s="6">
        <f t="shared" ca="1" si="68"/>
        <v>1.6999999999999999E-3</v>
      </c>
      <c r="BU129" s="6">
        <f t="shared" ca="1" si="68"/>
        <v>1.6999999999999999E-3</v>
      </c>
      <c r="BV129" s="6">
        <f t="shared" ca="1" si="68"/>
        <v>1.6999999999999999E-3</v>
      </c>
      <c r="BW129" s="6">
        <f t="shared" ca="1" si="68"/>
        <v>1.6999999999999999E-3</v>
      </c>
      <c r="BX129" s="6">
        <f t="shared" ca="1" si="68"/>
        <v>1.6999999999999999E-3</v>
      </c>
      <c r="BY129" s="31">
        <f t="shared" ca="1" si="61"/>
        <v>23.14</v>
      </c>
      <c r="BZ129" s="31">
        <f t="shared" ca="1" si="61"/>
        <v>21.57</v>
      </c>
      <c r="CA129" s="31">
        <f t="shared" ca="1" si="61"/>
        <v>0</v>
      </c>
      <c r="CB129" s="31">
        <f t="shared" ca="1" si="58"/>
        <v>0</v>
      </c>
      <c r="CC129" s="31">
        <f t="shared" ca="1" si="58"/>
        <v>0</v>
      </c>
      <c r="CD129" s="31">
        <f t="shared" ca="1" si="58"/>
        <v>0</v>
      </c>
      <c r="CE129" s="31">
        <f t="shared" ca="1" si="58"/>
        <v>0</v>
      </c>
      <c r="CF129" s="31">
        <f t="shared" ca="1" si="58"/>
        <v>0</v>
      </c>
      <c r="CG129" s="31">
        <f t="shared" ca="1" si="58"/>
        <v>0</v>
      </c>
      <c r="CH129" s="31">
        <f t="shared" ca="1" si="58"/>
        <v>0</v>
      </c>
      <c r="CI129" s="31">
        <f t="shared" ca="1" si="58"/>
        <v>7.47</v>
      </c>
      <c r="CJ129" s="31">
        <f t="shared" ca="1" si="58"/>
        <v>89.43</v>
      </c>
      <c r="CK129" s="32">
        <f t="shared" ca="1" si="54"/>
        <v>34.03</v>
      </c>
      <c r="CL129" s="32">
        <f t="shared" ca="1" si="54"/>
        <v>31.72</v>
      </c>
      <c r="CM129" s="32">
        <f t="shared" ca="1" si="54"/>
        <v>0</v>
      </c>
      <c r="CN129" s="32">
        <f t="shared" ca="1" si="52"/>
        <v>0</v>
      </c>
      <c r="CO129" s="32">
        <f t="shared" ca="1" si="52"/>
        <v>0</v>
      </c>
      <c r="CP129" s="32">
        <f t="shared" ca="1" si="52"/>
        <v>0</v>
      </c>
      <c r="CQ129" s="32">
        <f t="shared" ca="1" si="52"/>
        <v>0</v>
      </c>
      <c r="CR129" s="32">
        <f t="shared" ca="1" si="52"/>
        <v>0</v>
      </c>
      <c r="CS129" s="32">
        <f t="shared" ca="1" si="52"/>
        <v>0</v>
      </c>
      <c r="CT129" s="32">
        <f t="shared" ca="1" si="59"/>
        <v>0</v>
      </c>
      <c r="CU129" s="32">
        <f t="shared" ca="1" si="59"/>
        <v>10.99</v>
      </c>
      <c r="CV129" s="32">
        <f t="shared" ca="1" si="59"/>
        <v>131.52000000000001</v>
      </c>
      <c r="CW129" s="31">
        <f t="shared" ref="CW129:DB167" ca="1" si="70">BY129+CK129-AO129-BA129</f>
        <v>-289.96999999999997</v>
      </c>
      <c r="CX129" s="31">
        <f t="shared" ca="1" si="70"/>
        <v>-270.24</v>
      </c>
      <c r="CY129" s="31">
        <f t="shared" ca="1" si="70"/>
        <v>0</v>
      </c>
      <c r="CZ129" s="31">
        <f t="shared" ca="1" si="70"/>
        <v>0</v>
      </c>
      <c r="DA129" s="31">
        <f t="shared" ca="1" si="70"/>
        <v>0</v>
      </c>
      <c r="DB129" s="31">
        <f t="shared" ca="1" si="70"/>
        <v>0</v>
      </c>
      <c r="DC129" s="31">
        <f t="shared" ca="1" si="69"/>
        <v>0</v>
      </c>
      <c r="DD129" s="31">
        <f t="shared" ca="1" si="69"/>
        <v>0</v>
      </c>
      <c r="DE129" s="31">
        <f t="shared" ca="1" si="69"/>
        <v>0</v>
      </c>
      <c r="DF129" s="31">
        <f t="shared" ca="1" si="60"/>
        <v>0</v>
      </c>
      <c r="DG129" s="31">
        <f t="shared" ca="1" si="60"/>
        <v>-89.240000000000009</v>
      </c>
      <c r="DH129" s="31">
        <f t="shared" ca="1" si="60"/>
        <v>-1067.96</v>
      </c>
      <c r="DI129" s="32">
        <f t="shared" ca="1" si="65"/>
        <v>-14.5</v>
      </c>
      <c r="DJ129" s="32">
        <f t="shared" ca="1" si="65"/>
        <v>-13.51</v>
      </c>
      <c r="DK129" s="32">
        <f t="shared" ca="1" si="65"/>
        <v>0</v>
      </c>
      <c r="DL129" s="32">
        <f t="shared" ca="1" si="62"/>
        <v>0</v>
      </c>
      <c r="DM129" s="32">
        <f t="shared" ca="1" si="62"/>
        <v>0</v>
      </c>
      <c r="DN129" s="32">
        <f t="shared" ca="1" si="62"/>
        <v>0</v>
      </c>
      <c r="DO129" s="32">
        <f t="shared" ca="1" si="46"/>
        <v>0</v>
      </c>
      <c r="DP129" s="32">
        <f t="shared" ca="1" si="46"/>
        <v>0</v>
      </c>
      <c r="DQ129" s="32">
        <f t="shared" ca="1" si="46"/>
        <v>0</v>
      </c>
      <c r="DR129" s="32">
        <f t="shared" ca="1" si="46"/>
        <v>0</v>
      </c>
      <c r="DS129" s="32">
        <f t="shared" ca="1" si="46"/>
        <v>-4.46</v>
      </c>
      <c r="DT129" s="32">
        <f t="shared" ca="1" si="46"/>
        <v>-53.4</v>
      </c>
      <c r="DU129" s="31">
        <f t="shared" ca="1" si="66"/>
        <v>-46.08</v>
      </c>
      <c r="DV129" s="31">
        <f t="shared" ca="1" si="66"/>
        <v>-42.37</v>
      </c>
      <c r="DW129" s="31">
        <f t="shared" ca="1" si="66"/>
        <v>0</v>
      </c>
      <c r="DX129" s="31">
        <f t="shared" ca="1" si="63"/>
        <v>0</v>
      </c>
      <c r="DY129" s="31">
        <f t="shared" ca="1" si="63"/>
        <v>0</v>
      </c>
      <c r="DZ129" s="31">
        <f t="shared" ca="1" si="63"/>
        <v>0</v>
      </c>
      <c r="EA129" s="31">
        <f t="shared" ca="1" si="47"/>
        <v>0</v>
      </c>
      <c r="EB129" s="31">
        <f t="shared" ca="1" si="47"/>
        <v>0</v>
      </c>
      <c r="EC129" s="31">
        <f t="shared" ca="1" si="47"/>
        <v>0</v>
      </c>
      <c r="ED129" s="31">
        <f t="shared" ca="1" si="47"/>
        <v>0</v>
      </c>
      <c r="EE129" s="31">
        <f t="shared" ca="1" si="47"/>
        <v>-12.4</v>
      </c>
      <c r="EF129" s="31">
        <f t="shared" ca="1" si="47"/>
        <v>-146.4</v>
      </c>
      <c r="EG129" s="32">
        <f t="shared" ca="1" si="67"/>
        <v>-350.54999999999995</v>
      </c>
      <c r="EH129" s="32">
        <f t="shared" ca="1" si="67"/>
        <v>-326.12</v>
      </c>
      <c r="EI129" s="32">
        <f t="shared" ca="1" si="67"/>
        <v>0</v>
      </c>
      <c r="EJ129" s="32">
        <f t="shared" ca="1" si="64"/>
        <v>0</v>
      </c>
      <c r="EK129" s="32">
        <f t="shared" ca="1" si="64"/>
        <v>0</v>
      </c>
      <c r="EL129" s="32">
        <f t="shared" ca="1" si="64"/>
        <v>0</v>
      </c>
      <c r="EM129" s="32">
        <f t="shared" ca="1" si="48"/>
        <v>0</v>
      </c>
      <c r="EN129" s="32">
        <f t="shared" ca="1" si="48"/>
        <v>0</v>
      </c>
      <c r="EO129" s="32">
        <f t="shared" ca="1" si="48"/>
        <v>0</v>
      </c>
      <c r="EP129" s="32">
        <f t="shared" ca="1" si="48"/>
        <v>0</v>
      </c>
      <c r="EQ129" s="32">
        <f t="shared" ca="1" si="48"/>
        <v>-106.10000000000001</v>
      </c>
      <c r="ER129" s="32">
        <f t="shared" ca="1" si="48"/>
        <v>-1267.7600000000002</v>
      </c>
    </row>
    <row r="130" spans="1:148" x14ac:dyDescent="0.25">
      <c r="A130" t="s">
        <v>515</v>
      </c>
      <c r="B130" s="1" t="s">
        <v>110</v>
      </c>
      <c r="C130" t="str">
        <f t="shared" ca="1" si="40"/>
        <v>SPCIMP</v>
      </c>
      <c r="D130" t="str">
        <f t="shared" ca="1" si="41"/>
        <v>Alberta-Saskatchewan Intertie - Import</v>
      </c>
      <c r="I130" s="52">
        <v>20</v>
      </c>
      <c r="J130" s="52">
        <v>70</v>
      </c>
      <c r="Q130" s="32"/>
      <c r="R130" s="32"/>
      <c r="S130" s="32"/>
      <c r="T130" s="32"/>
      <c r="U130" s="32">
        <v>541</v>
      </c>
      <c r="V130" s="32">
        <v>49993.18</v>
      </c>
      <c r="W130" s="32"/>
      <c r="X130" s="32"/>
      <c r="Y130" s="32"/>
      <c r="Z130" s="32"/>
      <c r="AA130" s="32"/>
      <c r="AB130" s="32"/>
      <c r="AG130" s="2">
        <v>6.4</v>
      </c>
      <c r="AH130" s="2">
        <v>6.4</v>
      </c>
      <c r="AO130" s="33"/>
      <c r="AP130" s="33"/>
      <c r="AQ130" s="33"/>
      <c r="AR130" s="33"/>
      <c r="AS130" s="33">
        <v>34.619999999999997</v>
      </c>
      <c r="AT130" s="33">
        <v>3199.56</v>
      </c>
      <c r="AU130" s="33"/>
      <c r="AV130" s="33"/>
      <c r="AW130" s="33"/>
      <c r="AX130" s="33"/>
      <c r="AY130" s="33"/>
      <c r="AZ130" s="33"/>
      <c r="BA130" s="31">
        <f t="shared" si="53"/>
        <v>0</v>
      </c>
      <c r="BB130" s="31">
        <f t="shared" si="53"/>
        <v>0</v>
      </c>
      <c r="BC130" s="31">
        <f t="shared" si="53"/>
        <v>0</v>
      </c>
      <c r="BD130" s="31">
        <f t="shared" si="51"/>
        <v>0</v>
      </c>
      <c r="BE130" s="31">
        <f t="shared" si="51"/>
        <v>-0.11</v>
      </c>
      <c r="BF130" s="31">
        <f t="shared" si="51"/>
        <v>-10</v>
      </c>
      <c r="BG130" s="31">
        <f t="shared" si="51"/>
        <v>0</v>
      </c>
      <c r="BH130" s="31">
        <f t="shared" si="51"/>
        <v>0</v>
      </c>
      <c r="BI130" s="31">
        <f t="shared" si="51"/>
        <v>0</v>
      </c>
      <c r="BJ130" s="31">
        <f t="shared" si="57"/>
        <v>0</v>
      </c>
      <c r="BK130" s="31">
        <f t="shared" si="57"/>
        <v>0</v>
      </c>
      <c r="BL130" s="31">
        <f t="shared" si="57"/>
        <v>0</v>
      </c>
      <c r="BM130" s="6">
        <f t="shared" ca="1" si="68"/>
        <v>2.3599999999999999E-2</v>
      </c>
      <c r="BN130" s="6">
        <f t="shared" ca="1" si="68"/>
        <v>2.3599999999999999E-2</v>
      </c>
      <c r="BO130" s="6">
        <f t="shared" ca="1" si="68"/>
        <v>2.3599999999999999E-2</v>
      </c>
      <c r="BP130" s="6">
        <f t="shared" ca="1" si="68"/>
        <v>2.3599999999999999E-2</v>
      </c>
      <c r="BQ130" s="6">
        <f t="shared" ca="1" si="68"/>
        <v>2.3599999999999999E-2</v>
      </c>
      <c r="BR130" s="6">
        <f t="shared" ca="1" si="68"/>
        <v>2.3599999999999999E-2</v>
      </c>
      <c r="BS130" s="6">
        <f t="shared" ca="1" si="68"/>
        <v>2.3599999999999999E-2</v>
      </c>
      <c r="BT130" s="6">
        <f t="shared" ca="1" si="68"/>
        <v>2.3599999999999999E-2</v>
      </c>
      <c r="BU130" s="6">
        <f t="shared" ca="1" si="68"/>
        <v>2.3599999999999999E-2</v>
      </c>
      <c r="BV130" s="6">
        <f t="shared" ca="1" si="68"/>
        <v>2.3599999999999999E-2</v>
      </c>
      <c r="BW130" s="6">
        <f t="shared" ca="1" si="68"/>
        <v>2.3599999999999999E-2</v>
      </c>
      <c r="BX130" s="6">
        <f t="shared" ca="1" si="68"/>
        <v>2.3599999999999999E-2</v>
      </c>
      <c r="BY130" s="31">
        <f t="shared" ca="1" si="61"/>
        <v>0</v>
      </c>
      <c r="BZ130" s="31">
        <f t="shared" ca="1" si="61"/>
        <v>0</v>
      </c>
      <c r="CA130" s="31">
        <f t="shared" ca="1" si="61"/>
        <v>0</v>
      </c>
      <c r="CB130" s="31">
        <f t="shared" ca="1" si="58"/>
        <v>0</v>
      </c>
      <c r="CC130" s="31">
        <f t="shared" ca="1" si="58"/>
        <v>12.77</v>
      </c>
      <c r="CD130" s="31">
        <f t="shared" ca="1" si="58"/>
        <v>1179.8399999999999</v>
      </c>
      <c r="CE130" s="31">
        <f t="shared" ca="1" si="58"/>
        <v>0</v>
      </c>
      <c r="CF130" s="31">
        <f t="shared" ca="1" si="58"/>
        <v>0</v>
      </c>
      <c r="CG130" s="31">
        <f t="shared" ca="1" si="58"/>
        <v>0</v>
      </c>
      <c r="CH130" s="31">
        <f t="shared" ca="1" si="58"/>
        <v>0</v>
      </c>
      <c r="CI130" s="31">
        <f t="shared" ca="1" si="58"/>
        <v>0</v>
      </c>
      <c r="CJ130" s="31">
        <f t="shared" ca="1" si="58"/>
        <v>0</v>
      </c>
      <c r="CK130" s="32">
        <f t="shared" ca="1" si="54"/>
        <v>0</v>
      </c>
      <c r="CL130" s="32">
        <f t="shared" ca="1" si="54"/>
        <v>0</v>
      </c>
      <c r="CM130" s="32">
        <f t="shared" ca="1" si="54"/>
        <v>0</v>
      </c>
      <c r="CN130" s="32">
        <f t="shared" ca="1" si="52"/>
        <v>0</v>
      </c>
      <c r="CO130" s="32">
        <f t="shared" ca="1" si="52"/>
        <v>1.35</v>
      </c>
      <c r="CP130" s="32">
        <f t="shared" ca="1" si="52"/>
        <v>124.98</v>
      </c>
      <c r="CQ130" s="32">
        <f t="shared" ca="1" si="52"/>
        <v>0</v>
      </c>
      <c r="CR130" s="32">
        <f t="shared" ca="1" si="52"/>
        <v>0</v>
      </c>
      <c r="CS130" s="32">
        <f t="shared" ca="1" si="52"/>
        <v>0</v>
      </c>
      <c r="CT130" s="32">
        <f t="shared" ca="1" si="59"/>
        <v>0</v>
      </c>
      <c r="CU130" s="32">
        <f t="shared" ca="1" si="59"/>
        <v>0</v>
      </c>
      <c r="CV130" s="32">
        <f t="shared" ca="1" si="59"/>
        <v>0</v>
      </c>
      <c r="CW130" s="31">
        <f t="shared" ca="1" si="70"/>
        <v>0</v>
      </c>
      <c r="CX130" s="31">
        <f t="shared" ca="1" si="70"/>
        <v>0</v>
      </c>
      <c r="CY130" s="31">
        <f t="shared" ca="1" si="70"/>
        <v>0</v>
      </c>
      <c r="CZ130" s="31">
        <f t="shared" ca="1" si="70"/>
        <v>0</v>
      </c>
      <c r="DA130" s="31">
        <f t="shared" ca="1" si="70"/>
        <v>-20.39</v>
      </c>
      <c r="DB130" s="31">
        <f t="shared" ca="1" si="70"/>
        <v>-1884.74</v>
      </c>
      <c r="DC130" s="31">
        <f t="shared" ca="1" si="69"/>
        <v>0</v>
      </c>
      <c r="DD130" s="31">
        <f t="shared" ca="1" si="69"/>
        <v>0</v>
      </c>
      <c r="DE130" s="31">
        <f t="shared" ca="1" si="69"/>
        <v>0</v>
      </c>
      <c r="DF130" s="31">
        <f t="shared" ca="1" si="60"/>
        <v>0</v>
      </c>
      <c r="DG130" s="31">
        <f t="shared" ca="1" si="60"/>
        <v>0</v>
      </c>
      <c r="DH130" s="31">
        <f t="shared" ca="1" si="60"/>
        <v>0</v>
      </c>
      <c r="DI130" s="32">
        <f t="shared" ca="1" si="65"/>
        <v>0</v>
      </c>
      <c r="DJ130" s="32">
        <f t="shared" ca="1" si="65"/>
        <v>0</v>
      </c>
      <c r="DK130" s="32">
        <f t="shared" ca="1" si="65"/>
        <v>0</v>
      </c>
      <c r="DL130" s="32">
        <f t="shared" ca="1" si="62"/>
        <v>0</v>
      </c>
      <c r="DM130" s="32">
        <f t="shared" ca="1" si="62"/>
        <v>-1.02</v>
      </c>
      <c r="DN130" s="32">
        <f t="shared" ca="1" si="62"/>
        <v>-94.24</v>
      </c>
      <c r="DO130" s="32">
        <f t="shared" ca="1" si="46"/>
        <v>0</v>
      </c>
      <c r="DP130" s="32">
        <f t="shared" ca="1" si="46"/>
        <v>0</v>
      </c>
      <c r="DQ130" s="32">
        <f t="shared" ca="1" si="46"/>
        <v>0</v>
      </c>
      <c r="DR130" s="32">
        <f t="shared" ca="1" si="46"/>
        <v>0</v>
      </c>
      <c r="DS130" s="32">
        <f t="shared" ca="1" si="46"/>
        <v>0</v>
      </c>
      <c r="DT130" s="32">
        <f t="shared" ca="1" si="46"/>
        <v>0</v>
      </c>
      <c r="DU130" s="31">
        <f t="shared" ca="1" si="66"/>
        <v>0</v>
      </c>
      <c r="DV130" s="31">
        <f t="shared" ca="1" si="66"/>
        <v>0</v>
      </c>
      <c r="DW130" s="31">
        <f t="shared" ca="1" si="66"/>
        <v>0</v>
      </c>
      <c r="DX130" s="31">
        <f t="shared" ca="1" si="63"/>
        <v>0</v>
      </c>
      <c r="DY130" s="31">
        <f t="shared" ca="1" si="63"/>
        <v>-3.07</v>
      </c>
      <c r="DZ130" s="31">
        <f t="shared" ca="1" si="63"/>
        <v>-280.02</v>
      </c>
      <c r="EA130" s="31">
        <f t="shared" ca="1" si="47"/>
        <v>0</v>
      </c>
      <c r="EB130" s="31">
        <f t="shared" ca="1" si="47"/>
        <v>0</v>
      </c>
      <c r="EC130" s="31">
        <f t="shared" ca="1" si="47"/>
        <v>0</v>
      </c>
      <c r="ED130" s="31">
        <f t="shared" ca="1" si="47"/>
        <v>0</v>
      </c>
      <c r="EE130" s="31">
        <f t="shared" ca="1" si="47"/>
        <v>0</v>
      </c>
      <c r="EF130" s="31">
        <f t="shared" ca="1" si="47"/>
        <v>0</v>
      </c>
      <c r="EG130" s="32">
        <f t="shared" ca="1" si="67"/>
        <v>0</v>
      </c>
      <c r="EH130" s="32">
        <f t="shared" ca="1" si="67"/>
        <v>0</v>
      </c>
      <c r="EI130" s="32">
        <f t="shared" ca="1" si="67"/>
        <v>0</v>
      </c>
      <c r="EJ130" s="32">
        <f t="shared" ca="1" si="64"/>
        <v>0</v>
      </c>
      <c r="EK130" s="32">
        <f t="shared" ca="1" si="64"/>
        <v>-24.48</v>
      </c>
      <c r="EL130" s="32">
        <f t="shared" ca="1" si="64"/>
        <v>-2259</v>
      </c>
      <c r="EM130" s="32">
        <f t="shared" ca="1" si="48"/>
        <v>0</v>
      </c>
      <c r="EN130" s="32">
        <f t="shared" ca="1" si="48"/>
        <v>0</v>
      </c>
      <c r="EO130" s="32">
        <f t="shared" ca="1" si="48"/>
        <v>0</v>
      </c>
      <c r="EP130" s="32">
        <f t="shared" ca="1" si="48"/>
        <v>0</v>
      </c>
      <c r="EQ130" s="32">
        <f t="shared" ca="1" si="48"/>
        <v>0</v>
      </c>
      <c r="ER130" s="32">
        <f t="shared" ca="1" si="48"/>
        <v>0</v>
      </c>
    </row>
    <row r="131" spans="1:148" x14ac:dyDescent="0.25">
      <c r="A131" t="s">
        <v>515</v>
      </c>
      <c r="B131" s="1" t="s">
        <v>370</v>
      </c>
      <c r="C131" t="str">
        <f t="shared" ca="1" si="40"/>
        <v>SPCEXP</v>
      </c>
      <c r="D131" t="str">
        <f t="shared" ca="1" si="41"/>
        <v>Alberta-Saskatchewan Intertie - Export</v>
      </c>
      <c r="G131" s="52">
        <v>450</v>
      </c>
      <c r="Q131" s="32"/>
      <c r="R131" s="32"/>
      <c r="S131" s="32">
        <v>7484.25</v>
      </c>
      <c r="T131" s="32"/>
      <c r="U131" s="32"/>
      <c r="V131" s="32"/>
      <c r="W131" s="32"/>
      <c r="X131" s="32"/>
      <c r="Y131" s="32"/>
      <c r="Z131" s="32"/>
      <c r="AA131" s="32"/>
      <c r="AB131" s="32"/>
      <c r="AE131" s="2">
        <v>2.2999999999999998</v>
      </c>
      <c r="AO131" s="33"/>
      <c r="AP131" s="33"/>
      <c r="AQ131" s="33">
        <v>172.14</v>
      </c>
      <c r="AR131" s="33"/>
      <c r="AS131" s="33"/>
      <c r="AT131" s="33"/>
      <c r="AU131" s="33"/>
      <c r="AV131" s="33"/>
      <c r="AW131" s="33"/>
      <c r="AX131" s="33"/>
      <c r="AY131" s="33"/>
      <c r="AZ131" s="33"/>
      <c r="BA131" s="31">
        <f t="shared" si="53"/>
        <v>0</v>
      </c>
      <c r="BB131" s="31">
        <f t="shared" si="53"/>
        <v>0</v>
      </c>
      <c r="BC131" s="31">
        <f t="shared" si="53"/>
        <v>-0.75</v>
      </c>
      <c r="BD131" s="31">
        <f t="shared" si="51"/>
        <v>0</v>
      </c>
      <c r="BE131" s="31">
        <f t="shared" si="51"/>
        <v>0</v>
      </c>
      <c r="BF131" s="31">
        <f t="shared" si="51"/>
        <v>0</v>
      </c>
      <c r="BG131" s="31">
        <f t="shared" si="51"/>
        <v>0</v>
      </c>
      <c r="BH131" s="31">
        <f t="shared" si="51"/>
        <v>0</v>
      </c>
      <c r="BI131" s="31">
        <f t="shared" si="51"/>
        <v>0</v>
      </c>
      <c r="BJ131" s="31">
        <f t="shared" si="57"/>
        <v>0</v>
      </c>
      <c r="BK131" s="31">
        <f t="shared" si="57"/>
        <v>0</v>
      </c>
      <c r="BL131" s="31">
        <f t="shared" si="57"/>
        <v>0</v>
      </c>
      <c r="BM131" s="6">
        <f t="shared" ca="1" si="68"/>
        <v>2.24E-2</v>
      </c>
      <c r="BN131" s="6">
        <f t="shared" ca="1" si="68"/>
        <v>2.24E-2</v>
      </c>
      <c r="BO131" s="6">
        <f t="shared" ca="1" si="68"/>
        <v>2.24E-2</v>
      </c>
      <c r="BP131" s="6">
        <f t="shared" ca="1" si="68"/>
        <v>2.24E-2</v>
      </c>
      <c r="BQ131" s="6">
        <f t="shared" ca="1" si="68"/>
        <v>2.24E-2</v>
      </c>
      <c r="BR131" s="6">
        <f t="shared" ca="1" si="68"/>
        <v>2.24E-2</v>
      </c>
      <c r="BS131" s="6">
        <f t="shared" ca="1" si="68"/>
        <v>2.24E-2</v>
      </c>
      <c r="BT131" s="6">
        <f t="shared" ca="1" si="68"/>
        <v>2.24E-2</v>
      </c>
      <c r="BU131" s="6">
        <f t="shared" ca="1" si="68"/>
        <v>2.24E-2</v>
      </c>
      <c r="BV131" s="6">
        <f t="shared" ca="1" si="68"/>
        <v>2.24E-2</v>
      </c>
      <c r="BW131" s="6">
        <f t="shared" ca="1" si="68"/>
        <v>2.24E-2</v>
      </c>
      <c r="BX131" s="6">
        <f t="shared" ca="1" si="68"/>
        <v>2.24E-2</v>
      </c>
      <c r="BY131" s="31">
        <f t="shared" ca="1" si="61"/>
        <v>0</v>
      </c>
      <c r="BZ131" s="31">
        <f t="shared" ca="1" si="61"/>
        <v>0</v>
      </c>
      <c r="CA131" s="31">
        <f t="shared" ca="1" si="61"/>
        <v>167.65</v>
      </c>
      <c r="CB131" s="31">
        <f t="shared" ca="1" si="58"/>
        <v>0</v>
      </c>
      <c r="CC131" s="31">
        <f t="shared" ca="1" si="58"/>
        <v>0</v>
      </c>
      <c r="CD131" s="31">
        <f t="shared" ca="1" si="58"/>
        <v>0</v>
      </c>
      <c r="CE131" s="31">
        <f t="shared" ca="1" si="58"/>
        <v>0</v>
      </c>
      <c r="CF131" s="31">
        <f t="shared" ca="1" si="58"/>
        <v>0</v>
      </c>
      <c r="CG131" s="31">
        <f t="shared" ca="1" si="58"/>
        <v>0</v>
      </c>
      <c r="CH131" s="31">
        <f t="shared" ca="1" si="58"/>
        <v>0</v>
      </c>
      <c r="CI131" s="31">
        <f t="shared" ca="1" si="58"/>
        <v>0</v>
      </c>
      <c r="CJ131" s="31">
        <f t="shared" ca="1" si="58"/>
        <v>0</v>
      </c>
      <c r="CK131" s="32">
        <f t="shared" ca="1" si="54"/>
        <v>0</v>
      </c>
      <c r="CL131" s="32">
        <f t="shared" ca="1" si="54"/>
        <v>0</v>
      </c>
      <c r="CM131" s="32">
        <f t="shared" ca="1" si="54"/>
        <v>18.71</v>
      </c>
      <c r="CN131" s="32">
        <f t="shared" ca="1" si="52"/>
        <v>0</v>
      </c>
      <c r="CO131" s="32">
        <f t="shared" ca="1" si="52"/>
        <v>0</v>
      </c>
      <c r="CP131" s="32">
        <f t="shared" ca="1" si="52"/>
        <v>0</v>
      </c>
      <c r="CQ131" s="32">
        <f t="shared" ca="1" si="52"/>
        <v>0</v>
      </c>
      <c r="CR131" s="32">
        <f t="shared" ca="1" si="52"/>
        <v>0</v>
      </c>
      <c r="CS131" s="32">
        <f t="shared" ca="1" si="52"/>
        <v>0</v>
      </c>
      <c r="CT131" s="32">
        <f t="shared" ca="1" si="59"/>
        <v>0</v>
      </c>
      <c r="CU131" s="32">
        <f t="shared" ca="1" si="59"/>
        <v>0</v>
      </c>
      <c r="CV131" s="32">
        <f t="shared" ca="1" si="59"/>
        <v>0</v>
      </c>
      <c r="CW131" s="31">
        <f t="shared" ca="1" si="70"/>
        <v>0</v>
      </c>
      <c r="CX131" s="31">
        <f t="shared" ca="1" si="70"/>
        <v>0</v>
      </c>
      <c r="CY131" s="31">
        <f t="shared" ca="1" si="70"/>
        <v>14.970000000000027</v>
      </c>
      <c r="CZ131" s="31">
        <f t="shared" ca="1" si="70"/>
        <v>0</v>
      </c>
      <c r="DA131" s="31">
        <f t="shared" ca="1" si="70"/>
        <v>0</v>
      </c>
      <c r="DB131" s="31">
        <f t="shared" ca="1" si="70"/>
        <v>0</v>
      </c>
      <c r="DC131" s="31">
        <f t="shared" ca="1" si="69"/>
        <v>0</v>
      </c>
      <c r="DD131" s="31">
        <f t="shared" ca="1" si="69"/>
        <v>0</v>
      </c>
      <c r="DE131" s="31">
        <f t="shared" ca="1" si="69"/>
        <v>0</v>
      </c>
      <c r="DF131" s="31">
        <f t="shared" ca="1" si="60"/>
        <v>0</v>
      </c>
      <c r="DG131" s="31">
        <f t="shared" ca="1" si="60"/>
        <v>0</v>
      </c>
      <c r="DH131" s="31">
        <f t="shared" ca="1" si="60"/>
        <v>0</v>
      </c>
      <c r="DI131" s="32">
        <f t="shared" ca="1" si="65"/>
        <v>0</v>
      </c>
      <c r="DJ131" s="32">
        <f t="shared" ca="1" si="65"/>
        <v>0</v>
      </c>
      <c r="DK131" s="32">
        <f t="shared" ca="1" si="65"/>
        <v>0.75</v>
      </c>
      <c r="DL131" s="32">
        <f t="shared" ca="1" si="62"/>
        <v>0</v>
      </c>
      <c r="DM131" s="32">
        <f t="shared" ca="1" si="62"/>
        <v>0</v>
      </c>
      <c r="DN131" s="32">
        <f t="shared" ca="1" si="62"/>
        <v>0</v>
      </c>
      <c r="DO131" s="32">
        <f t="shared" ca="1" si="46"/>
        <v>0</v>
      </c>
      <c r="DP131" s="32">
        <f t="shared" ca="1" si="46"/>
        <v>0</v>
      </c>
      <c r="DQ131" s="32">
        <f t="shared" ca="1" si="46"/>
        <v>0</v>
      </c>
      <c r="DR131" s="32">
        <f t="shared" ca="1" si="46"/>
        <v>0</v>
      </c>
      <c r="DS131" s="32">
        <f t="shared" ca="1" si="46"/>
        <v>0</v>
      </c>
      <c r="DT131" s="32">
        <f t="shared" ca="1" si="46"/>
        <v>0</v>
      </c>
      <c r="DU131" s="31">
        <f t="shared" ca="1" si="66"/>
        <v>0</v>
      </c>
      <c r="DV131" s="31">
        <f t="shared" ca="1" si="66"/>
        <v>0</v>
      </c>
      <c r="DW131" s="31">
        <f t="shared" ca="1" si="66"/>
        <v>2.3199999999999998</v>
      </c>
      <c r="DX131" s="31">
        <f t="shared" ca="1" si="63"/>
        <v>0</v>
      </c>
      <c r="DY131" s="31">
        <f t="shared" ca="1" si="63"/>
        <v>0</v>
      </c>
      <c r="DZ131" s="31">
        <f t="shared" ca="1" si="63"/>
        <v>0</v>
      </c>
      <c r="EA131" s="31">
        <f t="shared" ca="1" si="47"/>
        <v>0</v>
      </c>
      <c r="EB131" s="31">
        <f t="shared" ca="1" si="47"/>
        <v>0</v>
      </c>
      <c r="EC131" s="31">
        <f t="shared" ca="1" si="47"/>
        <v>0</v>
      </c>
      <c r="ED131" s="31">
        <f t="shared" ca="1" si="47"/>
        <v>0</v>
      </c>
      <c r="EE131" s="31">
        <f t="shared" ca="1" si="47"/>
        <v>0</v>
      </c>
      <c r="EF131" s="31">
        <f t="shared" ca="1" si="47"/>
        <v>0</v>
      </c>
      <c r="EG131" s="32">
        <f t="shared" ca="1" si="67"/>
        <v>0</v>
      </c>
      <c r="EH131" s="32">
        <f t="shared" ca="1" si="67"/>
        <v>0</v>
      </c>
      <c r="EI131" s="32">
        <f t="shared" ca="1" si="67"/>
        <v>18.040000000000028</v>
      </c>
      <c r="EJ131" s="32">
        <f t="shared" ca="1" si="64"/>
        <v>0</v>
      </c>
      <c r="EK131" s="32">
        <f t="shared" ca="1" si="64"/>
        <v>0</v>
      </c>
      <c r="EL131" s="32">
        <f t="shared" ca="1" si="64"/>
        <v>0</v>
      </c>
      <c r="EM131" s="32">
        <f t="shared" ca="1" si="48"/>
        <v>0</v>
      </c>
      <c r="EN131" s="32">
        <f t="shared" ca="1" si="48"/>
        <v>0</v>
      </c>
      <c r="EO131" s="32">
        <f t="shared" ca="1" si="48"/>
        <v>0</v>
      </c>
      <c r="EP131" s="32">
        <f t="shared" ca="1" si="48"/>
        <v>0</v>
      </c>
      <c r="EQ131" s="32">
        <f t="shared" ca="1" si="48"/>
        <v>0</v>
      </c>
      <c r="ER131" s="32">
        <f t="shared" ca="1" si="48"/>
        <v>0</v>
      </c>
    </row>
    <row r="132" spans="1:148" x14ac:dyDescent="0.25">
      <c r="A132" t="s">
        <v>512</v>
      </c>
      <c r="B132" s="1" t="s">
        <v>52</v>
      </c>
      <c r="C132" t="str">
        <f t="shared" ca="1" si="40"/>
        <v>RL1</v>
      </c>
      <c r="D132" t="str">
        <f t="shared" ca="1" si="41"/>
        <v>Rainbow Lake #1</v>
      </c>
      <c r="E132" s="52">
        <v>27359.100999999999</v>
      </c>
      <c r="F132" s="52">
        <v>27382.583200000001</v>
      </c>
      <c r="G132" s="52">
        <v>29828.9208</v>
      </c>
      <c r="H132" s="52">
        <v>27011.703600000001</v>
      </c>
      <c r="I132" s="52">
        <v>19443.130700000002</v>
      </c>
      <c r="J132" s="52">
        <v>24928.425200000001</v>
      </c>
      <c r="K132" s="52">
        <v>20264.861400000002</v>
      </c>
      <c r="L132" s="52">
        <v>26786.237799999999</v>
      </c>
      <c r="M132" s="52">
        <v>24615.416000000001</v>
      </c>
      <c r="N132" s="52">
        <v>28687.344000000001</v>
      </c>
      <c r="O132" s="52">
        <v>30222.362799999999</v>
      </c>
      <c r="P132" s="52">
        <v>32046.747599999999</v>
      </c>
      <c r="Q132" s="32">
        <v>826575.96</v>
      </c>
      <c r="R132" s="32">
        <v>807879.58</v>
      </c>
      <c r="S132" s="32">
        <v>613474.94999999995</v>
      </c>
      <c r="T132" s="32">
        <v>553476.66</v>
      </c>
      <c r="U132" s="32">
        <v>849433.46</v>
      </c>
      <c r="V132" s="32">
        <v>2321826.0099999998</v>
      </c>
      <c r="W132" s="32">
        <v>433758.4</v>
      </c>
      <c r="X132" s="32">
        <v>839604.97</v>
      </c>
      <c r="Y132" s="32">
        <v>509829.27</v>
      </c>
      <c r="Z132" s="32">
        <v>563675.26</v>
      </c>
      <c r="AA132" s="32">
        <v>636347.05000000005</v>
      </c>
      <c r="AB132" s="32">
        <v>670078.31000000006</v>
      </c>
      <c r="AC132" s="2">
        <v>-2.2599999999999998</v>
      </c>
      <c r="AD132" s="2">
        <v>-2.2599999999999998</v>
      </c>
      <c r="AE132" s="2">
        <v>-2.2599999999999998</v>
      </c>
      <c r="AF132" s="2">
        <v>-2.2599999999999998</v>
      </c>
      <c r="AG132" s="2">
        <v>-2.2599999999999998</v>
      </c>
      <c r="AH132" s="2">
        <v>-2.2599999999999998</v>
      </c>
      <c r="AI132" s="2">
        <v>-2.2599999999999998</v>
      </c>
      <c r="AJ132" s="2">
        <v>-2.2599999999999998</v>
      </c>
      <c r="AK132" s="2">
        <v>-2.2599999999999998</v>
      </c>
      <c r="AL132" s="2">
        <v>-2.2599999999999998</v>
      </c>
      <c r="AM132" s="2">
        <v>-2.2599999999999998</v>
      </c>
      <c r="AN132" s="2">
        <v>-2.2599999999999998</v>
      </c>
      <c r="AO132" s="33">
        <v>-18680.62</v>
      </c>
      <c r="AP132" s="33">
        <v>-18258.080000000002</v>
      </c>
      <c r="AQ132" s="33">
        <v>-13864.53</v>
      </c>
      <c r="AR132" s="33">
        <v>-12508.57</v>
      </c>
      <c r="AS132" s="33">
        <v>-19197.2</v>
      </c>
      <c r="AT132" s="33">
        <v>-52473.27</v>
      </c>
      <c r="AU132" s="33">
        <v>-9802.94</v>
      </c>
      <c r="AV132" s="33">
        <v>-18975.07</v>
      </c>
      <c r="AW132" s="33">
        <v>-11522.14</v>
      </c>
      <c r="AX132" s="33">
        <v>-12739.06</v>
      </c>
      <c r="AY132" s="33">
        <v>-14381.44</v>
      </c>
      <c r="AZ132" s="33">
        <v>-15143.77</v>
      </c>
      <c r="BA132" s="31">
        <f t="shared" si="53"/>
        <v>-82.66</v>
      </c>
      <c r="BB132" s="31">
        <f t="shared" si="53"/>
        <v>-80.790000000000006</v>
      </c>
      <c r="BC132" s="31">
        <f t="shared" si="53"/>
        <v>-61.35</v>
      </c>
      <c r="BD132" s="31">
        <f t="shared" si="51"/>
        <v>-110.7</v>
      </c>
      <c r="BE132" s="31">
        <f t="shared" si="51"/>
        <v>-169.89</v>
      </c>
      <c r="BF132" s="31">
        <f t="shared" si="51"/>
        <v>-464.37</v>
      </c>
      <c r="BG132" s="31">
        <f t="shared" si="51"/>
        <v>694.01</v>
      </c>
      <c r="BH132" s="31">
        <f t="shared" si="51"/>
        <v>1343.37</v>
      </c>
      <c r="BI132" s="31">
        <f t="shared" si="51"/>
        <v>815.73</v>
      </c>
      <c r="BJ132" s="31">
        <f t="shared" si="57"/>
        <v>-620.04</v>
      </c>
      <c r="BK132" s="31">
        <f t="shared" si="57"/>
        <v>-699.98</v>
      </c>
      <c r="BL132" s="31">
        <f t="shared" si="57"/>
        <v>-737.09</v>
      </c>
      <c r="BM132" s="6">
        <f t="shared" ca="1" si="68"/>
        <v>-0.12</v>
      </c>
      <c r="BN132" s="6">
        <f t="shared" ca="1" si="68"/>
        <v>-0.12</v>
      </c>
      <c r="BO132" s="6">
        <f t="shared" ca="1" si="68"/>
        <v>-0.12</v>
      </c>
      <c r="BP132" s="6">
        <f t="shared" ca="1" si="68"/>
        <v>-0.12</v>
      </c>
      <c r="BQ132" s="6">
        <f t="shared" ca="1" si="68"/>
        <v>-0.12</v>
      </c>
      <c r="BR132" s="6">
        <f t="shared" ca="1" si="68"/>
        <v>-0.12</v>
      </c>
      <c r="BS132" s="6">
        <f t="shared" ca="1" si="68"/>
        <v>-0.12</v>
      </c>
      <c r="BT132" s="6">
        <f t="shared" ca="1" si="68"/>
        <v>-0.12</v>
      </c>
      <c r="BU132" s="6">
        <f t="shared" ca="1" si="68"/>
        <v>-0.12</v>
      </c>
      <c r="BV132" s="6">
        <f t="shared" ca="1" si="68"/>
        <v>-0.12</v>
      </c>
      <c r="BW132" s="6">
        <f t="shared" ca="1" si="68"/>
        <v>-0.12</v>
      </c>
      <c r="BX132" s="6">
        <f t="shared" ca="1" si="68"/>
        <v>-0.12</v>
      </c>
      <c r="BY132" s="31">
        <f t="shared" ca="1" si="61"/>
        <v>-99189.119999999995</v>
      </c>
      <c r="BZ132" s="31">
        <f t="shared" ca="1" si="61"/>
        <v>-96945.55</v>
      </c>
      <c r="CA132" s="31">
        <f t="shared" ca="1" si="61"/>
        <v>-73616.990000000005</v>
      </c>
      <c r="CB132" s="31">
        <f t="shared" ca="1" si="58"/>
        <v>-66417.2</v>
      </c>
      <c r="CC132" s="31">
        <f t="shared" ca="1" si="58"/>
        <v>-101932.02</v>
      </c>
      <c r="CD132" s="31">
        <f t="shared" ca="1" si="58"/>
        <v>-278619.12</v>
      </c>
      <c r="CE132" s="31">
        <f t="shared" ca="1" si="58"/>
        <v>-52051.01</v>
      </c>
      <c r="CF132" s="31">
        <f t="shared" ca="1" si="58"/>
        <v>-100752.6</v>
      </c>
      <c r="CG132" s="31">
        <f t="shared" ca="1" si="58"/>
        <v>-61179.51</v>
      </c>
      <c r="CH132" s="31">
        <f t="shared" ca="1" si="58"/>
        <v>-67641.03</v>
      </c>
      <c r="CI132" s="31">
        <f t="shared" ca="1" si="58"/>
        <v>-76361.649999999994</v>
      </c>
      <c r="CJ132" s="31">
        <f t="shared" ca="1" si="58"/>
        <v>-80409.399999999994</v>
      </c>
      <c r="CK132" s="32">
        <f t="shared" ca="1" si="54"/>
        <v>2066.44</v>
      </c>
      <c r="CL132" s="32">
        <f t="shared" ca="1" si="54"/>
        <v>2019.7</v>
      </c>
      <c r="CM132" s="32">
        <f t="shared" ca="1" si="54"/>
        <v>1533.69</v>
      </c>
      <c r="CN132" s="32">
        <f t="shared" ca="1" si="52"/>
        <v>1383.69</v>
      </c>
      <c r="CO132" s="32">
        <f t="shared" ca="1" si="52"/>
        <v>2123.58</v>
      </c>
      <c r="CP132" s="32">
        <f t="shared" ca="1" si="52"/>
        <v>5804.57</v>
      </c>
      <c r="CQ132" s="32">
        <f t="shared" ca="1" si="52"/>
        <v>1084.4000000000001</v>
      </c>
      <c r="CR132" s="32">
        <f t="shared" ca="1" si="52"/>
        <v>2099.0100000000002</v>
      </c>
      <c r="CS132" s="32">
        <f t="shared" ca="1" si="52"/>
        <v>1274.57</v>
      </c>
      <c r="CT132" s="32">
        <f t="shared" ca="1" si="59"/>
        <v>1409.19</v>
      </c>
      <c r="CU132" s="32">
        <f t="shared" ca="1" si="59"/>
        <v>1590.87</v>
      </c>
      <c r="CV132" s="32">
        <f t="shared" ca="1" si="59"/>
        <v>1675.2</v>
      </c>
      <c r="CW132" s="31">
        <f t="shared" ca="1" si="70"/>
        <v>-78359.399999999994</v>
      </c>
      <c r="CX132" s="31">
        <f t="shared" ca="1" si="70"/>
        <v>-76586.98000000001</v>
      </c>
      <c r="CY132" s="31">
        <f t="shared" ca="1" si="70"/>
        <v>-58157.420000000006</v>
      </c>
      <c r="CZ132" s="31">
        <f t="shared" ca="1" si="70"/>
        <v>-52414.239999999998</v>
      </c>
      <c r="DA132" s="31">
        <f t="shared" ca="1" si="70"/>
        <v>-80441.350000000006</v>
      </c>
      <c r="DB132" s="31">
        <f t="shared" ca="1" si="70"/>
        <v>-219876.91</v>
      </c>
      <c r="DC132" s="31">
        <f t="shared" ca="1" si="69"/>
        <v>-41857.68</v>
      </c>
      <c r="DD132" s="31">
        <f t="shared" ca="1" si="69"/>
        <v>-81021.890000000014</v>
      </c>
      <c r="DE132" s="31">
        <f t="shared" ca="1" si="69"/>
        <v>-49198.530000000006</v>
      </c>
      <c r="DF132" s="31">
        <f t="shared" ca="1" si="60"/>
        <v>-52872.74</v>
      </c>
      <c r="DG132" s="31">
        <f t="shared" ca="1" si="60"/>
        <v>-59689.359999999993</v>
      </c>
      <c r="DH132" s="31">
        <f t="shared" ca="1" si="60"/>
        <v>-62853.34</v>
      </c>
      <c r="DI132" s="32">
        <f t="shared" ca="1" si="65"/>
        <v>-3917.97</v>
      </c>
      <c r="DJ132" s="32">
        <f t="shared" ca="1" si="65"/>
        <v>-3829.35</v>
      </c>
      <c r="DK132" s="32">
        <f t="shared" ca="1" si="65"/>
        <v>-2907.87</v>
      </c>
      <c r="DL132" s="32">
        <f t="shared" ca="1" si="62"/>
        <v>-2620.71</v>
      </c>
      <c r="DM132" s="32">
        <f t="shared" ca="1" si="62"/>
        <v>-4022.07</v>
      </c>
      <c r="DN132" s="32">
        <f t="shared" ca="1" si="62"/>
        <v>-10993.85</v>
      </c>
      <c r="DO132" s="32">
        <f t="shared" ca="1" si="46"/>
        <v>-2092.88</v>
      </c>
      <c r="DP132" s="32">
        <f t="shared" ca="1" si="46"/>
        <v>-4051.09</v>
      </c>
      <c r="DQ132" s="32">
        <f t="shared" ca="1" si="46"/>
        <v>-2459.9299999999998</v>
      </c>
      <c r="DR132" s="32">
        <f t="shared" ref="DR132:DT167" ca="1" si="71">ROUND(DF132*5%,2)</f>
        <v>-2643.64</v>
      </c>
      <c r="DS132" s="32">
        <f t="shared" ca="1" si="71"/>
        <v>-2984.47</v>
      </c>
      <c r="DT132" s="32">
        <f t="shared" ca="1" si="71"/>
        <v>-3142.67</v>
      </c>
      <c r="DU132" s="31">
        <f t="shared" ca="1" si="66"/>
        <v>-12452.45</v>
      </c>
      <c r="DV132" s="31">
        <f t="shared" ca="1" si="66"/>
        <v>-12008.17</v>
      </c>
      <c r="DW132" s="31">
        <f t="shared" ca="1" si="66"/>
        <v>-9007.0400000000009</v>
      </c>
      <c r="DX132" s="31">
        <f t="shared" ca="1" si="63"/>
        <v>-8006.28</v>
      </c>
      <c r="DY132" s="31">
        <f t="shared" ca="1" si="63"/>
        <v>-12122.14</v>
      </c>
      <c r="DZ132" s="31">
        <f t="shared" ca="1" si="63"/>
        <v>-32667.57</v>
      </c>
      <c r="EA132" s="31">
        <f t="shared" ca="1" si="47"/>
        <v>-6132.87</v>
      </c>
      <c r="EB132" s="31">
        <f t="shared" ca="1" si="47"/>
        <v>-11716.28</v>
      </c>
      <c r="EC132" s="31">
        <f t="shared" ca="1" si="47"/>
        <v>-7020.4</v>
      </c>
      <c r="ED132" s="31">
        <f t="shared" ref="ED132:EF167" ca="1" si="72">ROUND(DF132*ED$3,2)</f>
        <v>-7446.92</v>
      </c>
      <c r="EE132" s="31">
        <f t="shared" ca="1" si="72"/>
        <v>-8292.9500000000007</v>
      </c>
      <c r="EF132" s="31">
        <f t="shared" ca="1" si="72"/>
        <v>-8616.2999999999993</v>
      </c>
      <c r="EG132" s="32">
        <f t="shared" ca="1" si="67"/>
        <v>-94729.819999999992</v>
      </c>
      <c r="EH132" s="32">
        <f t="shared" ca="1" si="67"/>
        <v>-92424.500000000015</v>
      </c>
      <c r="EI132" s="32">
        <f t="shared" ca="1" si="67"/>
        <v>-70072.330000000016</v>
      </c>
      <c r="EJ132" s="32">
        <f t="shared" ca="1" si="64"/>
        <v>-63041.229999999996</v>
      </c>
      <c r="EK132" s="32">
        <f t="shared" ca="1" si="64"/>
        <v>-96585.560000000012</v>
      </c>
      <c r="EL132" s="32">
        <f t="shared" ca="1" si="64"/>
        <v>-263538.33</v>
      </c>
      <c r="EM132" s="32">
        <f t="shared" ca="1" si="48"/>
        <v>-50083.43</v>
      </c>
      <c r="EN132" s="32">
        <f t="shared" ca="1" si="48"/>
        <v>-96789.260000000009</v>
      </c>
      <c r="EO132" s="32">
        <f t="shared" ca="1" si="48"/>
        <v>-58678.860000000008</v>
      </c>
      <c r="EP132" s="32">
        <f t="shared" ref="EP132:ER167" ca="1" si="73">DF132+DR132+ED132</f>
        <v>-62963.299999999996</v>
      </c>
      <c r="EQ132" s="32">
        <f t="shared" ca="1" si="73"/>
        <v>-70966.78</v>
      </c>
      <c r="ER132" s="32">
        <f t="shared" ca="1" si="73"/>
        <v>-74612.31</v>
      </c>
    </row>
    <row r="133" spans="1:148" x14ac:dyDescent="0.25">
      <c r="A133" t="s">
        <v>467</v>
      </c>
      <c r="B133" s="1" t="s">
        <v>132</v>
      </c>
      <c r="C133" t="str">
        <f t="shared" ref="C133:C167" ca="1" si="74">VLOOKUP($B133,LocationLookup,2,FALSE)</f>
        <v>RUN</v>
      </c>
      <c r="D133" t="str">
        <f t="shared" ref="D133:D167" ca="1" si="75">VLOOKUP($C133,LossFactorLookup,2,FALSE)</f>
        <v>Rundle Hydro Facility</v>
      </c>
      <c r="E133" s="52">
        <v>7079.8764119999996</v>
      </c>
      <c r="F133" s="52">
        <v>7513.7631739999997</v>
      </c>
      <c r="G133" s="52">
        <v>7556.3966501000004</v>
      </c>
      <c r="H133" s="52">
        <v>5756.1241842999998</v>
      </c>
      <c r="I133" s="52">
        <v>5381.4200269000003</v>
      </c>
      <c r="J133" s="52">
        <v>5425.2670736</v>
      </c>
      <c r="K133" s="52">
        <v>2340.5070940000001</v>
      </c>
      <c r="L133" s="52">
        <v>2282.5970166000002</v>
      </c>
      <c r="M133" s="52">
        <v>2374.4693010999999</v>
      </c>
      <c r="N133" s="52">
        <v>2730.9362649999998</v>
      </c>
      <c r="O133" s="52">
        <v>5321.9807295000001</v>
      </c>
      <c r="P133" s="52">
        <v>6051.6828054999996</v>
      </c>
      <c r="Q133" s="32">
        <v>244794.69</v>
      </c>
      <c r="R133" s="32">
        <v>258543.75</v>
      </c>
      <c r="S133" s="32">
        <v>159242.93</v>
      </c>
      <c r="T133" s="32">
        <v>122783.28</v>
      </c>
      <c r="U133" s="32">
        <v>325224.25</v>
      </c>
      <c r="V133" s="32">
        <v>647517.67000000004</v>
      </c>
      <c r="W133" s="32">
        <v>61156.57</v>
      </c>
      <c r="X133" s="32">
        <v>98458.1</v>
      </c>
      <c r="Y133" s="32">
        <v>52971.59</v>
      </c>
      <c r="Z133" s="32">
        <v>65512.04</v>
      </c>
      <c r="AA133" s="32">
        <v>120482.06</v>
      </c>
      <c r="AB133" s="32">
        <v>132706.79999999999</v>
      </c>
      <c r="AC133" s="2">
        <v>1.41</v>
      </c>
      <c r="AD133" s="2">
        <v>1.41</v>
      </c>
      <c r="AE133" s="2">
        <v>1.41</v>
      </c>
      <c r="AF133" s="2">
        <v>1.41</v>
      </c>
      <c r="AG133" s="2">
        <v>1.41</v>
      </c>
      <c r="AH133" s="2">
        <v>1.41</v>
      </c>
      <c r="AI133" s="2">
        <v>1.41</v>
      </c>
      <c r="AJ133" s="2">
        <v>1.41</v>
      </c>
      <c r="AK133" s="2">
        <v>1.41</v>
      </c>
      <c r="AL133" s="2">
        <v>1.41</v>
      </c>
      <c r="AM133" s="2">
        <v>1.41</v>
      </c>
      <c r="AN133" s="2">
        <v>1.41</v>
      </c>
      <c r="AO133" s="33">
        <v>3451.61</v>
      </c>
      <c r="AP133" s="33">
        <v>3645.47</v>
      </c>
      <c r="AQ133" s="33">
        <v>2245.33</v>
      </c>
      <c r="AR133" s="33">
        <v>1731.24</v>
      </c>
      <c r="AS133" s="33">
        <v>4585.66</v>
      </c>
      <c r="AT133" s="33">
        <v>9130</v>
      </c>
      <c r="AU133" s="33">
        <v>862.31</v>
      </c>
      <c r="AV133" s="33">
        <v>1388.26</v>
      </c>
      <c r="AW133" s="33">
        <v>746.9</v>
      </c>
      <c r="AX133" s="33">
        <v>923.72</v>
      </c>
      <c r="AY133" s="33">
        <v>1698.8</v>
      </c>
      <c r="AZ133" s="33">
        <v>1871.17</v>
      </c>
      <c r="BA133" s="31">
        <f t="shared" si="53"/>
        <v>-24.48</v>
      </c>
      <c r="BB133" s="31">
        <f t="shared" si="53"/>
        <v>-25.85</v>
      </c>
      <c r="BC133" s="31">
        <f t="shared" si="53"/>
        <v>-15.92</v>
      </c>
      <c r="BD133" s="31">
        <f t="shared" si="51"/>
        <v>-24.56</v>
      </c>
      <c r="BE133" s="31">
        <f t="shared" si="51"/>
        <v>-65.040000000000006</v>
      </c>
      <c r="BF133" s="31">
        <f t="shared" si="51"/>
        <v>-129.5</v>
      </c>
      <c r="BG133" s="31">
        <f t="shared" si="51"/>
        <v>97.85</v>
      </c>
      <c r="BH133" s="31">
        <f t="shared" si="51"/>
        <v>157.53</v>
      </c>
      <c r="BI133" s="31">
        <f t="shared" si="51"/>
        <v>84.75</v>
      </c>
      <c r="BJ133" s="31">
        <f t="shared" si="57"/>
        <v>-72.06</v>
      </c>
      <c r="BK133" s="31">
        <f t="shared" si="57"/>
        <v>-132.53</v>
      </c>
      <c r="BL133" s="31">
        <f t="shared" si="57"/>
        <v>-145.97999999999999</v>
      </c>
      <c r="BM133" s="6">
        <f t="shared" ca="1" si="68"/>
        <v>-3.2899999999999999E-2</v>
      </c>
      <c r="BN133" s="6">
        <f t="shared" ca="1" si="68"/>
        <v>-3.2899999999999999E-2</v>
      </c>
      <c r="BO133" s="6">
        <f t="shared" ca="1" si="68"/>
        <v>-3.2899999999999999E-2</v>
      </c>
      <c r="BP133" s="6">
        <f t="shared" ca="1" si="68"/>
        <v>-3.2899999999999999E-2</v>
      </c>
      <c r="BQ133" s="6">
        <f t="shared" ca="1" si="68"/>
        <v>-3.2899999999999999E-2</v>
      </c>
      <c r="BR133" s="6">
        <f t="shared" ca="1" si="68"/>
        <v>-3.2899999999999999E-2</v>
      </c>
      <c r="BS133" s="6">
        <f t="shared" ca="1" si="68"/>
        <v>-3.2899999999999999E-2</v>
      </c>
      <c r="BT133" s="6">
        <f t="shared" ca="1" si="68"/>
        <v>-3.2899999999999999E-2</v>
      </c>
      <c r="BU133" s="6">
        <f t="shared" ca="1" si="68"/>
        <v>-3.2899999999999999E-2</v>
      </c>
      <c r="BV133" s="6">
        <f t="shared" ca="1" si="68"/>
        <v>-3.2899999999999999E-2</v>
      </c>
      <c r="BW133" s="6">
        <f t="shared" ca="1" si="68"/>
        <v>-3.2899999999999999E-2</v>
      </c>
      <c r="BX133" s="6">
        <f t="shared" ca="1" si="68"/>
        <v>-3.2899999999999999E-2</v>
      </c>
      <c r="BY133" s="31">
        <f t="shared" ca="1" si="61"/>
        <v>-8053.75</v>
      </c>
      <c r="BZ133" s="31">
        <f t="shared" ca="1" si="61"/>
        <v>-8506.09</v>
      </c>
      <c r="CA133" s="31">
        <f t="shared" ca="1" si="61"/>
        <v>-5239.09</v>
      </c>
      <c r="CB133" s="31">
        <f t="shared" ca="1" si="58"/>
        <v>-4039.57</v>
      </c>
      <c r="CC133" s="31">
        <f t="shared" ca="1" si="58"/>
        <v>-10699.88</v>
      </c>
      <c r="CD133" s="31">
        <f t="shared" ca="1" si="58"/>
        <v>-21303.33</v>
      </c>
      <c r="CE133" s="31">
        <f t="shared" ca="1" si="58"/>
        <v>-2012.05</v>
      </c>
      <c r="CF133" s="31">
        <f t="shared" ca="1" si="58"/>
        <v>-3239.27</v>
      </c>
      <c r="CG133" s="31">
        <f t="shared" ca="1" si="58"/>
        <v>-1742.77</v>
      </c>
      <c r="CH133" s="31">
        <f t="shared" ca="1" si="58"/>
        <v>-2155.35</v>
      </c>
      <c r="CI133" s="31">
        <f t="shared" ca="1" si="58"/>
        <v>-3963.86</v>
      </c>
      <c r="CJ133" s="31">
        <f t="shared" ca="1" si="58"/>
        <v>-4366.05</v>
      </c>
      <c r="CK133" s="32">
        <f t="shared" ca="1" si="54"/>
        <v>611.99</v>
      </c>
      <c r="CL133" s="32">
        <f t="shared" ca="1" si="54"/>
        <v>646.36</v>
      </c>
      <c r="CM133" s="32">
        <f t="shared" ca="1" si="54"/>
        <v>398.11</v>
      </c>
      <c r="CN133" s="32">
        <f t="shared" ca="1" si="52"/>
        <v>306.95999999999998</v>
      </c>
      <c r="CO133" s="32">
        <f t="shared" ca="1" si="52"/>
        <v>813.06</v>
      </c>
      <c r="CP133" s="32">
        <f t="shared" ca="1" si="52"/>
        <v>1618.79</v>
      </c>
      <c r="CQ133" s="32">
        <f t="shared" ca="1" si="52"/>
        <v>152.88999999999999</v>
      </c>
      <c r="CR133" s="32">
        <f t="shared" ca="1" si="52"/>
        <v>246.15</v>
      </c>
      <c r="CS133" s="32">
        <f t="shared" ca="1" si="52"/>
        <v>132.43</v>
      </c>
      <c r="CT133" s="32">
        <f t="shared" ca="1" si="59"/>
        <v>163.78</v>
      </c>
      <c r="CU133" s="32">
        <f t="shared" ca="1" si="59"/>
        <v>301.20999999999998</v>
      </c>
      <c r="CV133" s="32">
        <f t="shared" ca="1" si="59"/>
        <v>331.77</v>
      </c>
      <c r="CW133" s="31">
        <f t="shared" ca="1" si="70"/>
        <v>-10868.890000000001</v>
      </c>
      <c r="CX133" s="31">
        <f t="shared" ca="1" si="70"/>
        <v>-11479.35</v>
      </c>
      <c r="CY133" s="31">
        <f t="shared" ca="1" si="70"/>
        <v>-7070.39</v>
      </c>
      <c r="CZ133" s="31">
        <f t="shared" ca="1" si="70"/>
        <v>-5439.29</v>
      </c>
      <c r="DA133" s="31">
        <f t="shared" ca="1" si="70"/>
        <v>-14407.439999999999</v>
      </c>
      <c r="DB133" s="31">
        <f t="shared" ca="1" si="70"/>
        <v>-28685.040000000001</v>
      </c>
      <c r="DC133" s="31">
        <f t="shared" ca="1" si="69"/>
        <v>-2819.3199999999997</v>
      </c>
      <c r="DD133" s="31">
        <f t="shared" ca="1" si="69"/>
        <v>-4538.91</v>
      </c>
      <c r="DE133" s="31">
        <f t="shared" ca="1" si="69"/>
        <v>-2441.9899999999998</v>
      </c>
      <c r="DF133" s="31">
        <f t="shared" ca="1" si="60"/>
        <v>-2843.23</v>
      </c>
      <c r="DG133" s="31">
        <f t="shared" ca="1" si="60"/>
        <v>-5228.92</v>
      </c>
      <c r="DH133" s="31">
        <f t="shared" ca="1" si="60"/>
        <v>-5759.4700000000012</v>
      </c>
      <c r="DI133" s="32">
        <f t="shared" ca="1" si="65"/>
        <v>-543.44000000000005</v>
      </c>
      <c r="DJ133" s="32">
        <f t="shared" ca="1" si="65"/>
        <v>-573.97</v>
      </c>
      <c r="DK133" s="32">
        <f t="shared" ca="1" si="65"/>
        <v>-353.52</v>
      </c>
      <c r="DL133" s="32">
        <f t="shared" ca="1" si="62"/>
        <v>-271.95999999999998</v>
      </c>
      <c r="DM133" s="32">
        <f t="shared" ca="1" si="62"/>
        <v>-720.37</v>
      </c>
      <c r="DN133" s="32">
        <f t="shared" ca="1" si="62"/>
        <v>-1434.25</v>
      </c>
      <c r="DO133" s="32">
        <f t="shared" ca="1" si="62"/>
        <v>-140.97</v>
      </c>
      <c r="DP133" s="32">
        <f t="shared" ca="1" si="62"/>
        <v>-226.95</v>
      </c>
      <c r="DQ133" s="32">
        <f t="shared" ca="1" si="62"/>
        <v>-122.1</v>
      </c>
      <c r="DR133" s="32">
        <f t="shared" ca="1" si="71"/>
        <v>-142.16</v>
      </c>
      <c r="DS133" s="32">
        <f t="shared" ca="1" si="71"/>
        <v>-261.45</v>
      </c>
      <c r="DT133" s="32">
        <f t="shared" ca="1" si="71"/>
        <v>-287.97000000000003</v>
      </c>
      <c r="DU133" s="31">
        <f t="shared" ca="1" si="66"/>
        <v>-1727.22</v>
      </c>
      <c r="DV133" s="31">
        <f t="shared" ca="1" si="66"/>
        <v>-1799.86</v>
      </c>
      <c r="DW133" s="31">
        <f t="shared" ca="1" si="66"/>
        <v>-1095.02</v>
      </c>
      <c r="DX133" s="31">
        <f t="shared" ca="1" si="63"/>
        <v>-830.85</v>
      </c>
      <c r="DY133" s="31">
        <f t="shared" ca="1" si="63"/>
        <v>-2171.13</v>
      </c>
      <c r="DZ133" s="31">
        <f t="shared" ca="1" si="63"/>
        <v>-4261.8</v>
      </c>
      <c r="EA133" s="31">
        <f t="shared" ca="1" si="63"/>
        <v>-413.08</v>
      </c>
      <c r="EB133" s="31">
        <f t="shared" ca="1" si="63"/>
        <v>-656.36</v>
      </c>
      <c r="EC133" s="31">
        <f t="shared" ca="1" si="63"/>
        <v>-348.46</v>
      </c>
      <c r="ED133" s="31">
        <f t="shared" ca="1" si="72"/>
        <v>-400.46</v>
      </c>
      <c r="EE133" s="31">
        <f t="shared" ca="1" si="72"/>
        <v>-726.48</v>
      </c>
      <c r="EF133" s="31">
        <f t="shared" ca="1" si="72"/>
        <v>-789.54</v>
      </c>
      <c r="EG133" s="32">
        <f t="shared" ca="1" si="67"/>
        <v>-13139.550000000001</v>
      </c>
      <c r="EH133" s="32">
        <f t="shared" ca="1" si="67"/>
        <v>-13853.18</v>
      </c>
      <c r="EI133" s="32">
        <f t="shared" ca="1" si="67"/>
        <v>-8518.93</v>
      </c>
      <c r="EJ133" s="32">
        <f t="shared" ca="1" si="64"/>
        <v>-6542.1</v>
      </c>
      <c r="EK133" s="32">
        <f t="shared" ca="1" si="64"/>
        <v>-17298.939999999999</v>
      </c>
      <c r="EL133" s="32">
        <f t="shared" ca="1" si="64"/>
        <v>-34381.090000000004</v>
      </c>
      <c r="EM133" s="32">
        <f t="shared" ca="1" si="64"/>
        <v>-3373.3699999999994</v>
      </c>
      <c r="EN133" s="32">
        <f t="shared" ca="1" si="64"/>
        <v>-5422.2199999999993</v>
      </c>
      <c r="EO133" s="32">
        <f t="shared" ca="1" si="64"/>
        <v>-2912.5499999999997</v>
      </c>
      <c r="EP133" s="32">
        <f t="shared" ca="1" si="73"/>
        <v>-3385.85</v>
      </c>
      <c r="EQ133" s="32">
        <f t="shared" ca="1" si="73"/>
        <v>-6216.85</v>
      </c>
      <c r="ER133" s="32">
        <f t="shared" ca="1" si="73"/>
        <v>-6836.9800000000014</v>
      </c>
    </row>
    <row r="134" spans="1:148" x14ac:dyDescent="0.25">
      <c r="A134" t="s">
        <v>473</v>
      </c>
      <c r="B134" s="1" t="s">
        <v>86</v>
      </c>
      <c r="C134" t="str">
        <f t="shared" ca="1" si="74"/>
        <v>RYMD</v>
      </c>
      <c r="D134" t="str">
        <f t="shared" ca="1" si="75"/>
        <v>Raymond Reservoir Hydro Facility</v>
      </c>
      <c r="E134" s="52">
        <v>0</v>
      </c>
      <c r="F134" s="52">
        <v>0</v>
      </c>
      <c r="G134" s="52">
        <v>0</v>
      </c>
      <c r="H134" s="52">
        <v>0</v>
      </c>
      <c r="I134" s="52">
        <v>10055.406199999999</v>
      </c>
      <c r="J134" s="52">
        <v>13955.9982</v>
      </c>
      <c r="K134" s="52">
        <v>13312.8621</v>
      </c>
      <c r="L134" s="52">
        <v>11237.918</v>
      </c>
      <c r="M134" s="52">
        <v>10470.008400000001</v>
      </c>
      <c r="N134" s="52">
        <v>974.78340000000003</v>
      </c>
      <c r="O134" s="52">
        <v>0</v>
      </c>
      <c r="P134" s="52">
        <v>0</v>
      </c>
      <c r="Q134" s="32">
        <v>0</v>
      </c>
      <c r="R134" s="32">
        <v>0</v>
      </c>
      <c r="S134" s="32">
        <v>0</v>
      </c>
      <c r="T134" s="32">
        <v>0</v>
      </c>
      <c r="U134" s="32">
        <v>655058.43999999994</v>
      </c>
      <c r="V134" s="32">
        <v>1358358.1</v>
      </c>
      <c r="W134" s="32">
        <v>309020.67</v>
      </c>
      <c r="X134" s="32">
        <v>379566.77</v>
      </c>
      <c r="Y134" s="32">
        <v>217934.68</v>
      </c>
      <c r="Z134" s="32">
        <v>33378.76</v>
      </c>
      <c r="AA134" s="32">
        <v>0</v>
      </c>
      <c r="AB134" s="32">
        <v>0</v>
      </c>
      <c r="AC134" s="2">
        <v>5.1100000000000003</v>
      </c>
      <c r="AD134" s="2">
        <v>5.1100000000000003</v>
      </c>
      <c r="AE134" s="2">
        <v>5.1100000000000003</v>
      </c>
      <c r="AF134" s="2">
        <v>5.1100000000000003</v>
      </c>
      <c r="AG134" s="2">
        <v>5.1100000000000003</v>
      </c>
      <c r="AH134" s="2">
        <v>5.1100000000000003</v>
      </c>
      <c r="AI134" s="2">
        <v>5.1100000000000003</v>
      </c>
      <c r="AJ134" s="2">
        <v>5.1100000000000003</v>
      </c>
      <c r="AK134" s="2">
        <v>5.1100000000000003</v>
      </c>
      <c r="AL134" s="2">
        <v>5.1100000000000003</v>
      </c>
      <c r="AM134" s="2">
        <v>5.1100000000000003</v>
      </c>
      <c r="AN134" s="2">
        <v>5.1100000000000003</v>
      </c>
      <c r="AO134" s="33">
        <v>0</v>
      </c>
      <c r="AP134" s="33">
        <v>0</v>
      </c>
      <c r="AQ134" s="33">
        <v>0</v>
      </c>
      <c r="AR134" s="33">
        <v>0</v>
      </c>
      <c r="AS134" s="33">
        <v>33473.49</v>
      </c>
      <c r="AT134" s="33">
        <v>69412.100000000006</v>
      </c>
      <c r="AU134" s="33">
        <v>15790.96</v>
      </c>
      <c r="AV134" s="33">
        <v>19395.86</v>
      </c>
      <c r="AW134" s="33">
        <v>11136.46</v>
      </c>
      <c r="AX134" s="33">
        <v>1705.65</v>
      </c>
      <c r="AY134" s="33">
        <v>0</v>
      </c>
      <c r="AZ134" s="33">
        <v>0</v>
      </c>
      <c r="BA134" s="31">
        <f t="shared" si="53"/>
        <v>0</v>
      </c>
      <c r="BB134" s="31">
        <f t="shared" si="53"/>
        <v>0</v>
      </c>
      <c r="BC134" s="31">
        <f t="shared" si="53"/>
        <v>0</v>
      </c>
      <c r="BD134" s="31">
        <f t="shared" si="51"/>
        <v>0</v>
      </c>
      <c r="BE134" s="31">
        <f t="shared" si="51"/>
        <v>-131.01</v>
      </c>
      <c r="BF134" s="31">
        <f t="shared" si="51"/>
        <v>-271.67</v>
      </c>
      <c r="BG134" s="31">
        <f t="shared" si="51"/>
        <v>494.43</v>
      </c>
      <c r="BH134" s="31">
        <f t="shared" si="51"/>
        <v>607.30999999999995</v>
      </c>
      <c r="BI134" s="31">
        <f t="shared" si="51"/>
        <v>348.7</v>
      </c>
      <c r="BJ134" s="31">
        <f t="shared" si="57"/>
        <v>-36.72</v>
      </c>
      <c r="BK134" s="31">
        <f t="shared" si="57"/>
        <v>0</v>
      </c>
      <c r="BL134" s="31">
        <f t="shared" si="57"/>
        <v>0</v>
      </c>
      <c r="BM134" s="6">
        <f t="shared" ca="1" si="68"/>
        <v>1.0800000000000001E-2</v>
      </c>
      <c r="BN134" s="6">
        <f t="shared" ca="1" si="68"/>
        <v>1.0800000000000001E-2</v>
      </c>
      <c r="BO134" s="6">
        <f t="shared" ca="1" si="68"/>
        <v>1.0800000000000001E-2</v>
      </c>
      <c r="BP134" s="6">
        <f t="shared" ca="1" si="68"/>
        <v>1.0800000000000001E-2</v>
      </c>
      <c r="BQ134" s="6">
        <f t="shared" ca="1" si="68"/>
        <v>1.0800000000000001E-2</v>
      </c>
      <c r="BR134" s="6">
        <f t="shared" ca="1" si="68"/>
        <v>1.0800000000000001E-2</v>
      </c>
      <c r="BS134" s="6">
        <f t="shared" ca="1" si="68"/>
        <v>1.0800000000000001E-2</v>
      </c>
      <c r="BT134" s="6">
        <f t="shared" ca="1" si="68"/>
        <v>1.0800000000000001E-2</v>
      </c>
      <c r="BU134" s="6">
        <f t="shared" ca="1" si="68"/>
        <v>1.0800000000000001E-2</v>
      </c>
      <c r="BV134" s="6">
        <f t="shared" ca="1" si="68"/>
        <v>1.0800000000000001E-2</v>
      </c>
      <c r="BW134" s="6">
        <f t="shared" ca="1" si="68"/>
        <v>1.0800000000000001E-2</v>
      </c>
      <c r="BX134" s="6">
        <f t="shared" ca="1" si="68"/>
        <v>1.0800000000000001E-2</v>
      </c>
      <c r="BY134" s="31">
        <f t="shared" ca="1" si="61"/>
        <v>0</v>
      </c>
      <c r="BZ134" s="31">
        <f t="shared" ca="1" si="61"/>
        <v>0</v>
      </c>
      <c r="CA134" s="31">
        <f t="shared" ca="1" si="61"/>
        <v>0</v>
      </c>
      <c r="CB134" s="31">
        <f t="shared" ca="1" si="58"/>
        <v>0</v>
      </c>
      <c r="CC134" s="31">
        <f t="shared" ca="1" si="58"/>
        <v>7074.63</v>
      </c>
      <c r="CD134" s="31">
        <f t="shared" ca="1" si="58"/>
        <v>14670.27</v>
      </c>
      <c r="CE134" s="31">
        <f t="shared" ca="1" si="58"/>
        <v>3337.42</v>
      </c>
      <c r="CF134" s="31">
        <f t="shared" ca="1" si="58"/>
        <v>4099.32</v>
      </c>
      <c r="CG134" s="31">
        <f t="shared" ca="1" si="58"/>
        <v>2353.69</v>
      </c>
      <c r="CH134" s="31">
        <f t="shared" ca="1" si="58"/>
        <v>360.49</v>
      </c>
      <c r="CI134" s="31">
        <f t="shared" ca="1" si="58"/>
        <v>0</v>
      </c>
      <c r="CJ134" s="31">
        <f t="shared" ca="1" si="58"/>
        <v>0</v>
      </c>
      <c r="CK134" s="32">
        <f t="shared" ca="1" si="54"/>
        <v>0</v>
      </c>
      <c r="CL134" s="32">
        <f t="shared" ca="1" si="54"/>
        <v>0</v>
      </c>
      <c r="CM134" s="32">
        <f t="shared" ca="1" si="54"/>
        <v>0</v>
      </c>
      <c r="CN134" s="32">
        <f t="shared" ca="1" si="52"/>
        <v>0</v>
      </c>
      <c r="CO134" s="32">
        <f t="shared" ca="1" si="52"/>
        <v>1637.65</v>
      </c>
      <c r="CP134" s="32">
        <f t="shared" ca="1" si="52"/>
        <v>3395.9</v>
      </c>
      <c r="CQ134" s="32">
        <f t="shared" ca="1" si="52"/>
        <v>772.55</v>
      </c>
      <c r="CR134" s="32">
        <f t="shared" ca="1" si="52"/>
        <v>948.92</v>
      </c>
      <c r="CS134" s="32">
        <f t="shared" ca="1" si="52"/>
        <v>544.84</v>
      </c>
      <c r="CT134" s="32">
        <f t="shared" ca="1" si="59"/>
        <v>83.45</v>
      </c>
      <c r="CU134" s="32">
        <f t="shared" ca="1" si="59"/>
        <v>0</v>
      </c>
      <c r="CV134" s="32">
        <f t="shared" ca="1" si="59"/>
        <v>0</v>
      </c>
      <c r="CW134" s="31">
        <f t="shared" ca="1" si="70"/>
        <v>0</v>
      </c>
      <c r="CX134" s="31">
        <f t="shared" ca="1" si="70"/>
        <v>0</v>
      </c>
      <c r="CY134" s="31">
        <f t="shared" ca="1" si="70"/>
        <v>0</v>
      </c>
      <c r="CZ134" s="31">
        <f t="shared" ca="1" si="70"/>
        <v>0</v>
      </c>
      <c r="DA134" s="31">
        <f t="shared" ca="1" si="70"/>
        <v>-24630.2</v>
      </c>
      <c r="DB134" s="31">
        <f t="shared" ca="1" si="70"/>
        <v>-51074.260000000009</v>
      </c>
      <c r="DC134" s="31">
        <f t="shared" ca="1" si="69"/>
        <v>-12175.419999999998</v>
      </c>
      <c r="DD134" s="31">
        <f t="shared" ca="1" si="69"/>
        <v>-14954.93</v>
      </c>
      <c r="DE134" s="31">
        <f t="shared" ca="1" si="69"/>
        <v>-8586.6299999999992</v>
      </c>
      <c r="DF134" s="31">
        <f t="shared" ca="1" si="60"/>
        <v>-1224.99</v>
      </c>
      <c r="DG134" s="31">
        <f t="shared" ca="1" si="60"/>
        <v>0</v>
      </c>
      <c r="DH134" s="31">
        <f t="shared" ca="1" si="60"/>
        <v>0</v>
      </c>
      <c r="DI134" s="32">
        <f t="shared" ca="1" si="65"/>
        <v>0</v>
      </c>
      <c r="DJ134" s="32">
        <f t="shared" ca="1" si="65"/>
        <v>0</v>
      </c>
      <c r="DK134" s="32">
        <f t="shared" ca="1" si="65"/>
        <v>0</v>
      </c>
      <c r="DL134" s="32">
        <f t="shared" ca="1" si="62"/>
        <v>0</v>
      </c>
      <c r="DM134" s="32">
        <f t="shared" ca="1" si="62"/>
        <v>-1231.51</v>
      </c>
      <c r="DN134" s="32">
        <f t="shared" ca="1" si="62"/>
        <v>-2553.71</v>
      </c>
      <c r="DO134" s="32">
        <f t="shared" ca="1" si="62"/>
        <v>-608.77</v>
      </c>
      <c r="DP134" s="32">
        <f t="shared" ca="1" si="62"/>
        <v>-747.75</v>
      </c>
      <c r="DQ134" s="32">
        <f t="shared" ca="1" si="62"/>
        <v>-429.33</v>
      </c>
      <c r="DR134" s="32">
        <f t="shared" ca="1" si="71"/>
        <v>-61.25</v>
      </c>
      <c r="DS134" s="32">
        <f t="shared" ca="1" si="71"/>
        <v>0</v>
      </c>
      <c r="DT134" s="32">
        <f t="shared" ca="1" si="71"/>
        <v>0</v>
      </c>
      <c r="DU134" s="31">
        <f t="shared" ca="1" si="66"/>
        <v>0</v>
      </c>
      <c r="DV134" s="31">
        <f t="shared" ca="1" si="66"/>
        <v>0</v>
      </c>
      <c r="DW134" s="31">
        <f t="shared" ca="1" si="66"/>
        <v>0</v>
      </c>
      <c r="DX134" s="31">
        <f t="shared" ca="1" si="63"/>
        <v>0</v>
      </c>
      <c r="DY134" s="31">
        <f t="shared" ca="1" si="63"/>
        <v>-3711.66</v>
      </c>
      <c r="DZ134" s="31">
        <f t="shared" ca="1" si="63"/>
        <v>-7588.21</v>
      </c>
      <c r="EA134" s="31">
        <f t="shared" ca="1" si="63"/>
        <v>-1783.91</v>
      </c>
      <c r="EB134" s="31">
        <f t="shared" ca="1" si="63"/>
        <v>-2162.58</v>
      </c>
      <c r="EC134" s="31">
        <f t="shared" ca="1" si="63"/>
        <v>-1225.27</v>
      </c>
      <c r="ED134" s="31">
        <f t="shared" ca="1" si="72"/>
        <v>-172.54</v>
      </c>
      <c r="EE134" s="31">
        <f t="shared" ca="1" si="72"/>
        <v>0</v>
      </c>
      <c r="EF134" s="31">
        <f t="shared" ca="1" si="72"/>
        <v>0</v>
      </c>
      <c r="EG134" s="32">
        <f t="shared" ca="1" si="67"/>
        <v>0</v>
      </c>
      <c r="EH134" s="32">
        <f t="shared" ca="1" si="67"/>
        <v>0</v>
      </c>
      <c r="EI134" s="32">
        <f t="shared" ca="1" si="67"/>
        <v>0</v>
      </c>
      <c r="EJ134" s="32">
        <f t="shared" ca="1" si="64"/>
        <v>0</v>
      </c>
      <c r="EK134" s="32">
        <f t="shared" ca="1" si="64"/>
        <v>-29573.37</v>
      </c>
      <c r="EL134" s="32">
        <f t="shared" ca="1" si="64"/>
        <v>-61216.180000000008</v>
      </c>
      <c r="EM134" s="32">
        <f t="shared" ca="1" si="64"/>
        <v>-14568.099999999999</v>
      </c>
      <c r="EN134" s="32">
        <f t="shared" ca="1" si="64"/>
        <v>-17865.260000000002</v>
      </c>
      <c r="EO134" s="32">
        <f t="shared" ca="1" si="64"/>
        <v>-10241.23</v>
      </c>
      <c r="EP134" s="32">
        <f t="shared" ca="1" si="73"/>
        <v>-1458.78</v>
      </c>
      <c r="EQ134" s="32">
        <f t="shared" ca="1" si="73"/>
        <v>0</v>
      </c>
      <c r="ER134" s="32">
        <f t="shared" ca="1" si="73"/>
        <v>0</v>
      </c>
    </row>
    <row r="135" spans="1:148" x14ac:dyDescent="0.25">
      <c r="A135" t="s">
        <v>516</v>
      </c>
      <c r="B135" s="1" t="s">
        <v>112</v>
      </c>
      <c r="C135" t="str">
        <f t="shared" ca="1" si="74"/>
        <v>SCL1</v>
      </c>
      <c r="D135" t="str">
        <f t="shared" ca="1" si="75"/>
        <v>Syncrude Industrial System</v>
      </c>
      <c r="E135" s="52">
        <v>5241.0034999999998</v>
      </c>
      <c r="F135" s="52">
        <v>10585.7104</v>
      </c>
      <c r="G135" s="52">
        <v>5727.4674000000005</v>
      </c>
      <c r="H135" s="52">
        <v>2728.5097000000001</v>
      </c>
      <c r="I135" s="52">
        <v>38220.612000000001</v>
      </c>
      <c r="J135" s="52">
        <v>3430.6226999999999</v>
      </c>
      <c r="K135" s="52">
        <v>17331.307799999999</v>
      </c>
      <c r="L135" s="52">
        <v>15680.245000000001</v>
      </c>
      <c r="M135" s="52">
        <v>8793.9740999999995</v>
      </c>
      <c r="N135" s="52">
        <v>13976.156300000001</v>
      </c>
      <c r="O135" s="52">
        <v>9816.0661</v>
      </c>
      <c r="P135" s="52">
        <v>34071.009700000002</v>
      </c>
      <c r="Q135" s="32">
        <v>168170.7</v>
      </c>
      <c r="R135" s="32">
        <v>283297.5</v>
      </c>
      <c r="S135" s="32">
        <v>110016.77</v>
      </c>
      <c r="T135" s="32">
        <v>51616.82</v>
      </c>
      <c r="U135" s="32">
        <v>2079158.6</v>
      </c>
      <c r="V135" s="32">
        <v>319084.52</v>
      </c>
      <c r="W135" s="32">
        <v>410422.54</v>
      </c>
      <c r="X135" s="32">
        <v>351675.72</v>
      </c>
      <c r="Y135" s="32">
        <v>192395.38</v>
      </c>
      <c r="Z135" s="32">
        <v>286310.62</v>
      </c>
      <c r="AA135" s="32">
        <v>296993.71000000002</v>
      </c>
      <c r="AB135" s="32">
        <v>709869.37</v>
      </c>
      <c r="AC135" s="2">
        <v>3.31</v>
      </c>
      <c r="AD135" s="2">
        <v>3.31</v>
      </c>
      <c r="AE135" s="2">
        <v>3.31</v>
      </c>
      <c r="AF135" s="2">
        <v>3.31</v>
      </c>
      <c r="AG135" s="2">
        <v>3.31</v>
      </c>
      <c r="AH135" s="2">
        <v>3.31</v>
      </c>
      <c r="AI135" s="2">
        <v>3.31</v>
      </c>
      <c r="AJ135" s="2">
        <v>3.31</v>
      </c>
      <c r="AK135" s="2">
        <v>3.31</v>
      </c>
      <c r="AL135" s="2">
        <v>3.31</v>
      </c>
      <c r="AM135" s="2">
        <v>3.31</v>
      </c>
      <c r="AN135" s="2">
        <v>3.31</v>
      </c>
      <c r="AO135" s="33">
        <v>5566.45</v>
      </c>
      <c r="AP135" s="33">
        <v>9377.15</v>
      </c>
      <c r="AQ135" s="33">
        <v>3641.55</v>
      </c>
      <c r="AR135" s="33">
        <v>1708.52</v>
      </c>
      <c r="AS135" s="33">
        <v>68820.149999999994</v>
      </c>
      <c r="AT135" s="33">
        <v>10561.7</v>
      </c>
      <c r="AU135" s="33">
        <v>13584.99</v>
      </c>
      <c r="AV135" s="33">
        <v>11640.47</v>
      </c>
      <c r="AW135" s="33">
        <v>6368.29</v>
      </c>
      <c r="AX135" s="33">
        <v>9476.8799999999992</v>
      </c>
      <c r="AY135" s="33">
        <v>9830.49</v>
      </c>
      <c r="AZ135" s="33">
        <v>23496.68</v>
      </c>
      <c r="BA135" s="31">
        <f t="shared" si="53"/>
        <v>-16.82</v>
      </c>
      <c r="BB135" s="31">
        <f t="shared" si="53"/>
        <v>-28.33</v>
      </c>
      <c r="BC135" s="31">
        <f t="shared" si="53"/>
        <v>-11</v>
      </c>
      <c r="BD135" s="31">
        <f t="shared" si="51"/>
        <v>-10.32</v>
      </c>
      <c r="BE135" s="31">
        <f t="shared" si="51"/>
        <v>-415.83</v>
      </c>
      <c r="BF135" s="31">
        <f t="shared" si="51"/>
        <v>-63.82</v>
      </c>
      <c r="BG135" s="31">
        <f t="shared" si="51"/>
        <v>656.68</v>
      </c>
      <c r="BH135" s="31">
        <f t="shared" si="51"/>
        <v>562.67999999999995</v>
      </c>
      <c r="BI135" s="31">
        <f t="shared" si="51"/>
        <v>307.83</v>
      </c>
      <c r="BJ135" s="31">
        <f t="shared" si="57"/>
        <v>-314.94</v>
      </c>
      <c r="BK135" s="31">
        <f t="shared" si="57"/>
        <v>-326.69</v>
      </c>
      <c r="BL135" s="31">
        <f t="shared" si="57"/>
        <v>-780.86</v>
      </c>
      <c r="BM135" s="6">
        <f t="shared" ca="1" si="68"/>
        <v>6.0699999999999997E-2</v>
      </c>
      <c r="BN135" s="6">
        <f t="shared" ca="1" si="68"/>
        <v>6.0699999999999997E-2</v>
      </c>
      <c r="BO135" s="6">
        <f t="shared" ca="1" si="68"/>
        <v>6.0699999999999997E-2</v>
      </c>
      <c r="BP135" s="6">
        <f t="shared" ca="1" si="68"/>
        <v>6.0699999999999997E-2</v>
      </c>
      <c r="BQ135" s="6">
        <f t="shared" ca="1" si="68"/>
        <v>6.0699999999999997E-2</v>
      </c>
      <c r="BR135" s="6">
        <f t="shared" ca="1" si="68"/>
        <v>6.0699999999999997E-2</v>
      </c>
      <c r="BS135" s="6">
        <f t="shared" ca="1" si="68"/>
        <v>6.0699999999999997E-2</v>
      </c>
      <c r="BT135" s="6">
        <f t="shared" ca="1" si="68"/>
        <v>6.0699999999999997E-2</v>
      </c>
      <c r="BU135" s="6">
        <f t="shared" ca="1" si="68"/>
        <v>6.0699999999999997E-2</v>
      </c>
      <c r="BV135" s="6">
        <f t="shared" ca="1" si="68"/>
        <v>6.0699999999999997E-2</v>
      </c>
      <c r="BW135" s="6">
        <f t="shared" ca="1" si="68"/>
        <v>6.0699999999999997E-2</v>
      </c>
      <c r="BX135" s="6">
        <f t="shared" ca="1" si="68"/>
        <v>6.0699999999999997E-2</v>
      </c>
      <c r="BY135" s="31">
        <f t="shared" ca="1" si="61"/>
        <v>10207.959999999999</v>
      </c>
      <c r="BZ135" s="31">
        <f t="shared" ca="1" si="61"/>
        <v>17196.16</v>
      </c>
      <c r="CA135" s="31">
        <f t="shared" ca="1" si="61"/>
        <v>6678.02</v>
      </c>
      <c r="CB135" s="31">
        <f t="shared" ca="1" si="58"/>
        <v>3133.14</v>
      </c>
      <c r="CC135" s="31">
        <f t="shared" ca="1" si="58"/>
        <v>126204.93</v>
      </c>
      <c r="CD135" s="31">
        <f t="shared" ca="1" si="58"/>
        <v>19368.43</v>
      </c>
      <c r="CE135" s="31">
        <f t="shared" ca="1" si="58"/>
        <v>24912.65</v>
      </c>
      <c r="CF135" s="31">
        <f t="shared" ca="1" si="58"/>
        <v>21346.720000000001</v>
      </c>
      <c r="CG135" s="31">
        <f t="shared" ca="1" si="58"/>
        <v>11678.4</v>
      </c>
      <c r="CH135" s="31">
        <f t="shared" ca="1" si="58"/>
        <v>17379.05</v>
      </c>
      <c r="CI135" s="31">
        <f t="shared" ca="1" si="58"/>
        <v>18027.52</v>
      </c>
      <c r="CJ135" s="31">
        <f t="shared" ca="1" si="58"/>
        <v>43089.07</v>
      </c>
      <c r="CK135" s="32">
        <f t="shared" ca="1" si="54"/>
        <v>420.43</v>
      </c>
      <c r="CL135" s="32">
        <f t="shared" ca="1" si="54"/>
        <v>708.24</v>
      </c>
      <c r="CM135" s="32">
        <f t="shared" ca="1" si="54"/>
        <v>275.04000000000002</v>
      </c>
      <c r="CN135" s="32">
        <f t="shared" ca="1" si="52"/>
        <v>129.04</v>
      </c>
      <c r="CO135" s="32">
        <f t="shared" ca="1" si="52"/>
        <v>5197.8999999999996</v>
      </c>
      <c r="CP135" s="32">
        <f t="shared" ca="1" si="52"/>
        <v>797.71</v>
      </c>
      <c r="CQ135" s="32">
        <f t="shared" ca="1" si="52"/>
        <v>1026.06</v>
      </c>
      <c r="CR135" s="32">
        <f t="shared" ca="1" si="52"/>
        <v>879.19</v>
      </c>
      <c r="CS135" s="32">
        <f t="shared" ca="1" si="52"/>
        <v>480.99</v>
      </c>
      <c r="CT135" s="32">
        <f t="shared" ca="1" si="59"/>
        <v>715.78</v>
      </c>
      <c r="CU135" s="32">
        <f t="shared" ca="1" si="59"/>
        <v>742.48</v>
      </c>
      <c r="CV135" s="32">
        <f t="shared" ca="1" si="59"/>
        <v>1774.67</v>
      </c>
      <c r="CW135" s="31">
        <f t="shared" ca="1" si="70"/>
        <v>5078.7599999999993</v>
      </c>
      <c r="CX135" s="31">
        <f t="shared" ca="1" si="70"/>
        <v>8555.5800000000017</v>
      </c>
      <c r="CY135" s="31">
        <f t="shared" ca="1" si="70"/>
        <v>3322.51</v>
      </c>
      <c r="CZ135" s="31">
        <f t="shared" ca="1" si="70"/>
        <v>1563.9799999999998</v>
      </c>
      <c r="DA135" s="31">
        <f t="shared" ca="1" si="70"/>
        <v>62998.509999999995</v>
      </c>
      <c r="DB135" s="31">
        <f t="shared" ca="1" si="70"/>
        <v>9668.2599999999984</v>
      </c>
      <c r="DC135" s="31">
        <f t="shared" ca="1" si="69"/>
        <v>11697.040000000003</v>
      </c>
      <c r="DD135" s="31">
        <f t="shared" ca="1" si="69"/>
        <v>10022.76</v>
      </c>
      <c r="DE135" s="31">
        <f t="shared" ca="1" si="69"/>
        <v>5483.2699999999995</v>
      </c>
      <c r="DF135" s="31">
        <f t="shared" ca="1" si="60"/>
        <v>8932.89</v>
      </c>
      <c r="DG135" s="31">
        <f t="shared" ca="1" si="60"/>
        <v>9266.2000000000007</v>
      </c>
      <c r="DH135" s="31">
        <f t="shared" ca="1" si="60"/>
        <v>22147.919999999998</v>
      </c>
      <c r="DI135" s="32">
        <f t="shared" ca="1" si="65"/>
        <v>253.94</v>
      </c>
      <c r="DJ135" s="32">
        <f t="shared" ca="1" si="65"/>
        <v>427.78</v>
      </c>
      <c r="DK135" s="32">
        <f t="shared" ca="1" si="65"/>
        <v>166.13</v>
      </c>
      <c r="DL135" s="32">
        <f t="shared" ca="1" si="62"/>
        <v>78.2</v>
      </c>
      <c r="DM135" s="32">
        <f t="shared" ca="1" si="62"/>
        <v>3149.93</v>
      </c>
      <c r="DN135" s="32">
        <f t="shared" ca="1" si="62"/>
        <v>483.41</v>
      </c>
      <c r="DO135" s="32">
        <f t="shared" ca="1" si="62"/>
        <v>584.85</v>
      </c>
      <c r="DP135" s="32">
        <f t="shared" ca="1" si="62"/>
        <v>501.14</v>
      </c>
      <c r="DQ135" s="32">
        <f t="shared" ca="1" si="62"/>
        <v>274.16000000000003</v>
      </c>
      <c r="DR135" s="32">
        <f t="shared" ca="1" si="71"/>
        <v>446.64</v>
      </c>
      <c r="DS135" s="32">
        <f t="shared" ca="1" si="71"/>
        <v>463.31</v>
      </c>
      <c r="DT135" s="32">
        <f t="shared" ca="1" si="71"/>
        <v>1107.4000000000001</v>
      </c>
      <c r="DU135" s="31">
        <f t="shared" ca="1" si="66"/>
        <v>807.09</v>
      </c>
      <c r="DV135" s="31">
        <f t="shared" ca="1" si="66"/>
        <v>1341.44</v>
      </c>
      <c r="DW135" s="31">
        <f t="shared" ca="1" si="66"/>
        <v>514.57000000000005</v>
      </c>
      <c r="DX135" s="31">
        <f t="shared" ca="1" si="63"/>
        <v>238.9</v>
      </c>
      <c r="DY135" s="31">
        <f t="shared" ca="1" si="63"/>
        <v>9493.58</v>
      </c>
      <c r="DZ135" s="31">
        <f t="shared" ca="1" si="63"/>
        <v>1436.43</v>
      </c>
      <c r="EA135" s="31">
        <f t="shared" ca="1" si="63"/>
        <v>1713.82</v>
      </c>
      <c r="EB135" s="31">
        <f t="shared" ca="1" si="63"/>
        <v>1449.35</v>
      </c>
      <c r="EC135" s="31">
        <f t="shared" ca="1" si="63"/>
        <v>782.44</v>
      </c>
      <c r="ED135" s="31">
        <f t="shared" ca="1" si="72"/>
        <v>1258.1600000000001</v>
      </c>
      <c r="EE135" s="31">
        <f t="shared" ca="1" si="72"/>
        <v>1287.4000000000001</v>
      </c>
      <c r="EF135" s="31">
        <f t="shared" ca="1" si="72"/>
        <v>3036.16</v>
      </c>
      <c r="EG135" s="32">
        <f t="shared" ca="1" si="67"/>
        <v>6139.7899999999991</v>
      </c>
      <c r="EH135" s="32">
        <f t="shared" ca="1" si="67"/>
        <v>10324.800000000003</v>
      </c>
      <c r="EI135" s="32">
        <f t="shared" ca="1" si="67"/>
        <v>4003.2100000000005</v>
      </c>
      <c r="EJ135" s="32">
        <f t="shared" ca="1" si="64"/>
        <v>1881.08</v>
      </c>
      <c r="EK135" s="32">
        <f t="shared" ca="1" si="64"/>
        <v>75642.01999999999</v>
      </c>
      <c r="EL135" s="32">
        <f t="shared" ca="1" si="64"/>
        <v>11588.099999999999</v>
      </c>
      <c r="EM135" s="32">
        <f t="shared" ca="1" si="64"/>
        <v>13995.710000000003</v>
      </c>
      <c r="EN135" s="32">
        <f t="shared" ca="1" si="64"/>
        <v>11973.25</v>
      </c>
      <c r="EO135" s="32">
        <f t="shared" ca="1" si="64"/>
        <v>6539.869999999999</v>
      </c>
      <c r="EP135" s="32">
        <f t="shared" ca="1" si="73"/>
        <v>10637.689999999999</v>
      </c>
      <c r="EQ135" s="32">
        <f t="shared" ca="1" si="73"/>
        <v>11016.91</v>
      </c>
      <c r="ER135" s="32">
        <f t="shared" ca="1" si="73"/>
        <v>26291.48</v>
      </c>
    </row>
    <row r="136" spans="1:148" x14ac:dyDescent="0.25">
      <c r="A136" t="s">
        <v>517</v>
      </c>
      <c r="B136" s="1" t="s">
        <v>113</v>
      </c>
      <c r="C136" t="str">
        <f t="shared" ca="1" si="74"/>
        <v>SCR1</v>
      </c>
      <c r="D136" t="str">
        <f t="shared" ca="1" si="75"/>
        <v>Suncor Industrial System</v>
      </c>
      <c r="E136" s="52">
        <v>302437.0808</v>
      </c>
      <c r="F136" s="52">
        <v>298366.72690000001</v>
      </c>
      <c r="G136" s="52">
        <v>296756.00809999998</v>
      </c>
      <c r="H136" s="52">
        <v>300434.40580000001</v>
      </c>
      <c r="I136" s="52">
        <v>251323.55669999999</v>
      </c>
      <c r="J136" s="52">
        <v>186510.73079999999</v>
      </c>
      <c r="K136" s="52">
        <v>143127.1048</v>
      </c>
      <c r="L136" s="52">
        <v>182056.9534</v>
      </c>
      <c r="M136" s="52">
        <v>229323.5998</v>
      </c>
      <c r="N136" s="52">
        <v>264825.52870000002</v>
      </c>
      <c r="O136" s="52">
        <v>277687.48629999999</v>
      </c>
      <c r="P136" s="52">
        <v>288209.17090000003</v>
      </c>
      <c r="Q136" s="32">
        <v>10413146.1</v>
      </c>
      <c r="R136" s="32">
        <v>9919265.5999999996</v>
      </c>
      <c r="S136" s="32">
        <v>6193737.21</v>
      </c>
      <c r="T136" s="32">
        <v>6164202.8799999999</v>
      </c>
      <c r="U136" s="32">
        <v>13151902.17</v>
      </c>
      <c r="V136" s="32">
        <v>15333496.630000001</v>
      </c>
      <c r="W136" s="32">
        <v>3186108.72</v>
      </c>
      <c r="X136" s="32">
        <v>5141548.0599999996</v>
      </c>
      <c r="Y136" s="32">
        <v>4736182.62</v>
      </c>
      <c r="Z136" s="32">
        <v>5727143.9900000002</v>
      </c>
      <c r="AA136" s="32">
        <v>5911711.04</v>
      </c>
      <c r="AB136" s="32">
        <v>6029798.5800000001</v>
      </c>
      <c r="AC136" s="2">
        <v>3.28</v>
      </c>
      <c r="AD136" s="2">
        <v>3.28</v>
      </c>
      <c r="AE136" s="2">
        <v>3.28</v>
      </c>
      <c r="AF136" s="2">
        <v>3.28</v>
      </c>
      <c r="AG136" s="2">
        <v>3.28</v>
      </c>
      <c r="AH136" s="2">
        <v>3.28</v>
      </c>
      <c r="AI136" s="2">
        <v>3.28</v>
      </c>
      <c r="AJ136" s="2">
        <v>3.28</v>
      </c>
      <c r="AK136" s="2">
        <v>3.28</v>
      </c>
      <c r="AL136" s="2">
        <v>3.28</v>
      </c>
      <c r="AM136" s="2">
        <v>3.28</v>
      </c>
      <c r="AN136" s="2">
        <v>3.28</v>
      </c>
      <c r="AO136" s="33">
        <v>341551.19</v>
      </c>
      <c r="AP136" s="33">
        <v>325351.90999999997</v>
      </c>
      <c r="AQ136" s="33">
        <v>203154.58</v>
      </c>
      <c r="AR136" s="33">
        <v>202185.85</v>
      </c>
      <c r="AS136" s="33">
        <v>431382.39</v>
      </c>
      <c r="AT136" s="33">
        <v>502938.69</v>
      </c>
      <c r="AU136" s="33">
        <v>104504.37</v>
      </c>
      <c r="AV136" s="33">
        <v>168642.78</v>
      </c>
      <c r="AW136" s="33">
        <v>155346.79</v>
      </c>
      <c r="AX136" s="33">
        <v>187850.32</v>
      </c>
      <c r="AY136" s="33">
        <v>193904.12</v>
      </c>
      <c r="AZ136" s="33">
        <v>197777.39</v>
      </c>
      <c r="BA136" s="31">
        <f t="shared" si="53"/>
        <v>-1041.31</v>
      </c>
      <c r="BB136" s="31">
        <f t="shared" si="53"/>
        <v>-991.93</v>
      </c>
      <c r="BC136" s="31">
        <f t="shared" si="53"/>
        <v>-619.37</v>
      </c>
      <c r="BD136" s="31">
        <f t="shared" si="51"/>
        <v>-1232.8399999999999</v>
      </c>
      <c r="BE136" s="31">
        <f t="shared" si="51"/>
        <v>-2630.38</v>
      </c>
      <c r="BF136" s="31">
        <f t="shared" si="51"/>
        <v>-3066.7</v>
      </c>
      <c r="BG136" s="31">
        <f t="shared" si="51"/>
        <v>5097.7700000000004</v>
      </c>
      <c r="BH136" s="31">
        <f t="shared" si="51"/>
        <v>8226.48</v>
      </c>
      <c r="BI136" s="31">
        <f t="shared" si="51"/>
        <v>7577.89</v>
      </c>
      <c r="BJ136" s="31">
        <f t="shared" si="57"/>
        <v>-6299.86</v>
      </c>
      <c r="BK136" s="31">
        <f t="shared" si="57"/>
        <v>-6502.88</v>
      </c>
      <c r="BL136" s="31">
        <f t="shared" si="57"/>
        <v>-6632.78</v>
      </c>
      <c r="BM136" s="6">
        <f t="shared" ca="1" si="68"/>
        <v>4.8999999999999998E-3</v>
      </c>
      <c r="BN136" s="6">
        <f t="shared" ca="1" si="68"/>
        <v>4.8999999999999998E-3</v>
      </c>
      <c r="BO136" s="6">
        <f t="shared" ca="1" si="68"/>
        <v>4.8999999999999998E-3</v>
      </c>
      <c r="BP136" s="6">
        <f t="shared" ca="1" si="68"/>
        <v>4.8999999999999998E-3</v>
      </c>
      <c r="BQ136" s="6">
        <f t="shared" ca="1" si="68"/>
        <v>4.8999999999999998E-3</v>
      </c>
      <c r="BR136" s="6">
        <f t="shared" ca="1" si="68"/>
        <v>4.8999999999999998E-3</v>
      </c>
      <c r="BS136" s="6">
        <f t="shared" ca="1" si="68"/>
        <v>4.8999999999999998E-3</v>
      </c>
      <c r="BT136" s="6">
        <f t="shared" ca="1" si="68"/>
        <v>4.8999999999999998E-3</v>
      </c>
      <c r="BU136" s="6">
        <f t="shared" ca="1" si="68"/>
        <v>4.8999999999999998E-3</v>
      </c>
      <c r="BV136" s="6">
        <f t="shared" ca="1" si="68"/>
        <v>4.8999999999999998E-3</v>
      </c>
      <c r="BW136" s="6">
        <f t="shared" ca="1" si="68"/>
        <v>4.8999999999999998E-3</v>
      </c>
      <c r="BX136" s="6">
        <f t="shared" ca="1" si="68"/>
        <v>4.8999999999999998E-3</v>
      </c>
      <c r="BY136" s="31">
        <f t="shared" ca="1" si="61"/>
        <v>51024.42</v>
      </c>
      <c r="BZ136" s="31">
        <f t="shared" ca="1" si="61"/>
        <v>48604.4</v>
      </c>
      <c r="CA136" s="31">
        <f t="shared" ca="1" si="61"/>
        <v>30349.31</v>
      </c>
      <c r="CB136" s="31">
        <f t="shared" ca="1" si="58"/>
        <v>30204.59</v>
      </c>
      <c r="CC136" s="31">
        <f t="shared" ca="1" si="58"/>
        <v>64444.32</v>
      </c>
      <c r="CD136" s="31">
        <f t="shared" ca="1" si="58"/>
        <v>75134.13</v>
      </c>
      <c r="CE136" s="31">
        <f t="shared" ca="1" si="58"/>
        <v>15611.93</v>
      </c>
      <c r="CF136" s="31">
        <f t="shared" ca="1" si="58"/>
        <v>25193.59</v>
      </c>
      <c r="CG136" s="31">
        <f t="shared" ca="1" si="58"/>
        <v>23207.29</v>
      </c>
      <c r="CH136" s="31">
        <f t="shared" ca="1" si="58"/>
        <v>28063.01</v>
      </c>
      <c r="CI136" s="31">
        <f t="shared" ca="1" si="58"/>
        <v>28967.38</v>
      </c>
      <c r="CJ136" s="31">
        <f t="shared" ca="1" si="58"/>
        <v>29546.01</v>
      </c>
      <c r="CK136" s="32">
        <f t="shared" ca="1" si="54"/>
        <v>26032.87</v>
      </c>
      <c r="CL136" s="32">
        <f t="shared" ca="1" si="54"/>
        <v>24798.16</v>
      </c>
      <c r="CM136" s="32">
        <f t="shared" ca="1" si="54"/>
        <v>15484.34</v>
      </c>
      <c r="CN136" s="32">
        <f t="shared" ca="1" si="52"/>
        <v>15410.51</v>
      </c>
      <c r="CO136" s="32">
        <f t="shared" ca="1" si="52"/>
        <v>32879.760000000002</v>
      </c>
      <c r="CP136" s="32">
        <f t="shared" ca="1" si="52"/>
        <v>38333.74</v>
      </c>
      <c r="CQ136" s="32">
        <f t="shared" ca="1" si="52"/>
        <v>7965.27</v>
      </c>
      <c r="CR136" s="32">
        <f t="shared" ca="1" si="52"/>
        <v>12853.87</v>
      </c>
      <c r="CS136" s="32">
        <f t="shared" ca="1" si="52"/>
        <v>11840.46</v>
      </c>
      <c r="CT136" s="32">
        <f t="shared" ca="1" si="59"/>
        <v>14317.86</v>
      </c>
      <c r="CU136" s="32">
        <f t="shared" ca="1" si="59"/>
        <v>14779.28</v>
      </c>
      <c r="CV136" s="32">
        <f t="shared" ca="1" si="59"/>
        <v>15074.5</v>
      </c>
      <c r="CW136" s="31">
        <f t="shared" ca="1" si="70"/>
        <v>-263452.59000000003</v>
      </c>
      <c r="CX136" s="31">
        <f t="shared" ca="1" si="70"/>
        <v>-250957.41999999998</v>
      </c>
      <c r="CY136" s="31">
        <f t="shared" ca="1" si="70"/>
        <v>-156701.56</v>
      </c>
      <c r="CZ136" s="31">
        <f t="shared" ca="1" si="70"/>
        <v>-155337.91</v>
      </c>
      <c r="DA136" s="31">
        <f t="shared" ca="1" si="70"/>
        <v>-331427.93</v>
      </c>
      <c r="DB136" s="31">
        <f t="shared" ca="1" si="70"/>
        <v>-386404.12</v>
      </c>
      <c r="DC136" s="31">
        <f t="shared" ca="1" si="69"/>
        <v>-86024.94</v>
      </c>
      <c r="DD136" s="31">
        <f t="shared" ca="1" si="69"/>
        <v>-138821.80000000002</v>
      </c>
      <c r="DE136" s="31">
        <f t="shared" ca="1" si="69"/>
        <v>-127876.93000000001</v>
      </c>
      <c r="DF136" s="31">
        <f t="shared" ca="1" si="60"/>
        <v>-139169.59000000003</v>
      </c>
      <c r="DG136" s="31">
        <f t="shared" ca="1" si="60"/>
        <v>-143654.57999999999</v>
      </c>
      <c r="DH136" s="31">
        <f t="shared" ca="1" si="60"/>
        <v>-146524.1</v>
      </c>
      <c r="DI136" s="32">
        <f t="shared" ca="1" si="65"/>
        <v>-13172.63</v>
      </c>
      <c r="DJ136" s="32">
        <f t="shared" ca="1" si="65"/>
        <v>-12547.87</v>
      </c>
      <c r="DK136" s="32">
        <f t="shared" ca="1" si="65"/>
        <v>-7835.08</v>
      </c>
      <c r="DL136" s="32">
        <f t="shared" ca="1" si="62"/>
        <v>-7766.9</v>
      </c>
      <c r="DM136" s="32">
        <f t="shared" ca="1" si="62"/>
        <v>-16571.400000000001</v>
      </c>
      <c r="DN136" s="32">
        <f t="shared" ca="1" si="62"/>
        <v>-19320.21</v>
      </c>
      <c r="DO136" s="32">
        <f t="shared" ca="1" si="62"/>
        <v>-4301.25</v>
      </c>
      <c r="DP136" s="32">
        <f t="shared" ca="1" si="62"/>
        <v>-6941.09</v>
      </c>
      <c r="DQ136" s="32">
        <f t="shared" ca="1" si="62"/>
        <v>-6393.85</v>
      </c>
      <c r="DR136" s="32">
        <f t="shared" ca="1" si="71"/>
        <v>-6958.48</v>
      </c>
      <c r="DS136" s="32">
        <f t="shared" ca="1" si="71"/>
        <v>-7182.73</v>
      </c>
      <c r="DT136" s="32">
        <f t="shared" ca="1" si="71"/>
        <v>-7326.21</v>
      </c>
      <c r="DU136" s="31">
        <f t="shared" ca="1" si="66"/>
        <v>-41866.449999999997</v>
      </c>
      <c r="DV136" s="31">
        <f t="shared" ca="1" si="66"/>
        <v>-39347.93</v>
      </c>
      <c r="DW136" s="31">
        <f t="shared" ca="1" si="66"/>
        <v>-24268.91</v>
      </c>
      <c r="DX136" s="31">
        <f t="shared" ca="1" si="63"/>
        <v>-23727.89</v>
      </c>
      <c r="DY136" s="31">
        <f t="shared" ca="1" si="63"/>
        <v>-49944.66</v>
      </c>
      <c r="DZ136" s="31">
        <f t="shared" ca="1" si="63"/>
        <v>-57408.87</v>
      </c>
      <c r="EA136" s="31">
        <f t="shared" ca="1" si="63"/>
        <v>-12604.14</v>
      </c>
      <c r="EB136" s="31">
        <f t="shared" ca="1" si="63"/>
        <v>-20074.509999999998</v>
      </c>
      <c r="EC136" s="31">
        <f t="shared" ca="1" si="63"/>
        <v>-18247.45</v>
      </c>
      <c r="ED136" s="31">
        <f t="shared" ca="1" si="72"/>
        <v>-19601.490000000002</v>
      </c>
      <c r="EE136" s="31">
        <f t="shared" ca="1" si="72"/>
        <v>-19958.66</v>
      </c>
      <c r="EF136" s="31">
        <f t="shared" ca="1" si="72"/>
        <v>-20086.37</v>
      </c>
      <c r="EG136" s="32">
        <f t="shared" ca="1" si="67"/>
        <v>-318491.67000000004</v>
      </c>
      <c r="EH136" s="32">
        <f t="shared" ca="1" si="67"/>
        <v>-302853.21999999997</v>
      </c>
      <c r="EI136" s="32">
        <f t="shared" ca="1" si="67"/>
        <v>-188805.55</v>
      </c>
      <c r="EJ136" s="32">
        <f t="shared" ca="1" si="64"/>
        <v>-186832.7</v>
      </c>
      <c r="EK136" s="32">
        <f t="shared" ca="1" si="64"/>
        <v>-397943.99</v>
      </c>
      <c r="EL136" s="32">
        <f t="shared" ca="1" si="64"/>
        <v>-463133.2</v>
      </c>
      <c r="EM136" s="32">
        <f t="shared" ca="1" si="64"/>
        <v>-102930.33</v>
      </c>
      <c r="EN136" s="32">
        <f t="shared" ca="1" si="64"/>
        <v>-165837.40000000002</v>
      </c>
      <c r="EO136" s="32">
        <f t="shared" ca="1" si="64"/>
        <v>-152518.23000000001</v>
      </c>
      <c r="EP136" s="32">
        <f t="shared" ca="1" si="73"/>
        <v>-165729.56000000003</v>
      </c>
      <c r="EQ136" s="32">
        <f t="shared" ca="1" si="73"/>
        <v>-170795.97</v>
      </c>
      <c r="ER136" s="32">
        <f t="shared" ca="1" si="73"/>
        <v>-173936.68</v>
      </c>
    </row>
    <row r="137" spans="1:148" x14ac:dyDescent="0.25">
      <c r="A137" t="s">
        <v>518</v>
      </c>
      <c r="B137" s="1" t="s">
        <v>114</v>
      </c>
      <c r="C137" t="str">
        <f t="shared" ca="1" si="74"/>
        <v>SCR2</v>
      </c>
      <c r="D137" t="str">
        <f t="shared" ca="1" si="75"/>
        <v>Magrath Wind Facility</v>
      </c>
      <c r="E137" s="52">
        <v>11049.805700000001</v>
      </c>
      <c r="F137" s="52">
        <v>5214.5280000000002</v>
      </c>
      <c r="G137" s="52">
        <v>10298.909900000001</v>
      </c>
      <c r="H137" s="52">
        <v>7181.4139999999998</v>
      </c>
      <c r="I137" s="52">
        <v>3979.3516</v>
      </c>
      <c r="J137" s="52">
        <v>3491.1597999999999</v>
      </c>
      <c r="K137" s="52">
        <v>5598.5051000000003</v>
      </c>
      <c r="L137" s="52">
        <v>4922.8594999999996</v>
      </c>
      <c r="M137" s="52">
        <v>6928.7251999999999</v>
      </c>
      <c r="N137" s="52">
        <v>7386.0423000000001</v>
      </c>
      <c r="O137" s="52">
        <v>9731.7978000000003</v>
      </c>
      <c r="P137" s="52">
        <v>9886.7497000000003</v>
      </c>
      <c r="Q137" s="32">
        <v>248667.77</v>
      </c>
      <c r="R137" s="32">
        <v>110693.79</v>
      </c>
      <c r="S137" s="32">
        <v>183564</v>
      </c>
      <c r="T137" s="32">
        <v>132773.49</v>
      </c>
      <c r="U137" s="32">
        <v>125470.38</v>
      </c>
      <c r="V137" s="32">
        <v>117772.37</v>
      </c>
      <c r="W137" s="32">
        <v>102411.72</v>
      </c>
      <c r="X137" s="32">
        <v>112390.7</v>
      </c>
      <c r="Y137" s="32">
        <v>130461.02</v>
      </c>
      <c r="Z137" s="32">
        <v>130586.86</v>
      </c>
      <c r="AA137" s="32">
        <v>175971.25</v>
      </c>
      <c r="AB137" s="32">
        <v>177522.21</v>
      </c>
      <c r="AC137" s="2">
        <v>3</v>
      </c>
      <c r="AD137" s="2">
        <v>3</v>
      </c>
      <c r="AE137" s="2">
        <v>3</v>
      </c>
      <c r="AF137" s="2">
        <v>3</v>
      </c>
      <c r="AG137" s="2">
        <v>3</v>
      </c>
      <c r="AH137" s="2">
        <v>3</v>
      </c>
      <c r="AI137" s="2">
        <v>3</v>
      </c>
      <c r="AJ137" s="2">
        <v>3</v>
      </c>
      <c r="AK137" s="2">
        <v>3</v>
      </c>
      <c r="AL137" s="2">
        <v>3</v>
      </c>
      <c r="AM137" s="2">
        <v>3</v>
      </c>
      <c r="AN137" s="2">
        <v>3</v>
      </c>
      <c r="AO137" s="33">
        <v>7460.03</v>
      </c>
      <c r="AP137" s="33">
        <v>3320.81</v>
      </c>
      <c r="AQ137" s="33">
        <v>5506.92</v>
      </c>
      <c r="AR137" s="33">
        <v>3983.2</v>
      </c>
      <c r="AS137" s="33">
        <v>3764.11</v>
      </c>
      <c r="AT137" s="33">
        <v>3533.17</v>
      </c>
      <c r="AU137" s="33">
        <v>3072.35</v>
      </c>
      <c r="AV137" s="33">
        <v>3371.72</v>
      </c>
      <c r="AW137" s="33">
        <v>3913.83</v>
      </c>
      <c r="AX137" s="33">
        <v>3917.61</v>
      </c>
      <c r="AY137" s="33">
        <v>5279.14</v>
      </c>
      <c r="AZ137" s="33">
        <v>5325.67</v>
      </c>
      <c r="BA137" s="31">
        <f t="shared" si="53"/>
        <v>-24.87</v>
      </c>
      <c r="BB137" s="31">
        <f t="shared" si="53"/>
        <v>-11.07</v>
      </c>
      <c r="BC137" s="31">
        <f t="shared" si="53"/>
        <v>-18.36</v>
      </c>
      <c r="BD137" s="31">
        <f t="shared" si="51"/>
        <v>-26.55</v>
      </c>
      <c r="BE137" s="31">
        <f t="shared" si="51"/>
        <v>-25.09</v>
      </c>
      <c r="BF137" s="31">
        <f t="shared" si="51"/>
        <v>-23.55</v>
      </c>
      <c r="BG137" s="31">
        <f t="shared" si="51"/>
        <v>163.86</v>
      </c>
      <c r="BH137" s="31">
        <f t="shared" si="51"/>
        <v>179.83</v>
      </c>
      <c r="BI137" s="31">
        <f t="shared" si="51"/>
        <v>208.74</v>
      </c>
      <c r="BJ137" s="31">
        <f t="shared" si="57"/>
        <v>-143.65</v>
      </c>
      <c r="BK137" s="31">
        <f t="shared" si="57"/>
        <v>-193.57</v>
      </c>
      <c r="BL137" s="31">
        <f t="shared" si="57"/>
        <v>-195.27</v>
      </c>
      <c r="BM137" s="6">
        <f t="shared" ca="1" si="68"/>
        <v>2.3599999999999999E-2</v>
      </c>
      <c r="BN137" s="6">
        <f t="shared" ca="1" si="68"/>
        <v>2.3599999999999999E-2</v>
      </c>
      <c r="BO137" s="6">
        <f t="shared" ca="1" si="68"/>
        <v>2.3599999999999999E-2</v>
      </c>
      <c r="BP137" s="6">
        <f t="shared" ca="1" si="68"/>
        <v>2.3599999999999999E-2</v>
      </c>
      <c r="BQ137" s="6">
        <f t="shared" ca="1" si="68"/>
        <v>2.3599999999999999E-2</v>
      </c>
      <c r="BR137" s="6">
        <f t="shared" ca="1" si="68"/>
        <v>2.3599999999999999E-2</v>
      </c>
      <c r="BS137" s="6">
        <f t="shared" ca="1" si="68"/>
        <v>2.3599999999999999E-2</v>
      </c>
      <c r="BT137" s="6">
        <f t="shared" ca="1" si="68"/>
        <v>2.3599999999999999E-2</v>
      </c>
      <c r="BU137" s="6">
        <f t="shared" ca="1" si="68"/>
        <v>2.3599999999999999E-2</v>
      </c>
      <c r="BV137" s="6">
        <f t="shared" ca="1" si="68"/>
        <v>2.3599999999999999E-2</v>
      </c>
      <c r="BW137" s="6">
        <f t="shared" ca="1" si="68"/>
        <v>2.3599999999999999E-2</v>
      </c>
      <c r="BX137" s="6">
        <f t="shared" ca="1" si="68"/>
        <v>2.3599999999999999E-2</v>
      </c>
      <c r="BY137" s="31">
        <f t="shared" ca="1" si="61"/>
        <v>5868.56</v>
      </c>
      <c r="BZ137" s="31">
        <f t="shared" ca="1" si="61"/>
        <v>2612.37</v>
      </c>
      <c r="CA137" s="31">
        <f t="shared" ca="1" si="61"/>
        <v>4332.1099999999997</v>
      </c>
      <c r="CB137" s="31">
        <f t="shared" ca="1" si="58"/>
        <v>3133.45</v>
      </c>
      <c r="CC137" s="31">
        <f t="shared" ca="1" si="58"/>
        <v>2961.1</v>
      </c>
      <c r="CD137" s="31">
        <f t="shared" ca="1" si="58"/>
        <v>2779.43</v>
      </c>
      <c r="CE137" s="31">
        <f t="shared" ca="1" si="58"/>
        <v>2416.92</v>
      </c>
      <c r="CF137" s="31">
        <f t="shared" ca="1" si="58"/>
        <v>2652.42</v>
      </c>
      <c r="CG137" s="31">
        <f t="shared" ca="1" si="58"/>
        <v>3078.88</v>
      </c>
      <c r="CH137" s="31">
        <f t="shared" ca="1" si="58"/>
        <v>3081.85</v>
      </c>
      <c r="CI137" s="31">
        <f t="shared" ca="1" si="58"/>
        <v>4152.92</v>
      </c>
      <c r="CJ137" s="31">
        <f t="shared" ca="1" si="58"/>
        <v>4189.5200000000004</v>
      </c>
      <c r="CK137" s="32">
        <f t="shared" ca="1" si="54"/>
        <v>621.66999999999996</v>
      </c>
      <c r="CL137" s="32">
        <f t="shared" ca="1" si="54"/>
        <v>276.73</v>
      </c>
      <c r="CM137" s="32">
        <f t="shared" ca="1" si="54"/>
        <v>458.91</v>
      </c>
      <c r="CN137" s="32">
        <f t="shared" ca="1" si="52"/>
        <v>331.93</v>
      </c>
      <c r="CO137" s="32">
        <f t="shared" ca="1" si="52"/>
        <v>313.68</v>
      </c>
      <c r="CP137" s="32">
        <f t="shared" ca="1" si="52"/>
        <v>294.43</v>
      </c>
      <c r="CQ137" s="32">
        <f t="shared" ca="1" si="52"/>
        <v>256.02999999999997</v>
      </c>
      <c r="CR137" s="32">
        <f t="shared" ca="1" si="52"/>
        <v>280.98</v>
      </c>
      <c r="CS137" s="32">
        <f t="shared" ca="1" si="52"/>
        <v>326.14999999999998</v>
      </c>
      <c r="CT137" s="32">
        <f t="shared" ca="1" si="59"/>
        <v>326.47000000000003</v>
      </c>
      <c r="CU137" s="32">
        <f t="shared" ca="1" si="59"/>
        <v>439.93</v>
      </c>
      <c r="CV137" s="32">
        <f t="shared" ca="1" si="59"/>
        <v>443.81</v>
      </c>
      <c r="CW137" s="31">
        <f t="shared" ca="1" si="70"/>
        <v>-944.92999999999927</v>
      </c>
      <c r="CX137" s="31">
        <f t="shared" ca="1" si="70"/>
        <v>-420.64000000000004</v>
      </c>
      <c r="CY137" s="31">
        <f t="shared" ca="1" si="70"/>
        <v>-697.54000000000053</v>
      </c>
      <c r="CZ137" s="31">
        <f t="shared" ca="1" si="70"/>
        <v>-491.27000000000015</v>
      </c>
      <c r="DA137" s="31">
        <f t="shared" ca="1" si="70"/>
        <v>-464.24000000000041</v>
      </c>
      <c r="DB137" s="31">
        <f t="shared" ca="1" si="70"/>
        <v>-435.76000000000039</v>
      </c>
      <c r="DC137" s="31">
        <f t="shared" ca="1" si="69"/>
        <v>-563.2600000000001</v>
      </c>
      <c r="DD137" s="31">
        <f t="shared" ca="1" si="69"/>
        <v>-618.14999999999975</v>
      </c>
      <c r="DE137" s="31">
        <f t="shared" ca="1" si="69"/>
        <v>-717.53999999999974</v>
      </c>
      <c r="DF137" s="31">
        <f t="shared" ca="1" si="60"/>
        <v>-365.64000000000044</v>
      </c>
      <c r="DG137" s="31">
        <f t="shared" ca="1" si="60"/>
        <v>-492.71999999999997</v>
      </c>
      <c r="DH137" s="31">
        <f t="shared" ca="1" si="60"/>
        <v>-497.06999999999925</v>
      </c>
      <c r="DI137" s="32">
        <f t="shared" ca="1" si="65"/>
        <v>-47.25</v>
      </c>
      <c r="DJ137" s="32">
        <f t="shared" ca="1" si="65"/>
        <v>-21.03</v>
      </c>
      <c r="DK137" s="32">
        <f t="shared" ca="1" si="65"/>
        <v>-34.880000000000003</v>
      </c>
      <c r="DL137" s="32">
        <f t="shared" ca="1" si="62"/>
        <v>-24.56</v>
      </c>
      <c r="DM137" s="32">
        <f t="shared" ca="1" si="62"/>
        <v>-23.21</v>
      </c>
      <c r="DN137" s="32">
        <f t="shared" ca="1" si="62"/>
        <v>-21.79</v>
      </c>
      <c r="DO137" s="32">
        <f t="shared" ca="1" si="62"/>
        <v>-28.16</v>
      </c>
      <c r="DP137" s="32">
        <f t="shared" ca="1" si="62"/>
        <v>-30.91</v>
      </c>
      <c r="DQ137" s="32">
        <f t="shared" ca="1" si="62"/>
        <v>-35.880000000000003</v>
      </c>
      <c r="DR137" s="32">
        <f t="shared" ca="1" si="71"/>
        <v>-18.28</v>
      </c>
      <c r="DS137" s="32">
        <f t="shared" ca="1" si="71"/>
        <v>-24.64</v>
      </c>
      <c r="DT137" s="32">
        <f t="shared" ca="1" si="71"/>
        <v>-24.85</v>
      </c>
      <c r="DU137" s="31">
        <f t="shared" ca="1" si="66"/>
        <v>-150.16</v>
      </c>
      <c r="DV137" s="31">
        <f t="shared" ca="1" si="66"/>
        <v>-65.95</v>
      </c>
      <c r="DW137" s="31">
        <f t="shared" ca="1" si="66"/>
        <v>-108.03</v>
      </c>
      <c r="DX137" s="31">
        <f t="shared" ca="1" si="63"/>
        <v>-75.040000000000006</v>
      </c>
      <c r="DY137" s="31">
        <f t="shared" ca="1" si="63"/>
        <v>-69.959999999999994</v>
      </c>
      <c r="DZ137" s="31">
        <f t="shared" ca="1" si="63"/>
        <v>-64.739999999999995</v>
      </c>
      <c r="EA137" s="31">
        <f t="shared" ca="1" si="63"/>
        <v>-82.53</v>
      </c>
      <c r="EB137" s="31">
        <f t="shared" ca="1" si="63"/>
        <v>-89.39</v>
      </c>
      <c r="EC137" s="31">
        <f t="shared" ca="1" si="63"/>
        <v>-102.39</v>
      </c>
      <c r="ED137" s="31">
        <f t="shared" ca="1" si="72"/>
        <v>-51.5</v>
      </c>
      <c r="EE137" s="31">
        <f t="shared" ca="1" si="72"/>
        <v>-68.459999999999994</v>
      </c>
      <c r="EF137" s="31">
        <f t="shared" ca="1" si="72"/>
        <v>-68.14</v>
      </c>
      <c r="EG137" s="32">
        <f t="shared" ca="1" si="67"/>
        <v>-1142.3399999999992</v>
      </c>
      <c r="EH137" s="32">
        <f t="shared" ca="1" si="67"/>
        <v>-507.62000000000006</v>
      </c>
      <c r="EI137" s="32">
        <f t="shared" ca="1" si="67"/>
        <v>-840.4500000000005</v>
      </c>
      <c r="EJ137" s="32">
        <f t="shared" ca="1" si="64"/>
        <v>-590.87000000000012</v>
      </c>
      <c r="EK137" s="32">
        <f t="shared" ca="1" si="64"/>
        <v>-557.41000000000042</v>
      </c>
      <c r="EL137" s="32">
        <f t="shared" ca="1" si="64"/>
        <v>-522.29000000000042</v>
      </c>
      <c r="EM137" s="32">
        <f t="shared" ca="1" si="64"/>
        <v>-673.95</v>
      </c>
      <c r="EN137" s="32">
        <f t="shared" ca="1" si="64"/>
        <v>-738.4499999999997</v>
      </c>
      <c r="EO137" s="32">
        <f t="shared" ca="1" si="64"/>
        <v>-855.80999999999972</v>
      </c>
      <c r="EP137" s="32">
        <f t="shared" ca="1" si="73"/>
        <v>-435.42000000000041</v>
      </c>
      <c r="EQ137" s="32">
        <f t="shared" ca="1" si="73"/>
        <v>-585.82000000000005</v>
      </c>
      <c r="ER137" s="32">
        <f t="shared" ca="1" si="73"/>
        <v>-590.05999999999926</v>
      </c>
    </row>
    <row r="138" spans="1:148" x14ac:dyDescent="0.25">
      <c r="A138" t="s">
        <v>518</v>
      </c>
      <c r="B138" s="1" t="s">
        <v>115</v>
      </c>
      <c r="C138" t="str">
        <f t="shared" ca="1" si="74"/>
        <v>SCR3</v>
      </c>
      <c r="D138" t="str">
        <f t="shared" ca="1" si="75"/>
        <v>Chin Chute Wind Facility</v>
      </c>
      <c r="E138" s="52">
        <v>11947.9609</v>
      </c>
      <c r="F138" s="52">
        <v>5990.7960000000003</v>
      </c>
      <c r="G138" s="52">
        <v>11012.1569</v>
      </c>
      <c r="H138" s="52">
        <v>7725.1480000000001</v>
      </c>
      <c r="I138" s="52">
        <v>4459.5716000000002</v>
      </c>
      <c r="J138" s="52">
        <v>3464.1831000000002</v>
      </c>
      <c r="K138" s="52">
        <v>5207.4857000000002</v>
      </c>
      <c r="L138" s="52">
        <v>5815.8051999999998</v>
      </c>
      <c r="M138" s="52">
        <v>6674.3549000000003</v>
      </c>
      <c r="N138" s="52">
        <v>8358.3235999999997</v>
      </c>
      <c r="O138" s="52">
        <v>9244.1869999999999</v>
      </c>
      <c r="P138" s="52">
        <v>9638.2098000000005</v>
      </c>
      <c r="Q138" s="32">
        <v>283566.58</v>
      </c>
      <c r="R138" s="32">
        <v>141295.10999999999</v>
      </c>
      <c r="S138" s="32">
        <v>198140.73</v>
      </c>
      <c r="T138" s="32">
        <v>139540.43</v>
      </c>
      <c r="U138" s="32">
        <v>150346.5</v>
      </c>
      <c r="V138" s="32">
        <v>146877.4</v>
      </c>
      <c r="W138" s="32">
        <v>91975.19</v>
      </c>
      <c r="X138" s="32">
        <v>126598.5</v>
      </c>
      <c r="Y138" s="32">
        <v>122924.35</v>
      </c>
      <c r="Z138" s="32">
        <v>146827.03</v>
      </c>
      <c r="AA138" s="32">
        <v>163174.04</v>
      </c>
      <c r="AB138" s="32">
        <v>172341.22</v>
      </c>
      <c r="AC138" s="2">
        <v>2.0099999999999998</v>
      </c>
      <c r="AD138" s="2">
        <v>2.0099999999999998</v>
      </c>
      <c r="AE138" s="2">
        <v>2.0099999999999998</v>
      </c>
      <c r="AF138" s="2">
        <v>2.0099999999999998</v>
      </c>
      <c r="AG138" s="2">
        <v>2.0099999999999998</v>
      </c>
      <c r="AH138" s="2">
        <v>2.0099999999999998</v>
      </c>
      <c r="AI138" s="2">
        <v>2.0099999999999998</v>
      </c>
      <c r="AJ138" s="2">
        <v>2.0099999999999998</v>
      </c>
      <c r="AK138" s="2">
        <v>2.0099999999999998</v>
      </c>
      <c r="AL138" s="2">
        <v>2.0099999999999998</v>
      </c>
      <c r="AM138" s="2">
        <v>2.0099999999999998</v>
      </c>
      <c r="AN138" s="2">
        <v>2.0099999999999998</v>
      </c>
      <c r="AO138" s="33">
        <v>5699.69</v>
      </c>
      <c r="AP138" s="33">
        <v>2840.03</v>
      </c>
      <c r="AQ138" s="33">
        <v>3982.63</v>
      </c>
      <c r="AR138" s="33">
        <v>2804.76</v>
      </c>
      <c r="AS138" s="33">
        <v>3021.96</v>
      </c>
      <c r="AT138" s="33">
        <v>2952.24</v>
      </c>
      <c r="AU138" s="33">
        <v>1848.7</v>
      </c>
      <c r="AV138" s="33">
        <v>2544.63</v>
      </c>
      <c r="AW138" s="33">
        <v>2470.7800000000002</v>
      </c>
      <c r="AX138" s="33">
        <v>2951.22</v>
      </c>
      <c r="AY138" s="33">
        <v>3279.8</v>
      </c>
      <c r="AZ138" s="33">
        <v>3464.06</v>
      </c>
      <c r="BA138" s="31">
        <f t="shared" si="53"/>
        <v>-28.36</v>
      </c>
      <c r="BB138" s="31">
        <f t="shared" si="53"/>
        <v>-14.13</v>
      </c>
      <c r="BC138" s="31">
        <f t="shared" si="53"/>
        <v>-19.809999999999999</v>
      </c>
      <c r="BD138" s="31">
        <f t="shared" si="51"/>
        <v>-27.91</v>
      </c>
      <c r="BE138" s="31">
        <f t="shared" si="51"/>
        <v>-30.07</v>
      </c>
      <c r="BF138" s="31">
        <f t="shared" si="51"/>
        <v>-29.38</v>
      </c>
      <c r="BG138" s="31">
        <f t="shared" si="51"/>
        <v>147.16</v>
      </c>
      <c r="BH138" s="31">
        <f t="shared" si="51"/>
        <v>202.56</v>
      </c>
      <c r="BI138" s="31">
        <f t="shared" si="51"/>
        <v>196.68</v>
      </c>
      <c r="BJ138" s="31">
        <f t="shared" si="57"/>
        <v>-161.51</v>
      </c>
      <c r="BK138" s="31">
        <f t="shared" si="57"/>
        <v>-179.49</v>
      </c>
      <c r="BL138" s="31">
        <f t="shared" si="57"/>
        <v>-189.58</v>
      </c>
      <c r="BM138" s="6">
        <f t="shared" ca="1" si="68"/>
        <v>6.3E-3</v>
      </c>
      <c r="BN138" s="6">
        <f t="shared" ca="1" si="68"/>
        <v>6.3E-3</v>
      </c>
      <c r="BO138" s="6">
        <f t="shared" ca="1" si="68"/>
        <v>6.3E-3</v>
      </c>
      <c r="BP138" s="6">
        <f t="shared" ca="1" si="68"/>
        <v>6.3E-3</v>
      </c>
      <c r="BQ138" s="6">
        <f t="shared" ca="1" si="68"/>
        <v>6.3E-3</v>
      </c>
      <c r="BR138" s="6">
        <f t="shared" ca="1" si="68"/>
        <v>6.3E-3</v>
      </c>
      <c r="BS138" s="6">
        <f t="shared" ca="1" si="68"/>
        <v>6.3E-3</v>
      </c>
      <c r="BT138" s="6">
        <f t="shared" ca="1" si="68"/>
        <v>6.3E-3</v>
      </c>
      <c r="BU138" s="6">
        <f t="shared" ca="1" si="68"/>
        <v>6.3E-3</v>
      </c>
      <c r="BV138" s="6">
        <f t="shared" ca="1" si="68"/>
        <v>6.3E-3</v>
      </c>
      <c r="BW138" s="6">
        <f t="shared" ca="1" si="68"/>
        <v>6.3E-3</v>
      </c>
      <c r="BX138" s="6">
        <f t="shared" ca="1" si="68"/>
        <v>6.3E-3</v>
      </c>
      <c r="BY138" s="31">
        <f t="shared" ca="1" si="61"/>
        <v>1786.47</v>
      </c>
      <c r="BZ138" s="31">
        <f t="shared" ca="1" si="61"/>
        <v>890.16</v>
      </c>
      <c r="CA138" s="31">
        <f t="shared" ca="1" si="61"/>
        <v>1248.29</v>
      </c>
      <c r="CB138" s="31">
        <f t="shared" ca="1" si="58"/>
        <v>879.1</v>
      </c>
      <c r="CC138" s="31">
        <f t="shared" ca="1" si="58"/>
        <v>947.18</v>
      </c>
      <c r="CD138" s="31">
        <f t="shared" ca="1" si="58"/>
        <v>925.33</v>
      </c>
      <c r="CE138" s="31">
        <f t="shared" ca="1" si="58"/>
        <v>579.44000000000005</v>
      </c>
      <c r="CF138" s="31">
        <f t="shared" ca="1" si="58"/>
        <v>797.57</v>
      </c>
      <c r="CG138" s="31">
        <f t="shared" ca="1" si="58"/>
        <v>774.42</v>
      </c>
      <c r="CH138" s="31">
        <f t="shared" ca="1" si="58"/>
        <v>925.01</v>
      </c>
      <c r="CI138" s="31">
        <f t="shared" ca="1" si="58"/>
        <v>1028</v>
      </c>
      <c r="CJ138" s="31">
        <f t="shared" ca="1" si="58"/>
        <v>1085.75</v>
      </c>
      <c r="CK138" s="32">
        <f t="shared" ca="1" si="54"/>
        <v>708.92</v>
      </c>
      <c r="CL138" s="32">
        <f t="shared" ca="1" si="54"/>
        <v>353.24</v>
      </c>
      <c r="CM138" s="32">
        <f t="shared" ca="1" si="54"/>
        <v>495.35</v>
      </c>
      <c r="CN138" s="32">
        <f t="shared" ca="1" si="52"/>
        <v>348.85</v>
      </c>
      <c r="CO138" s="32">
        <f t="shared" ca="1" si="52"/>
        <v>375.87</v>
      </c>
      <c r="CP138" s="32">
        <f t="shared" ca="1" si="52"/>
        <v>367.19</v>
      </c>
      <c r="CQ138" s="32">
        <f t="shared" ca="1" si="52"/>
        <v>229.94</v>
      </c>
      <c r="CR138" s="32">
        <f t="shared" ca="1" si="52"/>
        <v>316.5</v>
      </c>
      <c r="CS138" s="32">
        <f t="shared" ca="1" si="52"/>
        <v>307.31</v>
      </c>
      <c r="CT138" s="32">
        <f t="shared" ca="1" si="59"/>
        <v>367.07</v>
      </c>
      <c r="CU138" s="32">
        <f t="shared" ca="1" si="59"/>
        <v>407.94</v>
      </c>
      <c r="CV138" s="32">
        <f t="shared" ca="1" si="59"/>
        <v>430.85</v>
      </c>
      <c r="CW138" s="31">
        <f t="shared" ca="1" si="70"/>
        <v>-3175.9399999999996</v>
      </c>
      <c r="CX138" s="31">
        <f t="shared" ca="1" si="70"/>
        <v>-1582.5</v>
      </c>
      <c r="CY138" s="31">
        <f t="shared" ca="1" si="70"/>
        <v>-2219.1800000000003</v>
      </c>
      <c r="CZ138" s="31">
        <f t="shared" ca="1" si="70"/>
        <v>-1548.9</v>
      </c>
      <c r="DA138" s="31">
        <f t="shared" ca="1" si="70"/>
        <v>-1668.8400000000001</v>
      </c>
      <c r="DB138" s="31">
        <f t="shared" ca="1" si="70"/>
        <v>-1630.3399999999997</v>
      </c>
      <c r="DC138" s="31">
        <f t="shared" ca="1" si="69"/>
        <v>-1186.48</v>
      </c>
      <c r="DD138" s="31">
        <f t="shared" ca="1" si="69"/>
        <v>-1633.12</v>
      </c>
      <c r="DE138" s="31">
        <f t="shared" ca="1" si="69"/>
        <v>-1585.7300000000002</v>
      </c>
      <c r="DF138" s="31">
        <f t="shared" ca="1" si="60"/>
        <v>-1497.6299999999999</v>
      </c>
      <c r="DG138" s="31">
        <f t="shared" ca="1" si="60"/>
        <v>-1664.3700000000001</v>
      </c>
      <c r="DH138" s="31">
        <f t="shared" ca="1" si="60"/>
        <v>-1757.88</v>
      </c>
      <c r="DI138" s="32">
        <f t="shared" ca="1" si="65"/>
        <v>-158.80000000000001</v>
      </c>
      <c r="DJ138" s="32">
        <f t="shared" ca="1" si="65"/>
        <v>-79.13</v>
      </c>
      <c r="DK138" s="32">
        <f t="shared" ca="1" si="65"/>
        <v>-110.96</v>
      </c>
      <c r="DL138" s="32">
        <f t="shared" ca="1" si="62"/>
        <v>-77.45</v>
      </c>
      <c r="DM138" s="32">
        <f t="shared" ca="1" si="62"/>
        <v>-83.44</v>
      </c>
      <c r="DN138" s="32">
        <f t="shared" ca="1" si="62"/>
        <v>-81.52</v>
      </c>
      <c r="DO138" s="32">
        <f t="shared" ca="1" si="62"/>
        <v>-59.32</v>
      </c>
      <c r="DP138" s="32">
        <f t="shared" ca="1" si="62"/>
        <v>-81.66</v>
      </c>
      <c r="DQ138" s="32">
        <f t="shared" ca="1" si="62"/>
        <v>-79.290000000000006</v>
      </c>
      <c r="DR138" s="32">
        <f t="shared" ca="1" si="71"/>
        <v>-74.88</v>
      </c>
      <c r="DS138" s="32">
        <f t="shared" ca="1" si="71"/>
        <v>-83.22</v>
      </c>
      <c r="DT138" s="32">
        <f t="shared" ca="1" si="71"/>
        <v>-87.89</v>
      </c>
      <c r="DU138" s="31">
        <f t="shared" ca="1" si="66"/>
        <v>-504.7</v>
      </c>
      <c r="DV138" s="31">
        <f t="shared" ca="1" si="66"/>
        <v>-248.12</v>
      </c>
      <c r="DW138" s="31">
        <f t="shared" ca="1" si="66"/>
        <v>-343.69</v>
      </c>
      <c r="DX138" s="31">
        <f t="shared" ca="1" si="63"/>
        <v>-236.59</v>
      </c>
      <c r="DY138" s="31">
        <f t="shared" ca="1" si="63"/>
        <v>-251.49</v>
      </c>
      <c r="DZ138" s="31">
        <f t="shared" ca="1" si="63"/>
        <v>-242.22</v>
      </c>
      <c r="EA138" s="31">
        <f t="shared" ca="1" si="63"/>
        <v>-173.84</v>
      </c>
      <c r="EB138" s="31">
        <f t="shared" ca="1" si="63"/>
        <v>-236.16</v>
      </c>
      <c r="EC138" s="31">
        <f t="shared" ca="1" si="63"/>
        <v>-226.28</v>
      </c>
      <c r="ED138" s="31">
        <f t="shared" ca="1" si="72"/>
        <v>-210.94</v>
      </c>
      <c r="EE138" s="31">
        <f t="shared" ca="1" si="72"/>
        <v>-231.24</v>
      </c>
      <c r="EF138" s="31">
        <f t="shared" ca="1" si="72"/>
        <v>-240.98</v>
      </c>
      <c r="EG138" s="32">
        <f t="shared" ca="1" si="67"/>
        <v>-3839.4399999999996</v>
      </c>
      <c r="EH138" s="32">
        <f t="shared" ca="1" si="67"/>
        <v>-1909.75</v>
      </c>
      <c r="EI138" s="32">
        <f t="shared" ca="1" si="67"/>
        <v>-2673.8300000000004</v>
      </c>
      <c r="EJ138" s="32">
        <f t="shared" ca="1" si="64"/>
        <v>-1862.94</v>
      </c>
      <c r="EK138" s="32">
        <f t="shared" ca="1" si="64"/>
        <v>-2003.7700000000002</v>
      </c>
      <c r="EL138" s="32">
        <f t="shared" ca="1" si="64"/>
        <v>-1954.0799999999997</v>
      </c>
      <c r="EM138" s="32">
        <f t="shared" ca="1" si="64"/>
        <v>-1419.6399999999999</v>
      </c>
      <c r="EN138" s="32">
        <f t="shared" ca="1" si="64"/>
        <v>-1950.94</v>
      </c>
      <c r="EO138" s="32">
        <f t="shared" ca="1" si="64"/>
        <v>-1891.3000000000002</v>
      </c>
      <c r="EP138" s="32">
        <f t="shared" ca="1" si="73"/>
        <v>-1783.4499999999998</v>
      </c>
      <c r="EQ138" s="32">
        <f t="shared" ca="1" si="73"/>
        <v>-1978.8300000000002</v>
      </c>
      <c r="ER138" s="32">
        <f t="shared" ca="1" si="73"/>
        <v>-2086.75</v>
      </c>
    </row>
    <row r="139" spans="1:148" x14ac:dyDescent="0.25">
      <c r="A139" t="s">
        <v>518</v>
      </c>
      <c r="B139" s="1" t="s">
        <v>120</v>
      </c>
      <c r="C139" t="str">
        <f t="shared" ca="1" si="74"/>
        <v>SCR4</v>
      </c>
      <c r="D139" t="str">
        <f t="shared" ca="1" si="75"/>
        <v>Wintering Hills Wind Facility</v>
      </c>
      <c r="E139" s="52">
        <v>30749.7559</v>
      </c>
      <c r="F139" s="52">
        <v>21510.957600000002</v>
      </c>
      <c r="G139" s="52">
        <v>26203.4051</v>
      </c>
      <c r="H139" s="52">
        <v>27227.1198</v>
      </c>
      <c r="I139" s="52">
        <v>24137.2376</v>
      </c>
      <c r="J139" s="52">
        <v>15783.1147</v>
      </c>
      <c r="K139" s="52">
        <v>17948.1181</v>
      </c>
      <c r="Q139" s="32">
        <v>843225.31</v>
      </c>
      <c r="R139" s="32">
        <v>575747.23</v>
      </c>
      <c r="S139" s="32">
        <v>499377.03</v>
      </c>
      <c r="T139" s="32">
        <v>524836.06000000006</v>
      </c>
      <c r="U139" s="32">
        <v>1004611.77</v>
      </c>
      <c r="V139" s="32">
        <v>913770.37</v>
      </c>
      <c r="W139" s="32">
        <v>338414.11</v>
      </c>
      <c r="X139" s="32"/>
      <c r="Y139" s="32"/>
      <c r="Z139" s="32"/>
      <c r="AA139" s="32"/>
      <c r="AB139" s="32"/>
      <c r="AC139" s="2">
        <v>5.15</v>
      </c>
      <c r="AD139" s="2">
        <v>5.15</v>
      </c>
      <c r="AE139" s="2">
        <v>5.15</v>
      </c>
      <c r="AF139" s="2">
        <v>5.15</v>
      </c>
      <c r="AG139" s="2">
        <v>5.15</v>
      </c>
      <c r="AH139" s="2">
        <v>5.15</v>
      </c>
      <c r="AI139" s="2">
        <v>5.15</v>
      </c>
      <c r="AO139" s="33">
        <v>43426.1</v>
      </c>
      <c r="AP139" s="33">
        <v>29650.98</v>
      </c>
      <c r="AQ139" s="33">
        <v>25717.919999999998</v>
      </c>
      <c r="AR139" s="33">
        <v>27029.06</v>
      </c>
      <c r="AS139" s="33">
        <v>51737.51</v>
      </c>
      <c r="AT139" s="33">
        <v>47059.17</v>
      </c>
      <c r="AU139" s="33">
        <v>17428.330000000002</v>
      </c>
      <c r="AV139" s="33"/>
      <c r="AW139" s="33"/>
      <c r="AX139" s="33"/>
      <c r="AY139" s="33"/>
      <c r="AZ139" s="33"/>
      <c r="BA139" s="31">
        <f t="shared" si="53"/>
        <v>-84.32</v>
      </c>
      <c r="BB139" s="31">
        <f t="shared" si="53"/>
        <v>-57.57</v>
      </c>
      <c r="BC139" s="31">
        <f t="shared" si="53"/>
        <v>-49.94</v>
      </c>
      <c r="BD139" s="31">
        <f t="shared" si="51"/>
        <v>-104.97</v>
      </c>
      <c r="BE139" s="31">
        <f t="shared" si="51"/>
        <v>-200.92</v>
      </c>
      <c r="BF139" s="31">
        <f t="shared" si="51"/>
        <v>-182.75</v>
      </c>
      <c r="BG139" s="31">
        <f t="shared" si="51"/>
        <v>541.46</v>
      </c>
      <c r="BH139" s="31">
        <f t="shared" si="51"/>
        <v>0</v>
      </c>
      <c r="BI139" s="31">
        <f t="shared" si="51"/>
        <v>0</v>
      </c>
      <c r="BJ139" s="31">
        <f t="shared" si="57"/>
        <v>0</v>
      </c>
      <c r="BK139" s="31">
        <f t="shared" si="57"/>
        <v>0</v>
      </c>
      <c r="BL139" s="31">
        <f t="shared" si="57"/>
        <v>0</v>
      </c>
      <c r="BM139" s="6">
        <f t="shared" ca="1" si="68"/>
        <v>3.4500000000000003E-2</v>
      </c>
      <c r="BN139" s="6">
        <f t="shared" ca="1" si="68"/>
        <v>3.4500000000000003E-2</v>
      </c>
      <c r="BO139" s="6">
        <f t="shared" ca="1" si="68"/>
        <v>3.4500000000000003E-2</v>
      </c>
      <c r="BP139" s="6">
        <f t="shared" ca="1" si="68"/>
        <v>3.4500000000000003E-2</v>
      </c>
      <c r="BQ139" s="6">
        <f t="shared" ca="1" si="68"/>
        <v>3.4500000000000003E-2</v>
      </c>
      <c r="BR139" s="6">
        <f t="shared" ca="1" si="68"/>
        <v>3.4500000000000003E-2</v>
      </c>
      <c r="BS139" s="6">
        <f t="shared" ca="1" si="68"/>
        <v>3.4500000000000003E-2</v>
      </c>
      <c r="BT139" s="6">
        <f t="shared" ca="1" si="68"/>
        <v>3.4500000000000003E-2</v>
      </c>
      <c r="BU139" s="6">
        <f t="shared" ca="1" si="68"/>
        <v>3.4500000000000003E-2</v>
      </c>
      <c r="BV139" s="6">
        <f t="shared" ca="1" si="68"/>
        <v>3.4500000000000003E-2</v>
      </c>
      <c r="BW139" s="6">
        <f t="shared" ca="1" si="68"/>
        <v>3.4500000000000003E-2</v>
      </c>
      <c r="BX139" s="6">
        <f t="shared" ca="1" si="68"/>
        <v>3.4500000000000003E-2</v>
      </c>
      <c r="BY139" s="31">
        <f t="shared" ca="1" si="61"/>
        <v>29091.27</v>
      </c>
      <c r="BZ139" s="31">
        <f t="shared" ca="1" si="61"/>
        <v>19863.28</v>
      </c>
      <c r="CA139" s="31">
        <f t="shared" ca="1" si="61"/>
        <v>17228.509999999998</v>
      </c>
      <c r="CB139" s="31">
        <f t="shared" ca="1" si="58"/>
        <v>18106.84</v>
      </c>
      <c r="CC139" s="31">
        <f t="shared" ca="1" si="58"/>
        <v>34659.11</v>
      </c>
      <c r="CD139" s="31">
        <f t="shared" ca="1" si="58"/>
        <v>31525.08</v>
      </c>
      <c r="CE139" s="31">
        <f t="shared" ca="1" si="58"/>
        <v>11675.29</v>
      </c>
      <c r="CF139" s="31">
        <f t="shared" ca="1" si="58"/>
        <v>0</v>
      </c>
      <c r="CG139" s="31">
        <f t="shared" ca="1" si="58"/>
        <v>0</v>
      </c>
      <c r="CH139" s="31">
        <f t="shared" ca="1" si="58"/>
        <v>0</v>
      </c>
      <c r="CI139" s="31">
        <f t="shared" ca="1" si="58"/>
        <v>0</v>
      </c>
      <c r="CJ139" s="31">
        <f t="shared" ca="1" si="58"/>
        <v>0</v>
      </c>
      <c r="CK139" s="32">
        <f t="shared" ca="1" si="54"/>
        <v>2108.06</v>
      </c>
      <c r="CL139" s="32">
        <f t="shared" ca="1" si="54"/>
        <v>1439.37</v>
      </c>
      <c r="CM139" s="32">
        <f t="shared" ca="1" si="54"/>
        <v>1248.44</v>
      </c>
      <c r="CN139" s="32">
        <f t="shared" ca="1" si="52"/>
        <v>1312.09</v>
      </c>
      <c r="CO139" s="32">
        <f t="shared" ca="1" si="52"/>
        <v>2511.5300000000002</v>
      </c>
      <c r="CP139" s="32">
        <f t="shared" ca="1" si="52"/>
        <v>2284.4299999999998</v>
      </c>
      <c r="CQ139" s="32">
        <f t="shared" ca="1" si="52"/>
        <v>846.04</v>
      </c>
      <c r="CR139" s="32">
        <f t="shared" ca="1" si="52"/>
        <v>0</v>
      </c>
      <c r="CS139" s="32">
        <f t="shared" ca="1" si="52"/>
        <v>0</v>
      </c>
      <c r="CT139" s="32">
        <f t="shared" ca="1" si="59"/>
        <v>0</v>
      </c>
      <c r="CU139" s="32">
        <f t="shared" ca="1" si="59"/>
        <v>0</v>
      </c>
      <c r="CV139" s="32">
        <f t="shared" ca="1" si="59"/>
        <v>0</v>
      </c>
      <c r="CW139" s="31">
        <f t="shared" ca="1" si="70"/>
        <v>-12142.449999999997</v>
      </c>
      <c r="CX139" s="31">
        <f t="shared" ca="1" si="70"/>
        <v>-8290.760000000002</v>
      </c>
      <c r="CY139" s="31">
        <f t="shared" ca="1" si="70"/>
        <v>-7191.0300000000016</v>
      </c>
      <c r="CZ139" s="31">
        <f t="shared" ca="1" si="70"/>
        <v>-7505.1600000000008</v>
      </c>
      <c r="DA139" s="31">
        <f t="shared" ca="1" si="70"/>
        <v>-14365.950000000003</v>
      </c>
      <c r="DB139" s="31">
        <f t="shared" ca="1" si="70"/>
        <v>-13066.909999999996</v>
      </c>
      <c r="DC139" s="31">
        <f t="shared" ca="1" si="69"/>
        <v>-5448.46</v>
      </c>
      <c r="DD139" s="31">
        <f t="shared" ca="1" si="69"/>
        <v>0</v>
      </c>
      <c r="DE139" s="31">
        <f t="shared" ca="1" si="69"/>
        <v>0</v>
      </c>
      <c r="DF139" s="31">
        <f t="shared" ca="1" si="60"/>
        <v>0</v>
      </c>
      <c r="DG139" s="31">
        <f t="shared" ca="1" si="60"/>
        <v>0</v>
      </c>
      <c r="DH139" s="31">
        <f t="shared" ca="1" si="60"/>
        <v>0</v>
      </c>
      <c r="DI139" s="32">
        <f t="shared" ca="1" si="65"/>
        <v>-607.12</v>
      </c>
      <c r="DJ139" s="32">
        <f t="shared" ca="1" si="65"/>
        <v>-414.54</v>
      </c>
      <c r="DK139" s="32">
        <f t="shared" ca="1" si="65"/>
        <v>-359.55</v>
      </c>
      <c r="DL139" s="32">
        <f t="shared" ca="1" si="62"/>
        <v>-375.26</v>
      </c>
      <c r="DM139" s="32">
        <f t="shared" ca="1" si="62"/>
        <v>-718.3</v>
      </c>
      <c r="DN139" s="32">
        <f t="shared" ca="1" si="62"/>
        <v>-653.35</v>
      </c>
      <c r="DO139" s="32">
        <f t="shared" ca="1" si="62"/>
        <v>-272.42</v>
      </c>
      <c r="DP139" s="32">
        <f t="shared" ca="1" si="62"/>
        <v>0</v>
      </c>
      <c r="DQ139" s="32">
        <f t="shared" ca="1" si="62"/>
        <v>0</v>
      </c>
      <c r="DR139" s="32">
        <f t="shared" ca="1" si="71"/>
        <v>0</v>
      </c>
      <c r="DS139" s="32">
        <f t="shared" ca="1" si="71"/>
        <v>0</v>
      </c>
      <c r="DT139" s="32">
        <f t="shared" ca="1" si="71"/>
        <v>0</v>
      </c>
      <c r="DU139" s="31">
        <f t="shared" ca="1" si="66"/>
        <v>-1929.61</v>
      </c>
      <c r="DV139" s="31">
        <f t="shared" ca="1" si="66"/>
        <v>-1299.92</v>
      </c>
      <c r="DW139" s="31">
        <f t="shared" ca="1" si="66"/>
        <v>-1113.7</v>
      </c>
      <c r="DX139" s="31">
        <f t="shared" ca="1" si="63"/>
        <v>-1146.4100000000001</v>
      </c>
      <c r="DY139" s="31">
        <f t="shared" ca="1" si="63"/>
        <v>-2164.88</v>
      </c>
      <c r="DZ139" s="31">
        <f t="shared" ca="1" si="63"/>
        <v>-1941.38</v>
      </c>
      <c r="EA139" s="31">
        <f t="shared" ca="1" si="63"/>
        <v>-798.29</v>
      </c>
      <c r="EB139" s="31">
        <f t="shared" ca="1" si="63"/>
        <v>0</v>
      </c>
      <c r="EC139" s="31">
        <f t="shared" ca="1" si="63"/>
        <v>0</v>
      </c>
      <c r="ED139" s="31">
        <f t="shared" ca="1" si="72"/>
        <v>0</v>
      </c>
      <c r="EE139" s="31">
        <f t="shared" ca="1" si="72"/>
        <v>0</v>
      </c>
      <c r="EF139" s="31">
        <f t="shared" ca="1" si="72"/>
        <v>0</v>
      </c>
      <c r="EG139" s="32">
        <f t="shared" ca="1" si="67"/>
        <v>-14679.179999999998</v>
      </c>
      <c r="EH139" s="32">
        <f t="shared" ca="1" si="67"/>
        <v>-10005.220000000003</v>
      </c>
      <c r="EI139" s="32">
        <f t="shared" ca="1" si="67"/>
        <v>-8664.2800000000025</v>
      </c>
      <c r="EJ139" s="32">
        <f t="shared" ca="1" si="64"/>
        <v>-9026.8300000000017</v>
      </c>
      <c r="EK139" s="32">
        <f t="shared" ca="1" si="64"/>
        <v>-17249.13</v>
      </c>
      <c r="EL139" s="32">
        <f t="shared" ca="1" si="64"/>
        <v>-15661.639999999996</v>
      </c>
      <c r="EM139" s="32">
        <f t="shared" ca="1" si="64"/>
        <v>-6519.17</v>
      </c>
      <c r="EN139" s="32">
        <f t="shared" ca="1" si="64"/>
        <v>0</v>
      </c>
      <c r="EO139" s="32">
        <f t="shared" ca="1" si="64"/>
        <v>0</v>
      </c>
      <c r="EP139" s="32">
        <f t="shared" ca="1" si="73"/>
        <v>0</v>
      </c>
      <c r="EQ139" s="32">
        <f t="shared" ca="1" si="73"/>
        <v>0</v>
      </c>
      <c r="ER139" s="32">
        <f t="shared" ca="1" si="73"/>
        <v>0</v>
      </c>
    </row>
    <row r="140" spans="1:148" x14ac:dyDescent="0.25">
      <c r="A140" t="s">
        <v>519</v>
      </c>
      <c r="B140" s="1" t="s">
        <v>120</v>
      </c>
      <c r="C140" t="str">
        <f t="shared" ca="1" si="74"/>
        <v>SCR4</v>
      </c>
      <c r="D140" t="str">
        <f t="shared" ca="1" si="75"/>
        <v>Wintering Hills Wind Facility</v>
      </c>
      <c r="L140" s="52">
        <v>20776.4274</v>
      </c>
      <c r="M140" s="52">
        <v>18266.163499999999</v>
      </c>
      <c r="N140" s="52">
        <v>28534.016299999999</v>
      </c>
      <c r="O140" s="52">
        <v>25084.5589</v>
      </c>
      <c r="P140" s="52">
        <v>22313.3475</v>
      </c>
      <c r="Q140" s="32"/>
      <c r="R140" s="32"/>
      <c r="S140" s="32"/>
      <c r="T140" s="32"/>
      <c r="U140" s="32"/>
      <c r="V140" s="32"/>
      <c r="W140" s="32"/>
      <c r="X140" s="32">
        <v>452239.41</v>
      </c>
      <c r="Y140" s="32">
        <v>359718.15</v>
      </c>
      <c r="Z140" s="32">
        <v>533974.67000000004</v>
      </c>
      <c r="AA140" s="32">
        <v>427540.12</v>
      </c>
      <c r="AB140" s="32">
        <v>408980.72</v>
      </c>
      <c r="AJ140" s="2">
        <v>5.15</v>
      </c>
      <c r="AK140" s="2">
        <v>5.15</v>
      </c>
      <c r="AL140" s="2">
        <v>5.15</v>
      </c>
      <c r="AM140" s="2">
        <v>5.15</v>
      </c>
      <c r="AN140" s="2">
        <v>5.15</v>
      </c>
      <c r="AO140" s="33"/>
      <c r="AP140" s="33"/>
      <c r="AQ140" s="33"/>
      <c r="AR140" s="33"/>
      <c r="AS140" s="33"/>
      <c r="AT140" s="33"/>
      <c r="AU140" s="33"/>
      <c r="AV140" s="33">
        <v>23290.33</v>
      </c>
      <c r="AW140" s="33">
        <v>18525.48</v>
      </c>
      <c r="AX140" s="33">
        <v>27499.7</v>
      </c>
      <c r="AY140" s="33">
        <v>22018.32</v>
      </c>
      <c r="AZ140" s="33">
        <v>21062.51</v>
      </c>
      <c r="BA140" s="31">
        <f t="shared" si="53"/>
        <v>0</v>
      </c>
      <c r="BB140" s="31">
        <f t="shared" si="53"/>
        <v>0</v>
      </c>
      <c r="BC140" s="31">
        <f t="shared" si="53"/>
        <v>0</v>
      </c>
      <c r="BD140" s="31">
        <f t="shared" si="51"/>
        <v>0</v>
      </c>
      <c r="BE140" s="31">
        <f t="shared" si="51"/>
        <v>0</v>
      </c>
      <c r="BF140" s="31">
        <f t="shared" si="51"/>
        <v>0</v>
      </c>
      <c r="BG140" s="31">
        <f t="shared" si="51"/>
        <v>0</v>
      </c>
      <c r="BH140" s="31">
        <f t="shared" si="51"/>
        <v>723.58</v>
      </c>
      <c r="BI140" s="31">
        <f t="shared" si="51"/>
        <v>575.54999999999995</v>
      </c>
      <c r="BJ140" s="31">
        <f t="shared" si="57"/>
        <v>-587.37</v>
      </c>
      <c r="BK140" s="31">
        <f t="shared" si="57"/>
        <v>-470.29</v>
      </c>
      <c r="BL140" s="31">
        <f t="shared" si="57"/>
        <v>-449.88</v>
      </c>
      <c r="BM140" s="6">
        <f t="shared" ca="1" si="68"/>
        <v>3.4500000000000003E-2</v>
      </c>
      <c r="BN140" s="6">
        <f t="shared" ca="1" si="68"/>
        <v>3.4500000000000003E-2</v>
      </c>
      <c r="BO140" s="6">
        <f t="shared" ca="1" si="68"/>
        <v>3.4500000000000003E-2</v>
      </c>
      <c r="BP140" s="6">
        <f t="shared" ca="1" si="68"/>
        <v>3.4500000000000003E-2</v>
      </c>
      <c r="BQ140" s="6">
        <f t="shared" ca="1" si="68"/>
        <v>3.4500000000000003E-2</v>
      </c>
      <c r="BR140" s="6">
        <f t="shared" ca="1" si="68"/>
        <v>3.4500000000000003E-2</v>
      </c>
      <c r="BS140" s="6">
        <f t="shared" ca="1" si="68"/>
        <v>3.4500000000000003E-2</v>
      </c>
      <c r="BT140" s="6">
        <f t="shared" ca="1" si="68"/>
        <v>3.4500000000000003E-2</v>
      </c>
      <c r="BU140" s="6">
        <f t="shared" ca="1" si="68"/>
        <v>3.4500000000000003E-2</v>
      </c>
      <c r="BV140" s="6">
        <f t="shared" ca="1" si="68"/>
        <v>3.4500000000000003E-2</v>
      </c>
      <c r="BW140" s="6">
        <f t="shared" ca="1" si="68"/>
        <v>3.4500000000000003E-2</v>
      </c>
      <c r="BX140" s="6">
        <f t="shared" ca="1" si="68"/>
        <v>3.4500000000000003E-2</v>
      </c>
      <c r="BY140" s="31">
        <f t="shared" ca="1" si="61"/>
        <v>0</v>
      </c>
      <c r="BZ140" s="31">
        <f t="shared" ca="1" si="61"/>
        <v>0</v>
      </c>
      <c r="CA140" s="31">
        <f t="shared" ca="1" si="61"/>
        <v>0</v>
      </c>
      <c r="CB140" s="31">
        <f t="shared" ca="1" si="58"/>
        <v>0</v>
      </c>
      <c r="CC140" s="31">
        <f t="shared" ca="1" si="58"/>
        <v>0</v>
      </c>
      <c r="CD140" s="31">
        <f t="shared" ca="1" si="58"/>
        <v>0</v>
      </c>
      <c r="CE140" s="31">
        <f t="shared" ref="CE140:CJ167" ca="1" si="76">IFERROR(VLOOKUP($C140,DOSDetail,CELL("col",CE$4)+58,FALSE),ROUND(W140*BS140,2))</f>
        <v>0</v>
      </c>
      <c r="CF140" s="31">
        <f t="shared" ca="1" si="76"/>
        <v>15602.26</v>
      </c>
      <c r="CG140" s="31">
        <f t="shared" ca="1" si="76"/>
        <v>12410.28</v>
      </c>
      <c r="CH140" s="31">
        <f t="shared" ca="1" si="76"/>
        <v>18422.13</v>
      </c>
      <c r="CI140" s="31">
        <f t="shared" ca="1" si="76"/>
        <v>14750.13</v>
      </c>
      <c r="CJ140" s="31">
        <f t="shared" ca="1" si="76"/>
        <v>14109.83</v>
      </c>
      <c r="CK140" s="32">
        <f t="shared" ca="1" si="54"/>
        <v>0</v>
      </c>
      <c r="CL140" s="32">
        <f t="shared" ca="1" si="54"/>
        <v>0</v>
      </c>
      <c r="CM140" s="32">
        <f t="shared" ca="1" si="54"/>
        <v>0</v>
      </c>
      <c r="CN140" s="32">
        <f t="shared" ca="1" si="52"/>
        <v>0</v>
      </c>
      <c r="CO140" s="32">
        <f t="shared" ca="1" si="52"/>
        <v>0</v>
      </c>
      <c r="CP140" s="32">
        <f t="shared" ca="1" si="52"/>
        <v>0</v>
      </c>
      <c r="CQ140" s="32">
        <f t="shared" ca="1" si="52"/>
        <v>0</v>
      </c>
      <c r="CR140" s="32">
        <f t="shared" ca="1" si="52"/>
        <v>1130.5999999999999</v>
      </c>
      <c r="CS140" s="32">
        <f t="shared" ca="1" si="52"/>
        <v>899.3</v>
      </c>
      <c r="CT140" s="32">
        <f t="shared" ca="1" si="59"/>
        <v>1334.94</v>
      </c>
      <c r="CU140" s="32">
        <f t="shared" ca="1" si="59"/>
        <v>1068.8499999999999</v>
      </c>
      <c r="CV140" s="32">
        <f t="shared" ca="1" si="59"/>
        <v>1022.45</v>
      </c>
      <c r="CW140" s="31">
        <f t="shared" ca="1" si="70"/>
        <v>0</v>
      </c>
      <c r="CX140" s="31">
        <f t="shared" ca="1" si="70"/>
        <v>0</v>
      </c>
      <c r="CY140" s="31">
        <f t="shared" ca="1" si="70"/>
        <v>0</v>
      </c>
      <c r="CZ140" s="31">
        <f t="shared" ca="1" si="70"/>
        <v>0</v>
      </c>
      <c r="DA140" s="31">
        <f t="shared" ca="1" si="70"/>
        <v>0</v>
      </c>
      <c r="DB140" s="31">
        <f t="shared" ca="1" si="70"/>
        <v>0</v>
      </c>
      <c r="DC140" s="31">
        <f t="shared" ca="1" si="69"/>
        <v>0</v>
      </c>
      <c r="DD140" s="31">
        <f t="shared" ca="1" si="69"/>
        <v>-7281.0500000000011</v>
      </c>
      <c r="DE140" s="31">
        <f t="shared" ca="1" si="69"/>
        <v>-5791.45</v>
      </c>
      <c r="DF140" s="31">
        <f t="shared" ca="1" si="60"/>
        <v>-7155.2600000000011</v>
      </c>
      <c r="DG140" s="31">
        <f t="shared" ca="1" si="60"/>
        <v>-5729.05</v>
      </c>
      <c r="DH140" s="31">
        <f t="shared" ca="1" si="60"/>
        <v>-5480.3499999999976</v>
      </c>
      <c r="DI140" s="32">
        <f t="shared" ca="1" si="65"/>
        <v>0</v>
      </c>
      <c r="DJ140" s="32">
        <f t="shared" ca="1" si="65"/>
        <v>0</v>
      </c>
      <c r="DK140" s="32">
        <f t="shared" ca="1" si="65"/>
        <v>0</v>
      </c>
      <c r="DL140" s="32">
        <f t="shared" ca="1" si="62"/>
        <v>0</v>
      </c>
      <c r="DM140" s="32">
        <f t="shared" ca="1" si="62"/>
        <v>0</v>
      </c>
      <c r="DN140" s="32">
        <f t="shared" ca="1" si="62"/>
        <v>0</v>
      </c>
      <c r="DO140" s="32">
        <f t="shared" ca="1" si="62"/>
        <v>0</v>
      </c>
      <c r="DP140" s="32">
        <f t="shared" ca="1" si="62"/>
        <v>-364.05</v>
      </c>
      <c r="DQ140" s="32">
        <f t="shared" ca="1" si="62"/>
        <v>-289.57</v>
      </c>
      <c r="DR140" s="32">
        <f t="shared" ca="1" si="71"/>
        <v>-357.76</v>
      </c>
      <c r="DS140" s="32">
        <f t="shared" ca="1" si="71"/>
        <v>-286.45</v>
      </c>
      <c r="DT140" s="32">
        <f t="shared" ca="1" si="71"/>
        <v>-274.02</v>
      </c>
      <c r="DU140" s="31">
        <f t="shared" ca="1" si="66"/>
        <v>0</v>
      </c>
      <c r="DV140" s="31">
        <f t="shared" ca="1" si="66"/>
        <v>0</v>
      </c>
      <c r="DW140" s="31">
        <f t="shared" ca="1" si="66"/>
        <v>0</v>
      </c>
      <c r="DX140" s="31">
        <f t="shared" ca="1" si="63"/>
        <v>0</v>
      </c>
      <c r="DY140" s="31">
        <f t="shared" ca="1" si="63"/>
        <v>0</v>
      </c>
      <c r="DZ140" s="31">
        <f t="shared" ca="1" si="63"/>
        <v>0</v>
      </c>
      <c r="EA140" s="31">
        <f t="shared" ca="1" si="63"/>
        <v>0</v>
      </c>
      <c r="EB140" s="31">
        <f t="shared" ca="1" si="63"/>
        <v>-1052.8900000000001</v>
      </c>
      <c r="EC140" s="31">
        <f t="shared" ca="1" si="63"/>
        <v>-826.41</v>
      </c>
      <c r="ED140" s="31">
        <f t="shared" ca="1" si="72"/>
        <v>-1007.79</v>
      </c>
      <c r="EE140" s="31">
        <f t="shared" ca="1" si="72"/>
        <v>-795.97</v>
      </c>
      <c r="EF140" s="31">
        <f t="shared" ca="1" si="72"/>
        <v>-751.28</v>
      </c>
      <c r="EG140" s="32">
        <f t="shared" ca="1" si="67"/>
        <v>0</v>
      </c>
      <c r="EH140" s="32">
        <f t="shared" ca="1" si="67"/>
        <v>0</v>
      </c>
      <c r="EI140" s="32">
        <f t="shared" ca="1" si="67"/>
        <v>0</v>
      </c>
      <c r="EJ140" s="32">
        <f t="shared" ca="1" si="64"/>
        <v>0</v>
      </c>
      <c r="EK140" s="32">
        <f t="shared" ca="1" si="64"/>
        <v>0</v>
      </c>
      <c r="EL140" s="32">
        <f t="shared" ca="1" si="64"/>
        <v>0</v>
      </c>
      <c r="EM140" s="32">
        <f t="shared" ca="1" si="64"/>
        <v>0</v>
      </c>
      <c r="EN140" s="32">
        <f t="shared" ca="1" si="64"/>
        <v>-8697.9900000000016</v>
      </c>
      <c r="EO140" s="32">
        <f t="shared" ca="1" si="64"/>
        <v>-6907.4299999999994</v>
      </c>
      <c r="EP140" s="32">
        <f t="shared" ca="1" si="73"/>
        <v>-8520.8100000000013</v>
      </c>
      <c r="EQ140" s="32">
        <f t="shared" ca="1" si="73"/>
        <v>-6811.47</v>
      </c>
      <c r="ER140" s="32">
        <f t="shared" ca="1" si="73"/>
        <v>-6505.6499999999969</v>
      </c>
    </row>
    <row r="141" spans="1:148" x14ac:dyDescent="0.25">
      <c r="A141" t="s">
        <v>520</v>
      </c>
      <c r="B141" s="1" t="s">
        <v>116</v>
      </c>
      <c r="C141" t="str">
        <f t="shared" ca="1" si="74"/>
        <v>SCTG</v>
      </c>
      <c r="D141" t="str">
        <f t="shared" ca="1" si="75"/>
        <v>Scotford Industrial System</v>
      </c>
      <c r="E141" s="52">
        <v>121.29389999999999</v>
      </c>
      <c r="F141" s="52">
        <v>76.344399999999993</v>
      </c>
      <c r="G141" s="52">
        <v>74.173500000000004</v>
      </c>
      <c r="H141" s="52">
        <v>2577.2739999999999</v>
      </c>
      <c r="I141" s="52">
        <v>391.73899999999998</v>
      </c>
      <c r="J141" s="52">
        <v>781.81790000000001</v>
      </c>
      <c r="K141" s="52">
        <v>3753.0425</v>
      </c>
      <c r="L141" s="52">
        <v>1453.4738</v>
      </c>
      <c r="M141" s="52">
        <v>0</v>
      </c>
      <c r="N141" s="52">
        <v>0</v>
      </c>
      <c r="O141" s="52">
        <v>0.66890000000000005</v>
      </c>
      <c r="P141" s="52">
        <v>0.1313</v>
      </c>
      <c r="Q141" s="32">
        <v>3935.07</v>
      </c>
      <c r="R141" s="32">
        <v>2253.6</v>
      </c>
      <c r="S141" s="32">
        <v>2642.49</v>
      </c>
      <c r="T141" s="32">
        <v>59073.98</v>
      </c>
      <c r="U141" s="32">
        <v>13958.69</v>
      </c>
      <c r="V141" s="32">
        <v>61009.5</v>
      </c>
      <c r="W141" s="32">
        <v>115775.23</v>
      </c>
      <c r="X141" s="32">
        <v>134211.82</v>
      </c>
      <c r="Y141" s="32">
        <v>0</v>
      </c>
      <c r="Z141" s="32">
        <v>0</v>
      </c>
      <c r="AA141" s="32">
        <v>10.98</v>
      </c>
      <c r="AB141" s="32">
        <v>4.53</v>
      </c>
      <c r="AC141" s="2">
        <v>2.25</v>
      </c>
      <c r="AD141" s="2">
        <v>2.25</v>
      </c>
      <c r="AE141" s="2">
        <v>2.25</v>
      </c>
      <c r="AF141" s="2">
        <v>2.25</v>
      </c>
      <c r="AG141" s="2">
        <v>2.25</v>
      </c>
      <c r="AH141" s="2">
        <v>2.25</v>
      </c>
      <c r="AI141" s="2">
        <v>2.25</v>
      </c>
      <c r="AJ141" s="2">
        <v>2.25</v>
      </c>
      <c r="AK141" s="2">
        <v>2.25</v>
      </c>
      <c r="AL141" s="2">
        <v>2.25</v>
      </c>
      <c r="AM141" s="2">
        <v>2.25</v>
      </c>
      <c r="AN141" s="2">
        <v>2.25</v>
      </c>
      <c r="AO141" s="33">
        <v>88.54</v>
      </c>
      <c r="AP141" s="33">
        <v>50.71</v>
      </c>
      <c r="AQ141" s="33">
        <v>59.46</v>
      </c>
      <c r="AR141" s="33">
        <v>1329.16</v>
      </c>
      <c r="AS141" s="33">
        <v>314.07</v>
      </c>
      <c r="AT141" s="33">
        <v>1372.71</v>
      </c>
      <c r="AU141" s="33">
        <v>2604.94</v>
      </c>
      <c r="AV141" s="33">
        <v>3019.77</v>
      </c>
      <c r="AW141" s="33">
        <v>0</v>
      </c>
      <c r="AX141" s="33">
        <v>0</v>
      </c>
      <c r="AY141" s="33">
        <v>0.25</v>
      </c>
      <c r="AZ141" s="33">
        <v>0.1</v>
      </c>
      <c r="BA141" s="31">
        <f t="shared" si="53"/>
        <v>-0.39</v>
      </c>
      <c r="BB141" s="31">
        <f t="shared" si="53"/>
        <v>-0.23</v>
      </c>
      <c r="BC141" s="31">
        <f t="shared" si="53"/>
        <v>-0.26</v>
      </c>
      <c r="BD141" s="31">
        <f t="shared" si="51"/>
        <v>-11.81</v>
      </c>
      <c r="BE141" s="31">
        <f t="shared" si="51"/>
        <v>-2.79</v>
      </c>
      <c r="BF141" s="31">
        <f t="shared" si="51"/>
        <v>-12.2</v>
      </c>
      <c r="BG141" s="31">
        <f t="shared" si="51"/>
        <v>185.24</v>
      </c>
      <c r="BH141" s="31">
        <f t="shared" si="51"/>
        <v>214.74</v>
      </c>
      <c r="BI141" s="31">
        <f t="shared" si="51"/>
        <v>0</v>
      </c>
      <c r="BJ141" s="31">
        <f t="shared" si="57"/>
        <v>0</v>
      </c>
      <c r="BK141" s="31">
        <f t="shared" si="57"/>
        <v>-0.01</v>
      </c>
      <c r="BL141" s="31">
        <f t="shared" si="57"/>
        <v>0</v>
      </c>
      <c r="BM141" s="6">
        <f t="shared" ca="1" si="68"/>
        <v>4.1700000000000001E-2</v>
      </c>
      <c r="BN141" s="6">
        <f t="shared" ca="1" si="68"/>
        <v>4.1700000000000001E-2</v>
      </c>
      <c r="BO141" s="6">
        <f t="shared" ca="1" si="68"/>
        <v>4.1700000000000001E-2</v>
      </c>
      <c r="BP141" s="6">
        <f t="shared" ca="1" si="68"/>
        <v>4.1700000000000001E-2</v>
      </c>
      <c r="BQ141" s="6">
        <f t="shared" ca="1" si="68"/>
        <v>4.1700000000000001E-2</v>
      </c>
      <c r="BR141" s="6">
        <f t="shared" ca="1" si="68"/>
        <v>4.1700000000000001E-2</v>
      </c>
      <c r="BS141" s="6">
        <f t="shared" ca="1" si="68"/>
        <v>4.1700000000000001E-2</v>
      </c>
      <c r="BT141" s="6">
        <f t="shared" ca="1" si="68"/>
        <v>4.1700000000000001E-2</v>
      </c>
      <c r="BU141" s="6">
        <f t="shared" ca="1" si="68"/>
        <v>4.1700000000000001E-2</v>
      </c>
      <c r="BV141" s="6">
        <f t="shared" ca="1" si="68"/>
        <v>4.1700000000000001E-2</v>
      </c>
      <c r="BW141" s="6">
        <f t="shared" ca="1" si="68"/>
        <v>4.1700000000000001E-2</v>
      </c>
      <c r="BX141" s="6">
        <f t="shared" ca="1" si="68"/>
        <v>4.1700000000000001E-2</v>
      </c>
      <c r="BY141" s="31">
        <f t="shared" ca="1" si="61"/>
        <v>164.09</v>
      </c>
      <c r="BZ141" s="31">
        <f t="shared" ca="1" si="61"/>
        <v>93.98</v>
      </c>
      <c r="CA141" s="31">
        <f t="shared" ca="1" si="61"/>
        <v>110.19</v>
      </c>
      <c r="CB141" s="31">
        <f t="shared" ca="1" si="61"/>
        <v>2463.38</v>
      </c>
      <c r="CC141" s="31">
        <f t="shared" ca="1" si="61"/>
        <v>582.08000000000004</v>
      </c>
      <c r="CD141" s="31">
        <f t="shared" ca="1" si="61"/>
        <v>2544.1</v>
      </c>
      <c r="CE141" s="31">
        <f t="shared" ca="1" si="76"/>
        <v>4827.83</v>
      </c>
      <c r="CF141" s="31">
        <f t="shared" ca="1" si="76"/>
        <v>5596.63</v>
      </c>
      <c r="CG141" s="31">
        <f t="shared" ca="1" si="76"/>
        <v>0</v>
      </c>
      <c r="CH141" s="31">
        <f t="shared" ca="1" si="76"/>
        <v>0</v>
      </c>
      <c r="CI141" s="31">
        <f t="shared" ca="1" si="76"/>
        <v>0.46</v>
      </c>
      <c r="CJ141" s="31">
        <f t="shared" ca="1" si="76"/>
        <v>0.19</v>
      </c>
      <c r="CK141" s="32">
        <f t="shared" ca="1" si="54"/>
        <v>9.84</v>
      </c>
      <c r="CL141" s="32">
        <f t="shared" ca="1" si="54"/>
        <v>5.63</v>
      </c>
      <c r="CM141" s="32">
        <f t="shared" ca="1" si="54"/>
        <v>6.61</v>
      </c>
      <c r="CN141" s="32">
        <f t="shared" ca="1" si="52"/>
        <v>147.68</v>
      </c>
      <c r="CO141" s="32">
        <f t="shared" ca="1" si="52"/>
        <v>34.9</v>
      </c>
      <c r="CP141" s="32">
        <f t="shared" ca="1" si="52"/>
        <v>152.52000000000001</v>
      </c>
      <c r="CQ141" s="32">
        <f t="shared" ca="1" si="52"/>
        <v>289.44</v>
      </c>
      <c r="CR141" s="32">
        <f t="shared" ca="1" si="52"/>
        <v>335.53</v>
      </c>
      <c r="CS141" s="32">
        <f t="shared" ca="1" si="52"/>
        <v>0</v>
      </c>
      <c r="CT141" s="32">
        <f t="shared" ca="1" si="59"/>
        <v>0</v>
      </c>
      <c r="CU141" s="32">
        <f t="shared" ca="1" si="59"/>
        <v>0.03</v>
      </c>
      <c r="CV141" s="32">
        <f t="shared" ca="1" si="59"/>
        <v>0.01</v>
      </c>
      <c r="CW141" s="31">
        <f t="shared" ca="1" si="70"/>
        <v>85.78</v>
      </c>
      <c r="CX141" s="31">
        <f t="shared" ca="1" si="70"/>
        <v>49.129999999999995</v>
      </c>
      <c r="CY141" s="31">
        <f t="shared" ca="1" si="70"/>
        <v>57.599999999999994</v>
      </c>
      <c r="CZ141" s="31">
        <f t="shared" ca="1" si="70"/>
        <v>1293.7099999999998</v>
      </c>
      <c r="DA141" s="31">
        <f t="shared" ca="1" si="70"/>
        <v>305.70000000000005</v>
      </c>
      <c r="DB141" s="31">
        <f t="shared" ca="1" si="70"/>
        <v>1336.11</v>
      </c>
      <c r="DC141" s="31">
        <f t="shared" ca="1" si="69"/>
        <v>2327.0899999999992</v>
      </c>
      <c r="DD141" s="31">
        <f t="shared" ca="1" si="69"/>
        <v>2697.6499999999996</v>
      </c>
      <c r="DE141" s="31">
        <f t="shared" ca="1" si="69"/>
        <v>0</v>
      </c>
      <c r="DF141" s="31">
        <f t="shared" ca="1" si="60"/>
        <v>0</v>
      </c>
      <c r="DG141" s="31">
        <f t="shared" ca="1" si="60"/>
        <v>0.25</v>
      </c>
      <c r="DH141" s="31">
        <f t="shared" ca="1" si="60"/>
        <v>0.1</v>
      </c>
      <c r="DI141" s="32">
        <f t="shared" ca="1" si="65"/>
        <v>4.29</v>
      </c>
      <c r="DJ141" s="32">
        <f t="shared" ca="1" si="65"/>
        <v>2.46</v>
      </c>
      <c r="DK141" s="32">
        <f t="shared" ca="1" si="65"/>
        <v>2.88</v>
      </c>
      <c r="DL141" s="32">
        <f t="shared" ca="1" si="62"/>
        <v>64.69</v>
      </c>
      <c r="DM141" s="32">
        <f t="shared" ca="1" si="62"/>
        <v>15.29</v>
      </c>
      <c r="DN141" s="32">
        <f t="shared" ca="1" si="62"/>
        <v>66.81</v>
      </c>
      <c r="DO141" s="32">
        <f t="shared" ca="1" si="62"/>
        <v>116.35</v>
      </c>
      <c r="DP141" s="32">
        <f t="shared" ca="1" si="62"/>
        <v>134.88</v>
      </c>
      <c r="DQ141" s="32">
        <f t="shared" ca="1" si="62"/>
        <v>0</v>
      </c>
      <c r="DR141" s="32">
        <f t="shared" ca="1" si="71"/>
        <v>0</v>
      </c>
      <c r="DS141" s="32">
        <f t="shared" ca="1" si="71"/>
        <v>0.01</v>
      </c>
      <c r="DT141" s="32">
        <f t="shared" ca="1" si="71"/>
        <v>0.01</v>
      </c>
      <c r="DU141" s="31">
        <f t="shared" ca="1" si="66"/>
        <v>13.63</v>
      </c>
      <c r="DV141" s="31">
        <f t="shared" ca="1" si="66"/>
        <v>7.7</v>
      </c>
      <c r="DW141" s="31">
        <f t="shared" ca="1" si="66"/>
        <v>8.92</v>
      </c>
      <c r="DX141" s="31">
        <f t="shared" ca="1" si="63"/>
        <v>197.61</v>
      </c>
      <c r="DY141" s="31">
        <f t="shared" ca="1" si="63"/>
        <v>46.07</v>
      </c>
      <c r="DZ141" s="31">
        <f t="shared" ca="1" si="63"/>
        <v>198.51</v>
      </c>
      <c r="EA141" s="31">
        <f t="shared" ca="1" si="63"/>
        <v>340.96</v>
      </c>
      <c r="EB141" s="31">
        <f t="shared" ca="1" si="63"/>
        <v>390.1</v>
      </c>
      <c r="EC141" s="31">
        <f t="shared" ca="1" si="63"/>
        <v>0</v>
      </c>
      <c r="ED141" s="31">
        <f t="shared" ca="1" si="72"/>
        <v>0</v>
      </c>
      <c r="EE141" s="31">
        <f t="shared" ca="1" si="72"/>
        <v>0.03</v>
      </c>
      <c r="EF141" s="31">
        <f t="shared" ca="1" si="72"/>
        <v>0.01</v>
      </c>
      <c r="EG141" s="32">
        <f t="shared" ca="1" si="67"/>
        <v>103.7</v>
      </c>
      <c r="EH141" s="32">
        <f t="shared" ca="1" si="67"/>
        <v>59.29</v>
      </c>
      <c r="EI141" s="32">
        <f t="shared" ca="1" si="67"/>
        <v>69.399999999999991</v>
      </c>
      <c r="EJ141" s="32">
        <f t="shared" ca="1" si="64"/>
        <v>1556.0099999999998</v>
      </c>
      <c r="EK141" s="32">
        <f t="shared" ca="1" si="64"/>
        <v>367.06000000000006</v>
      </c>
      <c r="EL141" s="32">
        <f t="shared" ca="1" si="64"/>
        <v>1601.4299999999998</v>
      </c>
      <c r="EM141" s="32">
        <f t="shared" ca="1" si="64"/>
        <v>2784.3999999999992</v>
      </c>
      <c r="EN141" s="32">
        <f t="shared" ca="1" si="64"/>
        <v>3222.6299999999997</v>
      </c>
      <c r="EO141" s="32">
        <f t="shared" ca="1" si="64"/>
        <v>0</v>
      </c>
      <c r="EP141" s="32">
        <f t="shared" ca="1" si="73"/>
        <v>0</v>
      </c>
      <c r="EQ141" s="32">
        <f t="shared" ca="1" si="73"/>
        <v>0.29000000000000004</v>
      </c>
      <c r="ER141" s="32">
        <f t="shared" ca="1" si="73"/>
        <v>0.12</v>
      </c>
    </row>
    <row r="142" spans="1:148" x14ac:dyDescent="0.25">
      <c r="A142" t="s">
        <v>468</v>
      </c>
      <c r="B142" s="1" t="s">
        <v>26</v>
      </c>
      <c r="C142" t="str">
        <f t="shared" ca="1" si="74"/>
        <v>SD1</v>
      </c>
      <c r="D142" t="str">
        <f t="shared" ca="1" si="75"/>
        <v>Sundance #1</v>
      </c>
      <c r="E142" s="52">
        <v>151713.80729</v>
      </c>
      <c r="F142" s="52">
        <v>154894.36197999999</v>
      </c>
      <c r="G142" s="52">
        <v>157453.71851000001</v>
      </c>
      <c r="H142" s="52">
        <v>141585.63383010001</v>
      </c>
      <c r="I142" s="52">
        <v>92944.663390000002</v>
      </c>
      <c r="J142" s="52">
        <v>133373.517173</v>
      </c>
      <c r="K142" s="52">
        <v>137631.72570060001</v>
      </c>
      <c r="L142" s="52">
        <v>153592.78179410001</v>
      </c>
      <c r="M142" s="52">
        <v>160579.40538539999</v>
      </c>
      <c r="N142" s="52">
        <v>153468.80235400001</v>
      </c>
      <c r="O142" s="52">
        <v>150851.93369999999</v>
      </c>
      <c r="P142" s="52">
        <v>171277.828446</v>
      </c>
      <c r="Q142" s="32">
        <v>5129377.8</v>
      </c>
      <c r="R142" s="32">
        <v>4910850.8</v>
      </c>
      <c r="S142" s="32">
        <v>3325013.1</v>
      </c>
      <c r="T142" s="32">
        <v>2990852.25</v>
      </c>
      <c r="U142" s="32">
        <v>5665631.5599999996</v>
      </c>
      <c r="V142" s="32">
        <v>12721597.84</v>
      </c>
      <c r="W142" s="32">
        <v>3350194.65</v>
      </c>
      <c r="X142" s="32">
        <v>5263983.07</v>
      </c>
      <c r="Y142" s="32">
        <v>3381391.91</v>
      </c>
      <c r="Z142" s="32">
        <v>3105517.77</v>
      </c>
      <c r="AA142" s="32">
        <v>3180888.98</v>
      </c>
      <c r="AB142" s="32">
        <v>3603680.02</v>
      </c>
      <c r="AC142" s="2">
        <v>5.05</v>
      </c>
      <c r="AD142" s="2">
        <v>5.05</v>
      </c>
      <c r="AE142" s="2">
        <v>5.05</v>
      </c>
      <c r="AF142" s="2">
        <v>5.05</v>
      </c>
      <c r="AG142" s="2">
        <v>5.05</v>
      </c>
      <c r="AH142" s="2">
        <v>5.05</v>
      </c>
      <c r="AI142" s="2">
        <v>5.05</v>
      </c>
      <c r="AJ142" s="2">
        <v>5.05</v>
      </c>
      <c r="AK142" s="2">
        <v>5.05</v>
      </c>
      <c r="AL142" s="2">
        <v>5.05</v>
      </c>
      <c r="AM142" s="2">
        <v>5.05</v>
      </c>
      <c r="AN142" s="2">
        <v>5.05</v>
      </c>
      <c r="AO142" s="33">
        <v>259033.58</v>
      </c>
      <c r="AP142" s="33">
        <v>247997.97</v>
      </c>
      <c r="AQ142" s="33">
        <v>167913.16</v>
      </c>
      <c r="AR142" s="33">
        <v>151038.04</v>
      </c>
      <c r="AS142" s="33">
        <v>286114.39</v>
      </c>
      <c r="AT142" s="33">
        <v>642440.68999999994</v>
      </c>
      <c r="AU142" s="33">
        <v>169184.83</v>
      </c>
      <c r="AV142" s="33">
        <v>265831.15000000002</v>
      </c>
      <c r="AW142" s="33">
        <v>170760.29</v>
      </c>
      <c r="AX142" s="33">
        <v>156828.65</v>
      </c>
      <c r="AY142" s="33">
        <v>160634.89000000001</v>
      </c>
      <c r="AZ142" s="33">
        <v>181985.84</v>
      </c>
      <c r="BA142" s="31">
        <f t="shared" si="53"/>
        <v>-512.94000000000005</v>
      </c>
      <c r="BB142" s="31">
        <f t="shared" si="53"/>
        <v>-491.09</v>
      </c>
      <c r="BC142" s="31">
        <f t="shared" si="53"/>
        <v>-332.5</v>
      </c>
      <c r="BD142" s="31">
        <f t="shared" si="51"/>
        <v>-598.16999999999996</v>
      </c>
      <c r="BE142" s="31">
        <f t="shared" si="51"/>
        <v>-1133.1300000000001</v>
      </c>
      <c r="BF142" s="31">
        <f t="shared" si="51"/>
        <v>-2544.3200000000002</v>
      </c>
      <c r="BG142" s="31">
        <f t="shared" si="51"/>
        <v>5360.31</v>
      </c>
      <c r="BH142" s="31">
        <f t="shared" si="51"/>
        <v>8422.3700000000008</v>
      </c>
      <c r="BI142" s="31">
        <f t="shared" si="51"/>
        <v>5410.23</v>
      </c>
      <c r="BJ142" s="31">
        <f t="shared" si="57"/>
        <v>-3416.07</v>
      </c>
      <c r="BK142" s="31">
        <f t="shared" si="57"/>
        <v>-3498.98</v>
      </c>
      <c r="BL142" s="31">
        <f t="shared" si="57"/>
        <v>-3964.05</v>
      </c>
      <c r="BM142" s="6">
        <f t="shared" ca="1" si="68"/>
        <v>6.7699999999999996E-2</v>
      </c>
      <c r="BN142" s="6">
        <f t="shared" ca="1" si="68"/>
        <v>6.7699999999999996E-2</v>
      </c>
      <c r="BO142" s="6">
        <f t="shared" ca="1" si="68"/>
        <v>6.7699999999999996E-2</v>
      </c>
      <c r="BP142" s="6">
        <f t="shared" ca="1" si="68"/>
        <v>6.7699999999999996E-2</v>
      </c>
      <c r="BQ142" s="6">
        <f t="shared" ca="1" si="68"/>
        <v>6.7699999999999996E-2</v>
      </c>
      <c r="BR142" s="6">
        <f t="shared" ca="1" si="68"/>
        <v>6.7699999999999996E-2</v>
      </c>
      <c r="BS142" s="6">
        <f t="shared" ca="1" si="68"/>
        <v>6.7699999999999996E-2</v>
      </c>
      <c r="BT142" s="6">
        <f t="shared" ca="1" si="68"/>
        <v>6.7699999999999996E-2</v>
      </c>
      <c r="BU142" s="6">
        <f t="shared" ca="1" si="68"/>
        <v>6.7699999999999996E-2</v>
      </c>
      <c r="BV142" s="6">
        <f t="shared" ca="1" si="68"/>
        <v>6.7699999999999996E-2</v>
      </c>
      <c r="BW142" s="6">
        <f t="shared" ca="1" si="68"/>
        <v>6.7699999999999996E-2</v>
      </c>
      <c r="BX142" s="6">
        <f t="shared" ca="1" si="68"/>
        <v>6.7699999999999996E-2</v>
      </c>
      <c r="BY142" s="31">
        <f t="shared" ca="1" si="61"/>
        <v>347258.88</v>
      </c>
      <c r="BZ142" s="31">
        <f t="shared" ca="1" si="61"/>
        <v>332464.59999999998</v>
      </c>
      <c r="CA142" s="31">
        <f t="shared" ca="1" si="61"/>
        <v>225103.39</v>
      </c>
      <c r="CB142" s="31">
        <f t="shared" ca="1" si="61"/>
        <v>202480.7</v>
      </c>
      <c r="CC142" s="31">
        <f t="shared" ca="1" si="61"/>
        <v>383563.26</v>
      </c>
      <c r="CD142" s="31">
        <f t="shared" ca="1" si="61"/>
        <v>861252.17</v>
      </c>
      <c r="CE142" s="31">
        <f t="shared" ca="1" si="76"/>
        <v>226808.18</v>
      </c>
      <c r="CF142" s="31">
        <f t="shared" ca="1" si="76"/>
        <v>356371.65</v>
      </c>
      <c r="CG142" s="31">
        <f t="shared" ca="1" si="76"/>
        <v>228920.23</v>
      </c>
      <c r="CH142" s="31">
        <f t="shared" ca="1" si="76"/>
        <v>210243.55</v>
      </c>
      <c r="CI142" s="31">
        <f t="shared" ca="1" si="76"/>
        <v>215346.18</v>
      </c>
      <c r="CJ142" s="31">
        <f t="shared" ca="1" si="76"/>
        <v>243969.14</v>
      </c>
      <c r="CK142" s="32">
        <f t="shared" ca="1" si="54"/>
        <v>12823.44</v>
      </c>
      <c r="CL142" s="32">
        <f t="shared" ca="1" si="54"/>
        <v>12277.13</v>
      </c>
      <c r="CM142" s="32">
        <f t="shared" ca="1" si="54"/>
        <v>8312.5300000000007</v>
      </c>
      <c r="CN142" s="32">
        <f t="shared" ca="1" si="52"/>
        <v>7477.13</v>
      </c>
      <c r="CO142" s="32">
        <f t="shared" ca="1" si="52"/>
        <v>14164.08</v>
      </c>
      <c r="CP142" s="32">
        <f t="shared" ca="1" si="52"/>
        <v>31803.99</v>
      </c>
      <c r="CQ142" s="32">
        <f t="shared" ca="1" si="52"/>
        <v>8375.49</v>
      </c>
      <c r="CR142" s="32">
        <f t="shared" ca="1" si="52"/>
        <v>13159.96</v>
      </c>
      <c r="CS142" s="32">
        <f t="shared" ca="1" si="52"/>
        <v>8453.48</v>
      </c>
      <c r="CT142" s="32">
        <f t="shared" ca="1" si="59"/>
        <v>7763.79</v>
      </c>
      <c r="CU142" s="32">
        <f t="shared" ca="1" si="59"/>
        <v>7952.22</v>
      </c>
      <c r="CV142" s="32">
        <f t="shared" ca="1" si="59"/>
        <v>9009.2000000000007</v>
      </c>
      <c r="CW142" s="31">
        <f t="shared" ca="1" si="70"/>
        <v>101561.68000000002</v>
      </c>
      <c r="CX142" s="31">
        <f t="shared" ca="1" si="70"/>
        <v>97234.849999999977</v>
      </c>
      <c r="CY142" s="31">
        <f t="shared" ca="1" si="70"/>
        <v>65835.260000000009</v>
      </c>
      <c r="CZ142" s="31">
        <f t="shared" ca="1" si="70"/>
        <v>59517.960000000006</v>
      </c>
      <c r="DA142" s="31">
        <f t="shared" ca="1" si="70"/>
        <v>112746.08000000002</v>
      </c>
      <c r="DB142" s="31">
        <f t="shared" ca="1" si="70"/>
        <v>253159.7900000001</v>
      </c>
      <c r="DC142" s="31">
        <f t="shared" ca="1" si="69"/>
        <v>60638.53</v>
      </c>
      <c r="DD142" s="31">
        <f t="shared" ca="1" si="69"/>
        <v>95278.090000000026</v>
      </c>
      <c r="DE142" s="31">
        <f t="shared" ca="1" si="69"/>
        <v>61203.190000000017</v>
      </c>
      <c r="DF142" s="31">
        <f t="shared" ca="1" si="60"/>
        <v>64594.76</v>
      </c>
      <c r="DG142" s="31">
        <f t="shared" ca="1" si="60"/>
        <v>66162.489999999976</v>
      </c>
      <c r="DH142" s="31">
        <f t="shared" ca="1" si="60"/>
        <v>74956.550000000032</v>
      </c>
      <c r="DI142" s="32">
        <f t="shared" ca="1" si="65"/>
        <v>5078.08</v>
      </c>
      <c r="DJ142" s="32">
        <f t="shared" ca="1" si="65"/>
        <v>4861.74</v>
      </c>
      <c r="DK142" s="32">
        <f t="shared" ca="1" si="65"/>
        <v>3291.76</v>
      </c>
      <c r="DL142" s="32">
        <f t="shared" ca="1" si="62"/>
        <v>2975.9</v>
      </c>
      <c r="DM142" s="32">
        <f t="shared" ca="1" si="62"/>
        <v>5637.3</v>
      </c>
      <c r="DN142" s="32">
        <f t="shared" ca="1" si="62"/>
        <v>12657.99</v>
      </c>
      <c r="DO142" s="32">
        <f t="shared" ca="1" si="62"/>
        <v>3031.93</v>
      </c>
      <c r="DP142" s="32">
        <f t="shared" ca="1" si="62"/>
        <v>4763.8999999999996</v>
      </c>
      <c r="DQ142" s="32">
        <f t="shared" ca="1" si="62"/>
        <v>3060.16</v>
      </c>
      <c r="DR142" s="32">
        <f t="shared" ca="1" si="71"/>
        <v>3229.74</v>
      </c>
      <c r="DS142" s="32">
        <f t="shared" ca="1" si="71"/>
        <v>3308.12</v>
      </c>
      <c r="DT142" s="32">
        <f t="shared" ca="1" si="71"/>
        <v>3747.83</v>
      </c>
      <c r="DU142" s="31">
        <f t="shared" ca="1" si="66"/>
        <v>16139.63</v>
      </c>
      <c r="DV142" s="31">
        <f t="shared" ca="1" si="66"/>
        <v>15245.58</v>
      </c>
      <c r="DW142" s="31">
        <f t="shared" ca="1" si="66"/>
        <v>10196.129999999999</v>
      </c>
      <c r="DX142" s="31">
        <f t="shared" ca="1" si="63"/>
        <v>9091.3799999999992</v>
      </c>
      <c r="DY142" s="31">
        <f t="shared" ca="1" si="63"/>
        <v>16990.310000000001</v>
      </c>
      <c r="DZ142" s="31">
        <f t="shared" ca="1" si="63"/>
        <v>37612.480000000003</v>
      </c>
      <c r="EA142" s="31">
        <f t="shared" ca="1" si="63"/>
        <v>8884.59</v>
      </c>
      <c r="EB142" s="31">
        <f t="shared" ca="1" si="63"/>
        <v>13777.82</v>
      </c>
      <c r="EC142" s="31">
        <f t="shared" ca="1" si="63"/>
        <v>8733.41</v>
      </c>
      <c r="ED142" s="31">
        <f t="shared" ca="1" si="72"/>
        <v>9097.92</v>
      </c>
      <c r="EE142" s="31">
        <f t="shared" ca="1" si="72"/>
        <v>9192.2900000000009</v>
      </c>
      <c r="EF142" s="31">
        <f t="shared" ca="1" si="72"/>
        <v>10275.48</v>
      </c>
      <c r="EG142" s="32">
        <f t="shared" ca="1" si="67"/>
        <v>122779.39000000003</v>
      </c>
      <c r="EH142" s="32">
        <f t="shared" ca="1" si="67"/>
        <v>117342.16999999998</v>
      </c>
      <c r="EI142" s="32">
        <f t="shared" ca="1" si="67"/>
        <v>79323.150000000009</v>
      </c>
      <c r="EJ142" s="32">
        <f t="shared" ca="1" si="64"/>
        <v>71585.240000000005</v>
      </c>
      <c r="EK142" s="32">
        <f t="shared" ca="1" si="64"/>
        <v>135373.69000000003</v>
      </c>
      <c r="EL142" s="32">
        <f t="shared" ca="1" si="64"/>
        <v>303430.26000000007</v>
      </c>
      <c r="EM142" s="32">
        <f t="shared" ca="1" si="64"/>
        <v>72555.05</v>
      </c>
      <c r="EN142" s="32">
        <f t="shared" ca="1" si="64"/>
        <v>113819.81000000003</v>
      </c>
      <c r="EO142" s="32">
        <f t="shared" ca="1" si="64"/>
        <v>72996.760000000024</v>
      </c>
      <c r="EP142" s="32">
        <f t="shared" ca="1" si="73"/>
        <v>76922.42</v>
      </c>
      <c r="EQ142" s="32">
        <f t="shared" ca="1" si="73"/>
        <v>78662.899999999965</v>
      </c>
      <c r="ER142" s="32">
        <f t="shared" ca="1" si="73"/>
        <v>88979.86000000003</v>
      </c>
    </row>
    <row r="143" spans="1:148" x14ac:dyDescent="0.25">
      <c r="A143" t="s">
        <v>468</v>
      </c>
      <c r="B143" s="1" t="s">
        <v>27</v>
      </c>
      <c r="C143" t="str">
        <f t="shared" ca="1" si="74"/>
        <v>SD2</v>
      </c>
      <c r="D143" t="str">
        <f t="shared" ca="1" si="75"/>
        <v>Sundance #2</v>
      </c>
      <c r="E143" s="52">
        <v>141273.72300100001</v>
      </c>
      <c r="F143" s="52">
        <v>126932.7836758</v>
      </c>
      <c r="G143" s="52">
        <v>157398.06834</v>
      </c>
      <c r="H143" s="52">
        <v>160977.16396999999</v>
      </c>
      <c r="I143" s="52">
        <v>113269.7227536</v>
      </c>
      <c r="J143" s="52">
        <v>132863.92793000001</v>
      </c>
      <c r="K143" s="52">
        <v>151197.98924250001</v>
      </c>
      <c r="L143" s="52">
        <v>155021.57037830001</v>
      </c>
      <c r="M143" s="52">
        <v>158794.37398</v>
      </c>
      <c r="N143" s="52">
        <v>150358.30069410001</v>
      </c>
      <c r="O143" s="52">
        <v>111319.81377389999</v>
      </c>
      <c r="P143" s="52">
        <v>155393.69230369999</v>
      </c>
      <c r="Q143" s="32">
        <v>4844936.67</v>
      </c>
      <c r="R143" s="32">
        <v>3419093.47</v>
      </c>
      <c r="S143" s="32">
        <v>3341375.32</v>
      </c>
      <c r="T143" s="32">
        <v>3394890.15</v>
      </c>
      <c r="U143" s="32">
        <v>2930573.01</v>
      </c>
      <c r="V143" s="32">
        <v>11891929.98</v>
      </c>
      <c r="W143" s="32">
        <v>3599152.87</v>
      </c>
      <c r="X143" s="32">
        <v>4341528.71</v>
      </c>
      <c r="Y143" s="32">
        <v>3356355.54</v>
      </c>
      <c r="Z143" s="32">
        <v>3248943.02</v>
      </c>
      <c r="AA143" s="32">
        <v>2367137.67</v>
      </c>
      <c r="AB143" s="32">
        <v>3193307.61</v>
      </c>
      <c r="AC143" s="2">
        <v>5.05</v>
      </c>
      <c r="AD143" s="2">
        <v>5.05</v>
      </c>
      <c r="AE143" s="2">
        <v>5.05</v>
      </c>
      <c r="AF143" s="2">
        <v>5.05</v>
      </c>
      <c r="AG143" s="2">
        <v>5.05</v>
      </c>
      <c r="AH143" s="2">
        <v>5.05</v>
      </c>
      <c r="AI143" s="2">
        <v>5.05</v>
      </c>
      <c r="AJ143" s="2">
        <v>5.05</v>
      </c>
      <c r="AK143" s="2">
        <v>5.05</v>
      </c>
      <c r="AL143" s="2">
        <v>5.05</v>
      </c>
      <c r="AM143" s="2">
        <v>5.05</v>
      </c>
      <c r="AN143" s="2">
        <v>5.05</v>
      </c>
      <c r="AO143" s="33">
        <v>244669.3</v>
      </c>
      <c r="AP143" s="33">
        <v>172664.22</v>
      </c>
      <c r="AQ143" s="33">
        <v>168739.45</v>
      </c>
      <c r="AR143" s="33">
        <v>171441.95</v>
      </c>
      <c r="AS143" s="33">
        <v>147993.94</v>
      </c>
      <c r="AT143" s="33">
        <v>600542.46</v>
      </c>
      <c r="AU143" s="33">
        <v>181757.22</v>
      </c>
      <c r="AV143" s="33">
        <v>219247.2</v>
      </c>
      <c r="AW143" s="33">
        <v>169495.95</v>
      </c>
      <c r="AX143" s="33">
        <v>164071.62</v>
      </c>
      <c r="AY143" s="33">
        <v>119540.45</v>
      </c>
      <c r="AZ143" s="33">
        <v>161262.03</v>
      </c>
      <c r="BA143" s="31">
        <f t="shared" si="53"/>
        <v>-484.49</v>
      </c>
      <c r="BB143" s="31">
        <f t="shared" si="53"/>
        <v>-341.91</v>
      </c>
      <c r="BC143" s="31">
        <f t="shared" si="53"/>
        <v>-334.14</v>
      </c>
      <c r="BD143" s="31">
        <f t="shared" si="51"/>
        <v>-678.98</v>
      </c>
      <c r="BE143" s="31">
        <f t="shared" si="51"/>
        <v>-586.11</v>
      </c>
      <c r="BF143" s="31">
        <f t="shared" si="51"/>
        <v>-2378.39</v>
      </c>
      <c r="BG143" s="31">
        <f t="shared" si="51"/>
        <v>5758.64</v>
      </c>
      <c r="BH143" s="31">
        <f t="shared" si="51"/>
        <v>6946.45</v>
      </c>
      <c r="BI143" s="31">
        <f t="shared" si="51"/>
        <v>5370.17</v>
      </c>
      <c r="BJ143" s="31">
        <f t="shared" si="57"/>
        <v>-3573.84</v>
      </c>
      <c r="BK143" s="31">
        <f t="shared" si="57"/>
        <v>-2603.85</v>
      </c>
      <c r="BL143" s="31">
        <f t="shared" si="57"/>
        <v>-3512.64</v>
      </c>
      <c r="BM143" s="6">
        <f t="shared" ca="1" si="68"/>
        <v>6.8000000000000005E-2</v>
      </c>
      <c r="BN143" s="6">
        <f t="shared" ca="1" si="68"/>
        <v>6.8000000000000005E-2</v>
      </c>
      <c r="BO143" s="6">
        <f t="shared" ca="1" si="68"/>
        <v>6.8000000000000005E-2</v>
      </c>
      <c r="BP143" s="6">
        <f t="shared" ca="1" si="68"/>
        <v>6.8000000000000005E-2</v>
      </c>
      <c r="BQ143" s="6">
        <f t="shared" ca="1" si="68"/>
        <v>6.8000000000000005E-2</v>
      </c>
      <c r="BR143" s="6">
        <f t="shared" ca="1" si="68"/>
        <v>6.8000000000000005E-2</v>
      </c>
      <c r="BS143" s="6">
        <f t="shared" ca="1" si="68"/>
        <v>6.8000000000000005E-2</v>
      </c>
      <c r="BT143" s="6">
        <f t="shared" ca="1" si="68"/>
        <v>6.8000000000000005E-2</v>
      </c>
      <c r="BU143" s="6">
        <f t="shared" ca="1" si="68"/>
        <v>6.8000000000000005E-2</v>
      </c>
      <c r="BV143" s="6">
        <f t="shared" ca="1" si="68"/>
        <v>6.8000000000000005E-2</v>
      </c>
      <c r="BW143" s="6">
        <f t="shared" ca="1" si="68"/>
        <v>6.8000000000000005E-2</v>
      </c>
      <c r="BX143" s="6">
        <f t="shared" ca="1" si="68"/>
        <v>6.8000000000000005E-2</v>
      </c>
      <c r="BY143" s="31">
        <f t="shared" ca="1" si="61"/>
        <v>329455.69</v>
      </c>
      <c r="BZ143" s="31">
        <f t="shared" ca="1" si="61"/>
        <v>232498.36</v>
      </c>
      <c r="CA143" s="31">
        <f t="shared" ca="1" si="61"/>
        <v>227213.52</v>
      </c>
      <c r="CB143" s="31">
        <f t="shared" ca="1" si="61"/>
        <v>230852.53</v>
      </c>
      <c r="CC143" s="31">
        <f t="shared" ca="1" si="61"/>
        <v>199278.96</v>
      </c>
      <c r="CD143" s="31">
        <f t="shared" ca="1" si="61"/>
        <v>808651.24</v>
      </c>
      <c r="CE143" s="31">
        <f t="shared" ca="1" si="76"/>
        <v>244742.39999999999</v>
      </c>
      <c r="CF143" s="31">
        <f t="shared" ca="1" si="76"/>
        <v>295223.95</v>
      </c>
      <c r="CG143" s="31">
        <f t="shared" ca="1" si="76"/>
        <v>228232.18</v>
      </c>
      <c r="CH143" s="31">
        <f t="shared" ca="1" si="76"/>
        <v>220928.13</v>
      </c>
      <c r="CI143" s="31">
        <f t="shared" ca="1" si="76"/>
        <v>160965.35999999999</v>
      </c>
      <c r="CJ143" s="31">
        <f t="shared" ca="1" si="76"/>
        <v>217144.92</v>
      </c>
      <c r="CK143" s="32">
        <f t="shared" ca="1" si="54"/>
        <v>12112.34</v>
      </c>
      <c r="CL143" s="32">
        <f t="shared" ca="1" si="54"/>
        <v>8547.73</v>
      </c>
      <c r="CM143" s="32">
        <f t="shared" ca="1" si="54"/>
        <v>8353.44</v>
      </c>
      <c r="CN143" s="32">
        <f t="shared" ca="1" si="52"/>
        <v>8487.23</v>
      </c>
      <c r="CO143" s="32">
        <f t="shared" ca="1" si="52"/>
        <v>7326.43</v>
      </c>
      <c r="CP143" s="32">
        <f t="shared" ca="1" si="52"/>
        <v>29729.82</v>
      </c>
      <c r="CQ143" s="32">
        <f t="shared" ca="1" si="52"/>
        <v>8997.8799999999992</v>
      </c>
      <c r="CR143" s="32">
        <f t="shared" ca="1" si="52"/>
        <v>10853.82</v>
      </c>
      <c r="CS143" s="32">
        <f t="shared" ca="1" si="52"/>
        <v>8390.89</v>
      </c>
      <c r="CT143" s="32">
        <f t="shared" ca="1" si="59"/>
        <v>8122.36</v>
      </c>
      <c r="CU143" s="32">
        <f t="shared" ca="1" si="59"/>
        <v>5917.84</v>
      </c>
      <c r="CV143" s="32">
        <f t="shared" ca="1" si="59"/>
        <v>7983.27</v>
      </c>
      <c r="CW143" s="31">
        <f t="shared" ca="1" si="70"/>
        <v>97383.220000000045</v>
      </c>
      <c r="CX143" s="31">
        <f t="shared" ca="1" si="70"/>
        <v>68723.78</v>
      </c>
      <c r="CY143" s="31">
        <f t="shared" ca="1" si="70"/>
        <v>67161.64999999998</v>
      </c>
      <c r="CZ143" s="31">
        <f t="shared" ca="1" si="70"/>
        <v>68576.789999999994</v>
      </c>
      <c r="DA143" s="31">
        <f t="shared" ca="1" si="70"/>
        <v>59197.559999999983</v>
      </c>
      <c r="DB143" s="31">
        <f t="shared" ca="1" si="70"/>
        <v>240216.99</v>
      </c>
      <c r="DC143" s="31">
        <f t="shared" ca="1" si="69"/>
        <v>66224.42</v>
      </c>
      <c r="DD143" s="31">
        <f t="shared" ca="1" si="69"/>
        <v>79884.12000000001</v>
      </c>
      <c r="DE143" s="31">
        <f t="shared" ca="1" si="69"/>
        <v>61756.95</v>
      </c>
      <c r="DF143" s="31">
        <f t="shared" ca="1" si="60"/>
        <v>68552.709999999992</v>
      </c>
      <c r="DG143" s="31">
        <f t="shared" ca="1" si="60"/>
        <v>49946.599999999984</v>
      </c>
      <c r="DH143" s="31">
        <f t="shared" ca="1" si="60"/>
        <v>67378.8</v>
      </c>
      <c r="DI143" s="32">
        <f t="shared" ca="1" si="65"/>
        <v>4869.16</v>
      </c>
      <c r="DJ143" s="32">
        <f t="shared" ca="1" si="65"/>
        <v>3436.19</v>
      </c>
      <c r="DK143" s="32">
        <f t="shared" ca="1" si="65"/>
        <v>3358.08</v>
      </c>
      <c r="DL143" s="32">
        <f t="shared" ca="1" si="62"/>
        <v>3428.84</v>
      </c>
      <c r="DM143" s="32">
        <f t="shared" ca="1" si="62"/>
        <v>2959.88</v>
      </c>
      <c r="DN143" s="32">
        <f t="shared" ca="1" si="62"/>
        <v>12010.85</v>
      </c>
      <c r="DO143" s="32">
        <f t="shared" ca="1" si="62"/>
        <v>3311.22</v>
      </c>
      <c r="DP143" s="32">
        <f t="shared" ca="1" si="62"/>
        <v>3994.21</v>
      </c>
      <c r="DQ143" s="32">
        <f t="shared" ca="1" si="62"/>
        <v>3087.85</v>
      </c>
      <c r="DR143" s="32">
        <f t="shared" ca="1" si="71"/>
        <v>3427.64</v>
      </c>
      <c r="DS143" s="32">
        <f t="shared" ca="1" si="71"/>
        <v>2497.33</v>
      </c>
      <c r="DT143" s="32">
        <f t="shared" ca="1" si="71"/>
        <v>3368.94</v>
      </c>
      <c r="DU143" s="31">
        <f t="shared" ca="1" si="66"/>
        <v>15475.61</v>
      </c>
      <c r="DV143" s="31">
        <f t="shared" ca="1" si="66"/>
        <v>10775.29</v>
      </c>
      <c r="DW143" s="31">
        <f t="shared" ca="1" si="66"/>
        <v>10401.56</v>
      </c>
      <c r="DX143" s="31">
        <f t="shared" ca="1" si="63"/>
        <v>10475.120000000001</v>
      </c>
      <c r="DY143" s="31">
        <f t="shared" ca="1" si="63"/>
        <v>8920.7999999999993</v>
      </c>
      <c r="DZ143" s="31">
        <f t="shared" ca="1" si="63"/>
        <v>35689.54</v>
      </c>
      <c r="EA143" s="31">
        <f t="shared" ca="1" si="63"/>
        <v>9703.02</v>
      </c>
      <c r="EB143" s="31">
        <f t="shared" ca="1" si="63"/>
        <v>11551.75</v>
      </c>
      <c r="EC143" s="31">
        <f t="shared" ca="1" si="63"/>
        <v>8812.43</v>
      </c>
      <c r="ED143" s="31">
        <f t="shared" ca="1" si="72"/>
        <v>9655.3799999999992</v>
      </c>
      <c r="EE143" s="31">
        <f t="shared" ca="1" si="72"/>
        <v>6939.34</v>
      </c>
      <c r="EF143" s="31">
        <f t="shared" ca="1" si="72"/>
        <v>9236.68</v>
      </c>
      <c r="EG143" s="32">
        <f t="shared" ca="1" si="67"/>
        <v>117727.99000000005</v>
      </c>
      <c r="EH143" s="32">
        <f t="shared" ca="1" si="67"/>
        <v>82935.260000000009</v>
      </c>
      <c r="EI143" s="32">
        <f t="shared" ca="1" si="67"/>
        <v>80921.289999999979</v>
      </c>
      <c r="EJ143" s="32">
        <f t="shared" ca="1" si="64"/>
        <v>82480.749999999985</v>
      </c>
      <c r="EK143" s="32">
        <f t="shared" ca="1" si="64"/>
        <v>71078.239999999976</v>
      </c>
      <c r="EL143" s="32">
        <f t="shared" ca="1" si="64"/>
        <v>287917.38</v>
      </c>
      <c r="EM143" s="32">
        <f t="shared" ca="1" si="64"/>
        <v>79238.66</v>
      </c>
      <c r="EN143" s="32">
        <f t="shared" ca="1" si="64"/>
        <v>95430.080000000016</v>
      </c>
      <c r="EO143" s="32">
        <f t="shared" ca="1" si="64"/>
        <v>73657.23</v>
      </c>
      <c r="EP143" s="32">
        <f t="shared" ca="1" si="73"/>
        <v>81635.73</v>
      </c>
      <c r="EQ143" s="32">
        <f t="shared" ca="1" si="73"/>
        <v>59383.26999999999</v>
      </c>
      <c r="ER143" s="32">
        <f t="shared" ca="1" si="73"/>
        <v>79984.420000000013</v>
      </c>
    </row>
    <row r="144" spans="1:148" x14ac:dyDescent="0.25">
      <c r="A144" t="s">
        <v>521</v>
      </c>
      <c r="B144" s="1" t="s">
        <v>23</v>
      </c>
      <c r="C144" t="str">
        <f t="shared" ca="1" si="74"/>
        <v>SD3</v>
      </c>
      <c r="D144" t="str">
        <f t="shared" ca="1" si="75"/>
        <v>Sundance #3</v>
      </c>
      <c r="E144" s="52">
        <v>215212.90315999999</v>
      </c>
      <c r="F144" s="52">
        <v>200350.50114040001</v>
      </c>
      <c r="G144" s="52">
        <v>87244.594119999994</v>
      </c>
      <c r="H144" s="52">
        <v>0</v>
      </c>
      <c r="I144" s="52">
        <v>84983.087513199993</v>
      </c>
      <c r="J144" s="52">
        <v>188960.14541</v>
      </c>
      <c r="K144" s="52">
        <v>171612.32688780001</v>
      </c>
      <c r="L144" s="52">
        <v>198720.93510239999</v>
      </c>
      <c r="M144" s="52">
        <v>194344.44562000001</v>
      </c>
      <c r="N144" s="52">
        <v>211737.5308062</v>
      </c>
      <c r="O144" s="52">
        <v>223499.34912999999</v>
      </c>
      <c r="P144" s="52">
        <v>202731.5638761</v>
      </c>
      <c r="Q144" s="32">
        <v>7350933.8499999996</v>
      </c>
      <c r="R144" s="32">
        <v>6643568.1100000003</v>
      </c>
      <c r="S144" s="32">
        <v>1664880.83</v>
      </c>
      <c r="T144" s="32">
        <v>0</v>
      </c>
      <c r="U144" s="32">
        <v>7753239.4000000004</v>
      </c>
      <c r="V144" s="32">
        <v>15074918.4</v>
      </c>
      <c r="W144" s="32">
        <v>3763410.87</v>
      </c>
      <c r="X144" s="32">
        <v>6697213.3200000003</v>
      </c>
      <c r="Y144" s="32">
        <v>4137694</v>
      </c>
      <c r="Z144" s="32">
        <v>4561587.57</v>
      </c>
      <c r="AA144" s="32">
        <v>4777779.4800000004</v>
      </c>
      <c r="AB144" s="32">
        <v>4243088.5</v>
      </c>
      <c r="AC144" s="2">
        <v>5.05</v>
      </c>
      <c r="AD144" s="2">
        <v>5.05</v>
      </c>
      <c r="AE144" s="2">
        <v>5.05</v>
      </c>
      <c r="AF144" s="2">
        <v>5.05</v>
      </c>
      <c r="AG144" s="2">
        <v>5.05</v>
      </c>
      <c r="AH144" s="2">
        <v>5.05</v>
      </c>
      <c r="AI144" s="2">
        <v>5.05</v>
      </c>
      <c r="AJ144" s="2">
        <v>5.05</v>
      </c>
      <c r="AK144" s="2">
        <v>5.05</v>
      </c>
      <c r="AL144" s="2">
        <v>5.05</v>
      </c>
      <c r="AM144" s="2">
        <v>5.05</v>
      </c>
      <c r="AN144" s="2">
        <v>5.05</v>
      </c>
      <c r="AO144" s="33">
        <v>371222.16</v>
      </c>
      <c r="AP144" s="33">
        <v>335500.19</v>
      </c>
      <c r="AQ144" s="33">
        <v>84076.479999999996</v>
      </c>
      <c r="AR144" s="33">
        <v>0</v>
      </c>
      <c r="AS144" s="33">
        <v>391538.59</v>
      </c>
      <c r="AT144" s="33">
        <v>761283.38</v>
      </c>
      <c r="AU144" s="33">
        <v>190052.25</v>
      </c>
      <c r="AV144" s="33">
        <v>338209.27</v>
      </c>
      <c r="AW144" s="33">
        <v>208953.55</v>
      </c>
      <c r="AX144" s="33">
        <v>230360.17</v>
      </c>
      <c r="AY144" s="33">
        <v>241277.86</v>
      </c>
      <c r="AZ144" s="33">
        <v>214275.97</v>
      </c>
      <c r="BA144" s="31">
        <f t="shared" si="53"/>
        <v>-735.09</v>
      </c>
      <c r="BB144" s="31">
        <f t="shared" si="53"/>
        <v>-664.36</v>
      </c>
      <c r="BC144" s="31">
        <f t="shared" si="53"/>
        <v>-166.49</v>
      </c>
      <c r="BD144" s="31">
        <f t="shared" si="51"/>
        <v>0</v>
      </c>
      <c r="BE144" s="31">
        <f t="shared" si="51"/>
        <v>-1550.65</v>
      </c>
      <c r="BF144" s="31">
        <f t="shared" si="51"/>
        <v>-3014.98</v>
      </c>
      <c r="BG144" s="31">
        <f t="shared" si="51"/>
        <v>6021.46</v>
      </c>
      <c r="BH144" s="31">
        <f t="shared" si="51"/>
        <v>10715.54</v>
      </c>
      <c r="BI144" s="31">
        <f t="shared" si="51"/>
        <v>6620.31</v>
      </c>
      <c r="BJ144" s="31">
        <f t="shared" si="57"/>
        <v>-5017.75</v>
      </c>
      <c r="BK144" s="31">
        <f t="shared" si="57"/>
        <v>-5255.56</v>
      </c>
      <c r="BL144" s="31">
        <f t="shared" si="57"/>
        <v>-4667.3999999999996</v>
      </c>
      <c r="BM144" s="6">
        <f t="shared" ca="1" si="68"/>
        <v>6.7599999999999993E-2</v>
      </c>
      <c r="BN144" s="6">
        <f t="shared" ca="1" si="68"/>
        <v>6.7599999999999993E-2</v>
      </c>
      <c r="BO144" s="6">
        <f t="shared" ca="1" si="68"/>
        <v>6.7599999999999993E-2</v>
      </c>
      <c r="BP144" s="6">
        <f t="shared" ca="1" si="68"/>
        <v>6.7599999999999993E-2</v>
      </c>
      <c r="BQ144" s="6">
        <f t="shared" ca="1" si="68"/>
        <v>6.7599999999999993E-2</v>
      </c>
      <c r="BR144" s="6">
        <f t="shared" ca="1" si="68"/>
        <v>6.7599999999999993E-2</v>
      </c>
      <c r="BS144" s="6">
        <f t="shared" ca="1" si="68"/>
        <v>6.7599999999999993E-2</v>
      </c>
      <c r="BT144" s="6">
        <f t="shared" ca="1" si="68"/>
        <v>6.7599999999999993E-2</v>
      </c>
      <c r="BU144" s="6">
        <f t="shared" ca="1" si="68"/>
        <v>6.7599999999999993E-2</v>
      </c>
      <c r="BV144" s="6">
        <f t="shared" ca="1" si="68"/>
        <v>6.7599999999999993E-2</v>
      </c>
      <c r="BW144" s="6">
        <f t="shared" ca="1" si="68"/>
        <v>6.7599999999999993E-2</v>
      </c>
      <c r="BX144" s="6">
        <f t="shared" ca="1" si="68"/>
        <v>6.7599999999999993E-2</v>
      </c>
      <c r="BY144" s="31">
        <f t="shared" ca="1" si="61"/>
        <v>496923.13</v>
      </c>
      <c r="BZ144" s="31">
        <f t="shared" ca="1" si="61"/>
        <v>449105.2</v>
      </c>
      <c r="CA144" s="31">
        <f t="shared" ca="1" si="61"/>
        <v>112545.94</v>
      </c>
      <c r="CB144" s="31">
        <f t="shared" ca="1" si="61"/>
        <v>0</v>
      </c>
      <c r="CC144" s="31">
        <f t="shared" ca="1" si="61"/>
        <v>524118.98</v>
      </c>
      <c r="CD144" s="31">
        <f t="shared" ca="1" si="61"/>
        <v>1019064.48</v>
      </c>
      <c r="CE144" s="31">
        <f t="shared" ca="1" si="76"/>
        <v>254406.57</v>
      </c>
      <c r="CF144" s="31">
        <f t="shared" ca="1" si="76"/>
        <v>452731.62</v>
      </c>
      <c r="CG144" s="31">
        <f t="shared" ca="1" si="76"/>
        <v>279708.11</v>
      </c>
      <c r="CH144" s="31">
        <f t="shared" ca="1" si="76"/>
        <v>308363.32</v>
      </c>
      <c r="CI144" s="31">
        <f t="shared" ca="1" si="76"/>
        <v>322977.89</v>
      </c>
      <c r="CJ144" s="31">
        <f t="shared" ca="1" si="76"/>
        <v>286832.78000000003</v>
      </c>
      <c r="CK144" s="32">
        <f t="shared" ca="1" si="54"/>
        <v>18377.330000000002</v>
      </c>
      <c r="CL144" s="32">
        <f t="shared" ca="1" si="54"/>
        <v>16608.919999999998</v>
      </c>
      <c r="CM144" s="32">
        <f t="shared" ca="1" si="54"/>
        <v>4162.2</v>
      </c>
      <c r="CN144" s="32">
        <f t="shared" ca="1" si="52"/>
        <v>0</v>
      </c>
      <c r="CO144" s="32">
        <f t="shared" ca="1" si="52"/>
        <v>19383.099999999999</v>
      </c>
      <c r="CP144" s="32">
        <f t="shared" ca="1" si="52"/>
        <v>37687.300000000003</v>
      </c>
      <c r="CQ144" s="32">
        <f t="shared" ca="1" si="52"/>
        <v>9408.5300000000007</v>
      </c>
      <c r="CR144" s="32">
        <f t="shared" ca="1" si="52"/>
        <v>16743.03</v>
      </c>
      <c r="CS144" s="32">
        <f t="shared" ca="1" si="52"/>
        <v>10344.24</v>
      </c>
      <c r="CT144" s="32">
        <f t="shared" ca="1" si="59"/>
        <v>11403.97</v>
      </c>
      <c r="CU144" s="32">
        <f t="shared" ca="1" si="59"/>
        <v>11944.45</v>
      </c>
      <c r="CV144" s="32">
        <f t="shared" ca="1" si="59"/>
        <v>10607.72</v>
      </c>
      <c r="CW144" s="31">
        <f t="shared" ca="1" si="70"/>
        <v>144813.39000000004</v>
      </c>
      <c r="CX144" s="31">
        <f t="shared" ca="1" si="70"/>
        <v>130878.29</v>
      </c>
      <c r="CY144" s="31">
        <f t="shared" ca="1" si="70"/>
        <v>32798.15</v>
      </c>
      <c r="CZ144" s="31">
        <f t="shared" ca="1" si="70"/>
        <v>0</v>
      </c>
      <c r="DA144" s="31">
        <f t="shared" ca="1" si="70"/>
        <v>153514.13999999993</v>
      </c>
      <c r="DB144" s="31">
        <f t="shared" ca="1" si="70"/>
        <v>298483.38</v>
      </c>
      <c r="DC144" s="31">
        <f t="shared" ca="1" si="69"/>
        <v>67741.390000000029</v>
      </c>
      <c r="DD144" s="31">
        <f t="shared" ca="1" si="69"/>
        <v>120549.84</v>
      </c>
      <c r="DE144" s="31">
        <f t="shared" ca="1" si="69"/>
        <v>74478.489999999991</v>
      </c>
      <c r="DF144" s="31">
        <f t="shared" ca="1" si="60"/>
        <v>94424.869999999966</v>
      </c>
      <c r="DG144" s="31">
        <f t="shared" ca="1" si="60"/>
        <v>98900.040000000037</v>
      </c>
      <c r="DH144" s="31">
        <f t="shared" ca="1" si="60"/>
        <v>87831.93</v>
      </c>
      <c r="DI144" s="32">
        <f t="shared" ca="1" si="65"/>
        <v>7240.67</v>
      </c>
      <c r="DJ144" s="32">
        <f t="shared" ca="1" si="65"/>
        <v>6543.91</v>
      </c>
      <c r="DK144" s="32">
        <f t="shared" ca="1" si="65"/>
        <v>1639.91</v>
      </c>
      <c r="DL144" s="32">
        <f t="shared" ca="1" si="62"/>
        <v>0</v>
      </c>
      <c r="DM144" s="32">
        <f t="shared" ca="1" si="62"/>
        <v>7675.71</v>
      </c>
      <c r="DN144" s="32">
        <f t="shared" ca="1" si="62"/>
        <v>14924.17</v>
      </c>
      <c r="DO144" s="32">
        <f t="shared" ca="1" si="62"/>
        <v>3387.07</v>
      </c>
      <c r="DP144" s="32">
        <f t="shared" ca="1" si="62"/>
        <v>6027.49</v>
      </c>
      <c r="DQ144" s="32">
        <f t="shared" ca="1" si="62"/>
        <v>3723.92</v>
      </c>
      <c r="DR144" s="32">
        <f t="shared" ca="1" si="71"/>
        <v>4721.24</v>
      </c>
      <c r="DS144" s="32">
        <f t="shared" ca="1" si="71"/>
        <v>4945</v>
      </c>
      <c r="DT144" s="32">
        <f t="shared" ca="1" si="71"/>
        <v>4391.6000000000004</v>
      </c>
      <c r="DU144" s="31">
        <f t="shared" ca="1" si="66"/>
        <v>23012.95</v>
      </c>
      <c r="DV144" s="31">
        <f t="shared" ca="1" si="66"/>
        <v>20520.57</v>
      </c>
      <c r="DW144" s="31">
        <f t="shared" ca="1" si="66"/>
        <v>5079.5600000000004</v>
      </c>
      <c r="DX144" s="31">
        <f t="shared" ca="1" si="63"/>
        <v>0</v>
      </c>
      <c r="DY144" s="31">
        <f t="shared" ca="1" si="63"/>
        <v>23133.87</v>
      </c>
      <c r="DZ144" s="31">
        <f t="shared" ca="1" si="63"/>
        <v>44346.3</v>
      </c>
      <c r="EA144" s="31">
        <f t="shared" ca="1" si="63"/>
        <v>9925.2800000000007</v>
      </c>
      <c r="EB144" s="31">
        <f t="shared" ca="1" si="63"/>
        <v>17432.27</v>
      </c>
      <c r="EC144" s="31">
        <f t="shared" ca="1" si="63"/>
        <v>10627.74</v>
      </c>
      <c r="ED144" s="31">
        <f t="shared" ca="1" si="72"/>
        <v>13299.37</v>
      </c>
      <c r="EE144" s="31">
        <f t="shared" ca="1" si="72"/>
        <v>13740.69</v>
      </c>
      <c r="EF144" s="31">
        <f t="shared" ca="1" si="72"/>
        <v>12040.51</v>
      </c>
      <c r="EG144" s="32">
        <f t="shared" ca="1" si="67"/>
        <v>175067.01000000007</v>
      </c>
      <c r="EH144" s="32">
        <f t="shared" ca="1" si="67"/>
        <v>157942.76999999999</v>
      </c>
      <c r="EI144" s="32">
        <f t="shared" ca="1" si="67"/>
        <v>39517.620000000003</v>
      </c>
      <c r="EJ144" s="32">
        <f t="shared" ca="1" si="64"/>
        <v>0</v>
      </c>
      <c r="EK144" s="32">
        <f t="shared" ca="1" si="64"/>
        <v>184323.71999999991</v>
      </c>
      <c r="EL144" s="32">
        <f t="shared" ca="1" si="64"/>
        <v>357753.85</v>
      </c>
      <c r="EM144" s="32">
        <f t="shared" ca="1" si="64"/>
        <v>81053.740000000034</v>
      </c>
      <c r="EN144" s="32">
        <f t="shared" ca="1" si="64"/>
        <v>144009.60000000001</v>
      </c>
      <c r="EO144" s="32">
        <f t="shared" ca="1" si="64"/>
        <v>88830.15</v>
      </c>
      <c r="EP144" s="32">
        <f t="shared" ca="1" si="73"/>
        <v>112445.47999999997</v>
      </c>
      <c r="EQ144" s="32">
        <f t="shared" ca="1" si="73"/>
        <v>117585.73000000004</v>
      </c>
      <c r="ER144" s="32">
        <f t="shared" ca="1" si="73"/>
        <v>104264.04</v>
      </c>
    </row>
    <row r="145" spans="1:148" x14ac:dyDescent="0.25">
      <c r="A145" t="s">
        <v>521</v>
      </c>
      <c r="B145" s="1" t="s">
        <v>24</v>
      </c>
      <c r="C145" t="str">
        <f t="shared" ca="1" si="74"/>
        <v>SD4</v>
      </c>
      <c r="D145" t="str">
        <f t="shared" ca="1" si="75"/>
        <v>Sundance #4</v>
      </c>
      <c r="E145" s="52">
        <v>130131.59071590001</v>
      </c>
      <c r="F145" s="52">
        <v>101864.382484</v>
      </c>
      <c r="G145" s="52">
        <v>203521.89245270001</v>
      </c>
      <c r="H145" s="52">
        <v>196981.07642500001</v>
      </c>
      <c r="I145" s="52">
        <v>220615.83520999999</v>
      </c>
      <c r="J145" s="52">
        <v>181695.0204406</v>
      </c>
      <c r="K145" s="52">
        <v>224006.82662539999</v>
      </c>
      <c r="L145" s="52">
        <v>220965.9455</v>
      </c>
      <c r="M145" s="52">
        <v>187242.04985000001</v>
      </c>
      <c r="N145" s="52">
        <v>204125.07331000001</v>
      </c>
      <c r="O145" s="52">
        <v>208592.88639999999</v>
      </c>
      <c r="P145" s="52">
        <v>214859.07718970001</v>
      </c>
      <c r="Q145" s="32">
        <v>4778305.9400000004</v>
      </c>
      <c r="R145" s="32">
        <v>2444892.19</v>
      </c>
      <c r="S145" s="32">
        <v>4384660.16</v>
      </c>
      <c r="T145" s="32">
        <v>3957469.22</v>
      </c>
      <c r="U145" s="32">
        <v>8590032.5999999996</v>
      </c>
      <c r="V145" s="32">
        <v>17029346.16</v>
      </c>
      <c r="W145" s="32">
        <v>5533940.9900000002</v>
      </c>
      <c r="X145" s="32">
        <v>7357941.7699999996</v>
      </c>
      <c r="Y145" s="32">
        <v>4042440.52</v>
      </c>
      <c r="Z145" s="32">
        <v>4493336.4000000004</v>
      </c>
      <c r="AA145" s="32">
        <v>4535231.71</v>
      </c>
      <c r="AB145" s="32">
        <v>4649010.5199999996</v>
      </c>
      <c r="AC145" s="2">
        <v>5.05</v>
      </c>
      <c r="AD145" s="2">
        <v>5.05</v>
      </c>
      <c r="AE145" s="2">
        <v>5.05</v>
      </c>
      <c r="AF145" s="2">
        <v>5.05</v>
      </c>
      <c r="AG145" s="2">
        <v>5.05</v>
      </c>
      <c r="AH145" s="2">
        <v>5.05</v>
      </c>
      <c r="AI145" s="2">
        <v>5.05</v>
      </c>
      <c r="AJ145" s="2">
        <v>5.05</v>
      </c>
      <c r="AK145" s="2">
        <v>5.05</v>
      </c>
      <c r="AL145" s="2">
        <v>5.05</v>
      </c>
      <c r="AM145" s="2">
        <v>5.05</v>
      </c>
      <c r="AN145" s="2">
        <v>5.05</v>
      </c>
      <c r="AO145" s="33">
        <v>241304.45</v>
      </c>
      <c r="AP145" s="33">
        <v>123467.06</v>
      </c>
      <c r="AQ145" s="33">
        <v>221425.34</v>
      </c>
      <c r="AR145" s="33">
        <v>199852.2</v>
      </c>
      <c r="AS145" s="33">
        <v>433796.65</v>
      </c>
      <c r="AT145" s="33">
        <v>859981.98</v>
      </c>
      <c r="AU145" s="33">
        <v>279464.02</v>
      </c>
      <c r="AV145" s="33">
        <v>371576.06</v>
      </c>
      <c r="AW145" s="33">
        <v>204143.25</v>
      </c>
      <c r="AX145" s="33">
        <v>226913.49</v>
      </c>
      <c r="AY145" s="33">
        <v>229029.2</v>
      </c>
      <c r="AZ145" s="33">
        <v>234775.03</v>
      </c>
      <c r="BA145" s="31">
        <f t="shared" si="53"/>
        <v>-477.83</v>
      </c>
      <c r="BB145" s="31">
        <f t="shared" si="53"/>
        <v>-244.49</v>
      </c>
      <c r="BC145" s="31">
        <f t="shared" si="53"/>
        <v>-438.47</v>
      </c>
      <c r="BD145" s="31">
        <f t="shared" si="51"/>
        <v>-791.49</v>
      </c>
      <c r="BE145" s="31">
        <f t="shared" si="51"/>
        <v>-1718.01</v>
      </c>
      <c r="BF145" s="31">
        <f t="shared" si="51"/>
        <v>-3405.87</v>
      </c>
      <c r="BG145" s="31">
        <f t="shared" si="51"/>
        <v>8854.31</v>
      </c>
      <c r="BH145" s="31">
        <f t="shared" si="51"/>
        <v>11772.71</v>
      </c>
      <c r="BI145" s="31">
        <f t="shared" si="51"/>
        <v>6467.9</v>
      </c>
      <c r="BJ145" s="31">
        <f t="shared" si="57"/>
        <v>-4942.67</v>
      </c>
      <c r="BK145" s="31">
        <f t="shared" si="57"/>
        <v>-4988.75</v>
      </c>
      <c r="BL145" s="31">
        <f t="shared" si="57"/>
        <v>-5113.91</v>
      </c>
      <c r="BM145" s="6">
        <f t="shared" ca="1" si="68"/>
        <v>6.7100000000000007E-2</v>
      </c>
      <c r="BN145" s="6">
        <f t="shared" ca="1" si="68"/>
        <v>6.7100000000000007E-2</v>
      </c>
      <c r="BO145" s="6">
        <f t="shared" ca="1" si="68"/>
        <v>6.7100000000000007E-2</v>
      </c>
      <c r="BP145" s="6">
        <f t="shared" ca="1" si="68"/>
        <v>6.7100000000000007E-2</v>
      </c>
      <c r="BQ145" s="6">
        <f t="shared" ca="1" si="68"/>
        <v>6.7100000000000007E-2</v>
      </c>
      <c r="BR145" s="6">
        <f t="shared" ca="1" si="68"/>
        <v>6.7100000000000007E-2</v>
      </c>
      <c r="BS145" s="6">
        <f t="shared" ca="1" si="68"/>
        <v>6.7100000000000007E-2</v>
      </c>
      <c r="BT145" s="6">
        <f t="shared" ca="1" si="68"/>
        <v>6.7100000000000007E-2</v>
      </c>
      <c r="BU145" s="6">
        <f t="shared" ca="1" si="68"/>
        <v>6.7100000000000007E-2</v>
      </c>
      <c r="BV145" s="6">
        <f t="shared" ca="1" si="68"/>
        <v>6.7100000000000007E-2</v>
      </c>
      <c r="BW145" s="6">
        <f t="shared" ca="1" si="68"/>
        <v>6.7100000000000007E-2</v>
      </c>
      <c r="BX145" s="6">
        <f t="shared" ca="1" si="68"/>
        <v>6.7100000000000007E-2</v>
      </c>
      <c r="BY145" s="31">
        <f t="shared" ref="BY145:CD167" ca="1" si="77">IFERROR(VLOOKUP($C145,DOSDetail,CELL("col",BY$4)+58,FALSE),ROUND(Q145*BM145,2))</f>
        <v>320624.33</v>
      </c>
      <c r="BZ145" s="31">
        <f t="shared" ca="1" si="77"/>
        <v>164052.26999999999</v>
      </c>
      <c r="CA145" s="31">
        <f t="shared" ca="1" si="77"/>
        <v>294210.7</v>
      </c>
      <c r="CB145" s="31">
        <f t="shared" ca="1" si="77"/>
        <v>265546.18</v>
      </c>
      <c r="CC145" s="31">
        <f t="shared" ca="1" si="77"/>
        <v>576391.18999999994</v>
      </c>
      <c r="CD145" s="31">
        <f t="shared" ca="1" si="77"/>
        <v>1142669.1299999999</v>
      </c>
      <c r="CE145" s="31">
        <f t="shared" ca="1" si="76"/>
        <v>371327.44</v>
      </c>
      <c r="CF145" s="31">
        <f t="shared" ca="1" si="76"/>
        <v>493717.89</v>
      </c>
      <c r="CG145" s="31">
        <f t="shared" ca="1" si="76"/>
        <v>271247.76</v>
      </c>
      <c r="CH145" s="31">
        <f t="shared" ca="1" si="76"/>
        <v>301502.87</v>
      </c>
      <c r="CI145" s="31">
        <f t="shared" ca="1" si="76"/>
        <v>304314.05</v>
      </c>
      <c r="CJ145" s="31">
        <f t="shared" ca="1" si="76"/>
        <v>311948.61</v>
      </c>
      <c r="CK145" s="32">
        <f t="shared" ca="1" si="54"/>
        <v>11945.76</v>
      </c>
      <c r="CL145" s="32">
        <f t="shared" ca="1" si="54"/>
        <v>6112.23</v>
      </c>
      <c r="CM145" s="32">
        <f t="shared" ca="1" si="54"/>
        <v>10961.65</v>
      </c>
      <c r="CN145" s="32">
        <f t="shared" ca="1" si="52"/>
        <v>9893.67</v>
      </c>
      <c r="CO145" s="32">
        <f t="shared" ca="1" si="52"/>
        <v>21475.08</v>
      </c>
      <c r="CP145" s="32">
        <f t="shared" ca="1" si="52"/>
        <v>42573.37</v>
      </c>
      <c r="CQ145" s="32">
        <f t="shared" ca="1" si="52"/>
        <v>13834.85</v>
      </c>
      <c r="CR145" s="32">
        <f t="shared" ca="1" si="52"/>
        <v>18394.849999999999</v>
      </c>
      <c r="CS145" s="32">
        <f t="shared" ca="1" si="52"/>
        <v>10106.1</v>
      </c>
      <c r="CT145" s="32">
        <f t="shared" ca="1" si="59"/>
        <v>11233.34</v>
      </c>
      <c r="CU145" s="32">
        <f t="shared" ca="1" si="59"/>
        <v>11338.08</v>
      </c>
      <c r="CV145" s="32">
        <f t="shared" ca="1" si="59"/>
        <v>11622.53</v>
      </c>
      <c r="CW145" s="31">
        <f t="shared" ca="1" si="70"/>
        <v>91743.470000000016</v>
      </c>
      <c r="CX145" s="31">
        <f t="shared" ca="1" si="70"/>
        <v>46941.93</v>
      </c>
      <c r="CY145" s="31">
        <f t="shared" ca="1" si="70"/>
        <v>84185.48000000004</v>
      </c>
      <c r="CZ145" s="31">
        <f t="shared" ca="1" si="70"/>
        <v>76379.13999999997</v>
      </c>
      <c r="DA145" s="31">
        <f t="shared" ca="1" si="70"/>
        <v>165787.62999999989</v>
      </c>
      <c r="DB145" s="31">
        <f t="shared" ca="1" si="70"/>
        <v>328666.39</v>
      </c>
      <c r="DC145" s="31">
        <f t="shared" ca="1" si="69"/>
        <v>96843.959999999963</v>
      </c>
      <c r="DD145" s="31">
        <f t="shared" ca="1" si="69"/>
        <v>128763.97</v>
      </c>
      <c r="DE145" s="31">
        <f t="shared" ca="1" si="69"/>
        <v>70742.709999999992</v>
      </c>
      <c r="DF145" s="31">
        <f t="shared" ca="1" si="60"/>
        <v>90765.390000000029</v>
      </c>
      <c r="DG145" s="31">
        <f t="shared" ca="1" si="60"/>
        <v>91611.68</v>
      </c>
      <c r="DH145" s="31">
        <f t="shared" ca="1" si="60"/>
        <v>93910.020000000019</v>
      </c>
      <c r="DI145" s="32">
        <f t="shared" ca="1" si="65"/>
        <v>4587.17</v>
      </c>
      <c r="DJ145" s="32">
        <f t="shared" ca="1" si="65"/>
        <v>2347.1</v>
      </c>
      <c r="DK145" s="32">
        <f t="shared" ca="1" si="65"/>
        <v>4209.2700000000004</v>
      </c>
      <c r="DL145" s="32">
        <f t="shared" ca="1" si="62"/>
        <v>3818.96</v>
      </c>
      <c r="DM145" s="32">
        <f t="shared" ca="1" si="62"/>
        <v>8289.3799999999992</v>
      </c>
      <c r="DN145" s="32">
        <f t="shared" ca="1" si="62"/>
        <v>16433.32</v>
      </c>
      <c r="DO145" s="32">
        <f t="shared" ca="1" si="62"/>
        <v>4842.2</v>
      </c>
      <c r="DP145" s="32">
        <f t="shared" ca="1" si="62"/>
        <v>6438.2</v>
      </c>
      <c r="DQ145" s="32">
        <f t="shared" ca="1" si="62"/>
        <v>3537.14</v>
      </c>
      <c r="DR145" s="32">
        <f t="shared" ca="1" si="71"/>
        <v>4538.2700000000004</v>
      </c>
      <c r="DS145" s="32">
        <f t="shared" ca="1" si="71"/>
        <v>4580.58</v>
      </c>
      <c r="DT145" s="32">
        <f t="shared" ca="1" si="71"/>
        <v>4695.5</v>
      </c>
      <c r="DU145" s="31">
        <f t="shared" ca="1" si="66"/>
        <v>14579.37</v>
      </c>
      <c r="DV145" s="31">
        <f t="shared" ca="1" si="66"/>
        <v>7360.08</v>
      </c>
      <c r="DW145" s="31">
        <f t="shared" ca="1" si="66"/>
        <v>13038.1</v>
      </c>
      <c r="DX145" s="31">
        <f t="shared" ca="1" si="63"/>
        <v>11666.93</v>
      </c>
      <c r="DY145" s="31">
        <f t="shared" ca="1" si="63"/>
        <v>24983.43</v>
      </c>
      <c r="DZ145" s="31">
        <f t="shared" ca="1" si="63"/>
        <v>48830.65</v>
      </c>
      <c r="EA145" s="31">
        <f t="shared" ca="1" si="63"/>
        <v>14189.31</v>
      </c>
      <c r="EB145" s="31">
        <f t="shared" ca="1" si="63"/>
        <v>18620.09</v>
      </c>
      <c r="EC145" s="31">
        <f t="shared" ca="1" si="63"/>
        <v>10094.66</v>
      </c>
      <c r="ED145" s="31">
        <f t="shared" ca="1" si="72"/>
        <v>12783.95</v>
      </c>
      <c r="EE145" s="31">
        <f t="shared" ca="1" si="72"/>
        <v>12728.08</v>
      </c>
      <c r="EF145" s="31">
        <f t="shared" ca="1" si="72"/>
        <v>12873.73</v>
      </c>
      <c r="EG145" s="32">
        <f t="shared" ca="1" si="67"/>
        <v>110910.01000000001</v>
      </c>
      <c r="EH145" s="32">
        <f t="shared" ca="1" si="67"/>
        <v>56649.11</v>
      </c>
      <c r="EI145" s="32">
        <f t="shared" ca="1" si="67"/>
        <v>101432.85000000005</v>
      </c>
      <c r="EJ145" s="32">
        <f t="shared" ca="1" si="64"/>
        <v>91865.02999999997</v>
      </c>
      <c r="EK145" s="32">
        <f t="shared" ca="1" si="64"/>
        <v>199060.43999999989</v>
      </c>
      <c r="EL145" s="32">
        <f t="shared" ca="1" si="64"/>
        <v>393930.36000000004</v>
      </c>
      <c r="EM145" s="32">
        <f t="shared" ca="1" si="64"/>
        <v>115875.46999999996</v>
      </c>
      <c r="EN145" s="32">
        <f t="shared" ca="1" si="64"/>
        <v>153822.26</v>
      </c>
      <c r="EO145" s="32">
        <f t="shared" ca="1" si="64"/>
        <v>84374.51</v>
      </c>
      <c r="EP145" s="32">
        <f t="shared" ca="1" si="73"/>
        <v>108087.61000000003</v>
      </c>
      <c r="EQ145" s="32">
        <f t="shared" ca="1" si="73"/>
        <v>108920.34</v>
      </c>
      <c r="ER145" s="32">
        <f t="shared" ca="1" si="73"/>
        <v>111479.25000000001</v>
      </c>
    </row>
    <row r="146" spans="1:148" x14ac:dyDescent="0.25">
      <c r="A146" t="s">
        <v>522</v>
      </c>
      <c r="B146" s="1" t="s">
        <v>28</v>
      </c>
      <c r="C146" t="str">
        <f t="shared" ca="1" si="74"/>
        <v>SD5</v>
      </c>
      <c r="D146" t="str">
        <f t="shared" ca="1" si="75"/>
        <v>Sundance #5</v>
      </c>
      <c r="E146" s="52">
        <v>235718.012101</v>
      </c>
      <c r="F146" s="52">
        <v>219512.51490899999</v>
      </c>
      <c r="G146" s="52">
        <v>247106.3679437</v>
      </c>
      <c r="H146" s="52">
        <v>218319.90257969999</v>
      </c>
      <c r="I146" s="52">
        <v>159545.34675</v>
      </c>
      <c r="J146" s="52">
        <v>0</v>
      </c>
      <c r="K146" s="52">
        <v>201826.42696059999</v>
      </c>
      <c r="L146" s="52">
        <v>259198.70186999999</v>
      </c>
      <c r="M146" s="52">
        <v>246698.37862</v>
      </c>
      <c r="N146" s="52">
        <v>210658.8546699</v>
      </c>
      <c r="O146" s="52">
        <v>245467.51832999999</v>
      </c>
      <c r="P146" s="52">
        <v>262514.85230000003</v>
      </c>
      <c r="Q146" s="32">
        <v>8462113.7699999996</v>
      </c>
      <c r="R146" s="32">
        <v>7320563.6799999997</v>
      </c>
      <c r="S146" s="32">
        <v>5098620.82</v>
      </c>
      <c r="T146" s="32">
        <v>4496409.32</v>
      </c>
      <c r="U146" s="32">
        <v>6890954.5099999998</v>
      </c>
      <c r="V146" s="32">
        <v>0</v>
      </c>
      <c r="W146" s="32">
        <v>4736701.4800000004</v>
      </c>
      <c r="X146" s="32">
        <v>8914069.9299999997</v>
      </c>
      <c r="Y146" s="32">
        <v>5169732.82</v>
      </c>
      <c r="Z146" s="32">
        <v>4364488.0599999996</v>
      </c>
      <c r="AA146" s="32">
        <v>5296386.8499999996</v>
      </c>
      <c r="AB146" s="32">
        <v>5542239.7199999997</v>
      </c>
      <c r="AC146" s="2">
        <v>5.05</v>
      </c>
      <c r="AD146" s="2">
        <v>5.05</v>
      </c>
      <c r="AE146" s="2">
        <v>5.05</v>
      </c>
      <c r="AF146" s="2">
        <v>5.05</v>
      </c>
      <c r="AG146" s="2">
        <v>5.05</v>
      </c>
      <c r="AH146" s="2">
        <v>5.05</v>
      </c>
      <c r="AI146" s="2">
        <v>5.05</v>
      </c>
      <c r="AJ146" s="2">
        <v>5.05</v>
      </c>
      <c r="AK146" s="2">
        <v>5.05</v>
      </c>
      <c r="AL146" s="2">
        <v>5.05</v>
      </c>
      <c r="AM146" s="2">
        <v>5.05</v>
      </c>
      <c r="AN146" s="2">
        <v>5.05</v>
      </c>
      <c r="AO146" s="33">
        <v>427336.75</v>
      </c>
      <c r="AP146" s="33">
        <v>369688.47</v>
      </c>
      <c r="AQ146" s="33">
        <v>257480.35</v>
      </c>
      <c r="AR146" s="33">
        <v>227068.67</v>
      </c>
      <c r="AS146" s="33">
        <v>347993.2</v>
      </c>
      <c r="AT146" s="33">
        <v>0</v>
      </c>
      <c r="AU146" s="33">
        <v>239203.42</v>
      </c>
      <c r="AV146" s="33">
        <v>450160.53</v>
      </c>
      <c r="AW146" s="33">
        <v>261071.51</v>
      </c>
      <c r="AX146" s="33">
        <v>220406.65</v>
      </c>
      <c r="AY146" s="33">
        <v>267467.53999999998</v>
      </c>
      <c r="AZ146" s="33">
        <v>279883.11</v>
      </c>
      <c r="BA146" s="31">
        <f t="shared" si="53"/>
        <v>-846.21</v>
      </c>
      <c r="BB146" s="31">
        <f t="shared" si="53"/>
        <v>-732.06</v>
      </c>
      <c r="BC146" s="31">
        <f t="shared" si="53"/>
        <v>-509.86</v>
      </c>
      <c r="BD146" s="31">
        <f t="shared" si="51"/>
        <v>-899.28</v>
      </c>
      <c r="BE146" s="31">
        <f t="shared" si="51"/>
        <v>-1378.19</v>
      </c>
      <c r="BF146" s="31">
        <f t="shared" si="51"/>
        <v>0</v>
      </c>
      <c r="BG146" s="31">
        <f t="shared" si="51"/>
        <v>7578.72</v>
      </c>
      <c r="BH146" s="31">
        <f t="shared" si="51"/>
        <v>14262.51</v>
      </c>
      <c r="BI146" s="31">
        <f t="shared" si="51"/>
        <v>8271.57</v>
      </c>
      <c r="BJ146" s="31">
        <f t="shared" si="57"/>
        <v>-4800.9399999999996</v>
      </c>
      <c r="BK146" s="31">
        <f t="shared" si="57"/>
        <v>-5826.03</v>
      </c>
      <c r="BL146" s="31">
        <f t="shared" si="57"/>
        <v>-6096.46</v>
      </c>
      <c r="BM146" s="6">
        <f t="shared" ca="1" si="68"/>
        <v>6.5500000000000003E-2</v>
      </c>
      <c r="BN146" s="6">
        <f t="shared" ca="1" si="68"/>
        <v>6.5500000000000003E-2</v>
      </c>
      <c r="BO146" s="6">
        <f t="shared" ca="1" si="68"/>
        <v>6.5500000000000003E-2</v>
      </c>
      <c r="BP146" s="6">
        <f t="shared" ca="1" si="68"/>
        <v>6.5500000000000003E-2</v>
      </c>
      <c r="BQ146" s="6">
        <f t="shared" ca="1" si="68"/>
        <v>6.5500000000000003E-2</v>
      </c>
      <c r="BR146" s="6">
        <f t="shared" ca="1" si="68"/>
        <v>6.5500000000000003E-2</v>
      </c>
      <c r="BS146" s="6">
        <f t="shared" ca="1" si="68"/>
        <v>6.5500000000000003E-2</v>
      </c>
      <c r="BT146" s="6">
        <f t="shared" ca="1" si="68"/>
        <v>6.5500000000000003E-2</v>
      </c>
      <c r="BU146" s="6">
        <f t="shared" ca="1" si="68"/>
        <v>6.5500000000000003E-2</v>
      </c>
      <c r="BV146" s="6">
        <f t="shared" ca="1" si="68"/>
        <v>6.5500000000000003E-2</v>
      </c>
      <c r="BW146" s="6">
        <f t="shared" ca="1" si="68"/>
        <v>6.5500000000000003E-2</v>
      </c>
      <c r="BX146" s="6">
        <f t="shared" ca="1" si="68"/>
        <v>6.5500000000000003E-2</v>
      </c>
      <c r="BY146" s="31">
        <f t="shared" ca="1" si="77"/>
        <v>554268.44999999995</v>
      </c>
      <c r="BZ146" s="31">
        <f t="shared" ca="1" si="77"/>
        <v>479496.92</v>
      </c>
      <c r="CA146" s="31">
        <f t="shared" ca="1" si="77"/>
        <v>333959.65999999997</v>
      </c>
      <c r="CB146" s="31">
        <f t="shared" ca="1" si="77"/>
        <v>294514.81</v>
      </c>
      <c r="CC146" s="31">
        <f t="shared" ca="1" si="77"/>
        <v>451357.52</v>
      </c>
      <c r="CD146" s="31">
        <f t="shared" ca="1" si="77"/>
        <v>0</v>
      </c>
      <c r="CE146" s="31">
        <f t="shared" ca="1" si="76"/>
        <v>310253.95</v>
      </c>
      <c r="CF146" s="31">
        <f t="shared" ca="1" si="76"/>
        <v>583871.57999999996</v>
      </c>
      <c r="CG146" s="31">
        <f t="shared" ca="1" si="76"/>
        <v>338617.5</v>
      </c>
      <c r="CH146" s="31">
        <f t="shared" ca="1" si="76"/>
        <v>285873.96999999997</v>
      </c>
      <c r="CI146" s="31">
        <f t="shared" ca="1" si="76"/>
        <v>346913.34</v>
      </c>
      <c r="CJ146" s="31">
        <f t="shared" ca="1" si="76"/>
        <v>363016.7</v>
      </c>
      <c r="CK146" s="32">
        <f t="shared" ca="1" si="54"/>
        <v>21155.279999999999</v>
      </c>
      <c r="CL146" s="32">
        <f t="shared" ca="1" si="54"/>
        <v>18301.41</v>
      </c>
      <c r="CM146" s="32">
        <f t="shared" ca="1" si="54"/>
        <v>12746.55</v>
      </c>
      <c r="CN146" s="32">
        <f t="shared" ca="1" si="52"/>
        <v>11241.02</v>
      </c>
      <c r="CO146" s="32">
        <f t="shared" ca="1" si="52"/>
        <v>17227.39</v>
      </c>
      <c r="CP146" s="32">
        <f t="shared" ca="1" si="52"/>
        <v>0</v>
      </c>
      <c r="CQ146" s="32">
        <f t="shared" ca="1" si="52"/>
        <v>11841.75</v>
      </c>
      <c r="CR146" s="32">
        <f t="shared" ca="1" si="52"/>
        <v>22285.17</v>
      </c>
      <c r="CS146" s="32">
        <f t="shared" ca="1" si="52"/>
        <v>12924.33</v>
      </c>
      <c r="CT146" s="32">
        <f t="shared" ca="1" si="59"/>
        <v>10911.22</v>
      </c>
      <c r="CU146" s="32">
        <f t="shared" ca="1" si="59"/>
        <v>13240.97</v>
      </c>
      <c r="CV146" s="32">
        <f t="shared" ca="1" si="59"/>
        <v>13855.6</v>
      </c>
      <c r="CW146" s="31">
        <f t="shared" ca="1" si="70"/>
        <v>148933.18999999997</v>
      </c>
      <c r="CX146" s="31">
        <f t="shared" ca="1" si="70"/>
        <v>128841.91999999998</v>
      </c>
      <c r="CY146" s="31">
        <f t="shared" ca="1" si="70"/>
        <v>89735.719999999958</v>
      </c>
      <c r="CZ146" s="31">
        <f t="shared" ca="1" si="70"/>
        <v>79586.44</v>
      </c>
      <c r="DA146" s="31">
        <f t="shared" ca="1" si="70"/>
        <v>121969.90000000002</v>
      </c>
      <c r="DB146" s="31">
        <f t="shared" ca="1" si="70"/>
        <v>0</v>
      </c>
      <c r="DC146" s="31">
        <f t="shared" ca="1" si="69"/>
        <v>75313.56</v>
      </c>
      <c r="DD146" s="31">
        <f t="shared" ca="1" si="69"/>
        <v>141733.70999999996</v>
      </c>
      <c r="DE146" s="31">
        <f t="shared" ca="1" si="69"/>
        <v>82198.75</v>
      </c>
      <c r="DF146" s="31">
        <f t="shared" ca="1" si="60"/>
        <v>81179.479999999952</v>
      </c>
      <c r="DG146" s="31">
        <f t="shared" ca="1" si="60"/>
        <v>98512.800000000017</v>
      </c>
      <c r="DH146" s="31">
        <f t="shared" ca="1" si="60"/>
        <v>103085.65000000001</v>
      </c>
      <c r="DI146" s="32">
        <f t="shared" ca="1" si="65"/>
        <v>7446.66</v>
      </c>
      <c r="DJ146" s="32">
        <f t="shared" ca="1" si="65"/>
        <v>6442.1</v>
      </c>
      <c r="DK146" s="32">
        <f t="shared" ca="1" si="65"/>
        <v>4486.79</v>
      </c>
      <c r="DL146" s="32">
        <f t="shared" ca="1" si="62"/>
        <v>3979.32</v>
      </c>
      <c r="DM146" s="32">
        <f t="shared" ca="1" si="62"/>
        <v>6098.5</v>
      </c>
      <c r="DN146" s="32">
        <f t="shared" ca="1" si="62"/>
        <v>0</v>
      </c>
      <c r="DO146" s="32">
        <f t="shared" ca="1" si="62"/>
        <v>3765.68</v>
      </c>
      <c r="DP146" s="32">
        <f t="shared" ca="1" si="62"/>
        <v>7086.69</v>
      </c>
      <c r="DQ146" s="32">
        <f t="shared" ca="1" si="62"/>
        <v>4109.9399999999996</v>
      </c>
      <c r="DR146" s="32">
        <f t="shared" ca="1" si="71"/>
        <v>4058.97</v>
      </c>
      <c r="DS146" s="32">
        <f t="shared" ca="1" si="71"/>
        <v>4925.6400000000003</v>
      </c>
      <c r="DT146" s="32">
        <f t="shared" ca="1" si="71"/>
        <v>5154.28</v>
      </c>
      <c r="DU146" s="31">
        <f t="shared" ca="1" si="66"/>
        <v>23667.65</v>
      </c>
      <c r="DV146" s="31">
        <f t="shared" ca="1" si="66"/>
        <v>20201.29</v>
      </c>
      <c r="DW146" s="31">
        <f t="shared" ca="1" si="66"/>
        <v>13897.68</v>
      </c>
      <c r="DX146" s="31">
        <f t="shared" ca="1" si="63"/>
        <v>12156.84</v>
      </c>
      <c r="DY146" s="31">
        <f t="shared" ca="1" si="63"/>
        <v>18380.3</v>
      </c>
      <c r="DZ146" s="31">
        <f t="shared" ca="1" si="63"/>
        <v>0</v>
      </c>
      <c r="EA146" s="31">
        <f t="shared" ca="1" si="63"/>
        <v>11034.74</v>
      </c>
      <c r="EB146" s="31">
        <f t="shared" ca="1" si="63"/>
        <v>20495.59</v>
      </c>
      <c r="EC146" s="31">
        <f t="shared" ca="1" si="63"/>
        <v>11729.38</v>
      </c>
      <c r="ED146" s="31">
        <f t="shared" ca="1" si="72"/>
        <v>11433.81</v>
      </c>
      <c r="EE146" s="31">
        <f t="shared" ca="1" si="72"/>
        <v>13686.89</v>
      </c>
      <c r="EF146" s="31">
        <f t="shared" ca="1" si="72"/>
        <v>14131.58</v>
      </c>
      <c r="EG146" s="32">
        <f t="shared" ca="1" si="67"/>
        <v>180047.49999999997</v>
      </c>
      <c r="EH146" s="32">
        <f t="shared" ca="1" si="67"/>
        <v>155485.31</v>
      </c>
      <c r="EI146" s="32">
        <f t="shared" ca="1" si="67"/>
        <v>108120.18999999994</v>
      </c>
      <c r="EJ146" s="32">
        <f t="shared" ca="1" si="64"/>
        <v>95722.6</v>
      </c>
      <c r="EK146" s="32">
        <f t="shared" ca="1" si="64"/>
        <v>146448.70000000001</v>
      </c>
      <c r="EL146" s="32">
        <f t="shared" ca="1" si="64"/>
        <v>0</v>
      </c>
      <c r="EM146" s="32">
        <f t="shared" ca="1" si="64"/>
        <v>90113.98</v>
      </c>
      <c r="EN146" s="32">
        <f t="shared" ca="1" si="64"/>
        <v>169315.98999999996</v>
      </c>
      <c r="EO146" s="32">
        <f t="shared" ca="1" si="64"/>
        <v>98038.07</v>
      </c>
      <c r="EP146" s="32">
        <f t="shared" ca="1" si="73"/>
        <v>96672.259999999951</v>
      </c>
      <c r="EQ146" s="32">
        <f t="shared" ca="1" si="73"/>
        <v>117125.33000000002</v>
      </c>
      <c r="ER146" s="32">
        <f t="shared" ca="1" si="73"/>
        <v>122371.51000000001</v>
      </c>
    </row>
    <row r="147" spans="1:148" x14ac:dyDescent="0.25">
      <c r="A147" t="s">
        <v>522</v>
      </c>
      <c r="B147" s="1" t="s">
        <v>29</v>
      </c>
      <c r="C147" t="str">
        <f t="shared" ca="1" si="74"/>
        <v>SD6</v>
      </c>
      <c r="D147" t="str">
        <f t="shared" ca="1" si="75"/>
        <v>Sundance #6</v>
      </c>
      <c r="E147" s="52">
        <v>196577.47141689999</v>
      </c>
      <c r="F147" s="52">
        <v>237439.65018</v>
      </c>
      <c r="G147" s="52">
        <v>233852.72736779999</v>
      </c>
      <c r="H147" s="52">
        <v>213688.39057789999</v>
      </c>
      <c r="I147" s="52">
        <v>253304.80562999999</v>
      </c>
      <c r="J147" s="52">
        <v>245715.32089</v>
      </c>
      <c r="K147" s="52">
        <v>220771.09203190001</v>
      </c>
      <c r="L147" s="52">
        <v>240635.34408000001</v>
      </c>
      <c r="M147" s="52">
        <v>170360.6215366</v>
      </c>
      <c r="N147" s="52">
        <v>252606.29445399999</v>
      </c>
      <c r="O147" s="52">
        <v>229169.84957200001</v>
      </c>
      <c r="P147" s="52">
        <v>198220.067924</v>
      </c>
      <c r="Q147" s="32">
        <v>6407813.1200000001</v>
      </c>
      <c r="R147" s="32">
        <v>8097625.8399999999</v>
      </c>
      <c r="S147" s="32">
        <v>4931208.3600000003</v>
      </c>
      <c r="T147" s="32">
        <v>4420053.43</v>
      </c>
      <c r="U147" s="32">
        <v>12928959.66</v>
      </c>
      <c r="V147" s="32">
        <v>22497830.469999999</v>
      </c>
      <c r="W147" s="32">
        <v>5150752.74</v>
      </c>
      <c r="X147" s="32">
        <v>8147016.5999999996</v>
      </c>
      <c r="Y147" s="32">
        <v>3668501.75</v>
      </c>
      <c r="Z147" s="32">
        <v>5214182.8499999996</v>
      </c>
      <c r="AA147" s="32">
        <v>4269252.17</v>
      </c>
      <c r="AB147" s="32">
        <v>4046167.78</v>
      </c>
      <c r="AC147" s="2">
        <v>5.05</v>
      </c>
      <c r="AD147" s="2">
        <v>5.05</v>
      </c>
      <c r="AE147" s="2">
        <v>5.05</v>
      </c>
      <c r="AF147" s="2">
        <v>5.05</v>
      </c>
      <c r="AG147" s="2">
        <v>5.05</v>
      </c>
      <c r="AH147" s="2">
        <v>5.05</v>
      </c>
      <c r="AI147" s="2">
        <v>5.05</v>
      </c>
      <c r="AJ147" s="2">
        <v>5.05</v>
      </c>
      <c r="AK147" s="2">
        <v>5.05</v>
      </c>
      <c r="AL147" s="2">
        <v>5.05</v>
      </c>
      <c r="AM147" s="2">
        <v>5.05</v>
      </c>
      <c r="AN147" s="2">
        <v>5.05</v>
      </c>
      <c r="AO147" s="33">
        <v>323594.56</v>
      </c>
      <c r="AP147" s="33">
        <v>408930.1</v>
      </c>
      <c r="AQ147" s="33">
        <v>249026.02</v>
      </c>
      <c r="AR147" s="33">
        <v>223212.7</v>
      </c>
      <c r="AS147" s="33">
        <v>652912.46</v>
      </c>
      <c r="AT147" s="33">
        <v>1136140.44</v>
      </c>
      <c r="AU147" s="33">
        <v>260113.01</v>
      </c>
      <c r="AV147" s="33">
        <v>411424.34</v>
      </c>
      <c r="AW147" s="33">
        <v>185259.34</v>
      </c>
      <c r="AX147" s="33">
        <v>263316.23</v>
      </c>
      <c r="AY147" s="33">
        <v>215597.23</v>
      </c>
      <c r="AZ147" s="33">
        <v>204331.47</v>
      </c>
      <c r="BA147" s="31">
        <f t="shared" si="53"/>
        <v>-640.78</v>
      </c>
      <c r="BB147" s="31">
        <f t="shared" si="53"/>
        <v>-809.76</v>
      </c>
      <c r="BC147" s="31">
        <f t="shared" si="53"/>
        <v>-493.12</v>
      </c>
      <c r="BD147" s="31">
        <f t="shared" si="51"/>
        <v>-884.01</v>
      </c>
      <c r="BE147" s="31">
        <f t="shared" si="51"/>
        <v>-2585.79</v>
      </c>
      <c r="BF147" s="31">
        <f t="shared" si="51"/>
        <v>-4499.57</v>
      </c>
      <c r="BG147" s="31">
        <f t="shared" si="51"/>
        <v>8241.2000000000007</v>
      </c>
      <c r="BH147" s="31">
        <f t="shared" si="51"/>
        <v>13035.23</v>
      </c>
      <c r="BI147" s="31">
        <f t="shared" si="51"/>
        <v>5869.6</v>
      </c>
      <c r="BJ147" s="31">
        <f t="shared" si="57"/>
        <v>-5735.6</v>
      </c>
      <c r="BK147" s="31">
        <f t="shared" si="57"/>
        <v>-4696.18</v>
      </c>
      <c r="BL147" s="31">
        <f t="shared" si="57"/>
        <v>-4450.78</v>
      </c>
      <c r="BM147" s="6">
        <f t="shared" ca="1" si="68"/>
        <v>6.5000000000000002E-2</v>
      </c>
      <c r="BN147" s="6">
        <f t="shared" ca="1" si="68"/>
        <v>6.5000000000000002E-2</v>
      </c>
      <c r="BO147" s="6">
        <f t="shared" ca="1" si="68"/>
        <v>6.5000000000000002E-2</v>
      </c>
      <c r="BP147" s="6">
        <f t="shared" ca="1" si="68"/>
        <v>6.5000000000000002E-2</v>
      </c>
      <c r="BQ147" s="6">
        <f t="shared" ca="1" si="68"/>
        <v>6.5000000000000002E-2</v>
      </c>
      <c r="BR147" s="6">
        <f t="shared" ca="1" si="68"/>
        <v>6.5000000000000002E-2</v>
      </c>
      <c r="BS147" s="6">
        <f t="shared" ca="1" si="68"/>
        <v>6.5000000000000002E-2</v>
      </c>
      <c r="BT147" s="6">
        <f t="shared" ca="1" si="68"/>
        <v>6.5000000000000002E-2</v>
      </c>
      <c r="BU147" s="6">
        <f t="shared" ca="1" si="68"/>
        <v>6.5000000000000002E-2</v>
      </c>
      <c r="BV147" s="6">
        <f t="shared" ca="1" si="68"/>
        <v>6.5000000000000002E-2</v>
      </c>
      <c r="BW147" s="6">
        <f t="shared" ca="1" si="68"/>
        <v>6.5000000000000002E-2</v>
      </c>
      <c r="BX147" s="6">
        <f t="shared" ca="1" si="68"/>
        <v>6.5000000000000002E-2</v>
      </c>
      <c r="BY147" s="31">
        <f t="shared" ca="1" si="77"/>
        <v>416507.85</v>
      </c>
      <c r="BZ147" s="31">
        <f t="shared" ca="1" si="77"/>
        <v>526345.68000000005</v>
      </c>
      <c r="CA147" s="31">
        <f t="shared" ca="1" si="77"/>
        <v>320528.53999999998</v>
      </c>
      <c r="CB147" s="31">
        <f t="shared" ca="1" si="77"/>
        <v>287303.46999999997</v>
      </c>
      <c r="CC147" s="31">
        <f t="shared" ca="1" si="77"/>
        <v>840382.38</v>
      </c>
      <c r="CD147" s="31">
        <f t="shared" ca="1" si="77"/>
        <v>1462358.98</v>
      </c>
      <c r="CE147" s="31">
        <f t="shared" ca="1" si="76"/>
        <v>334798.93</v>
      </c>
      <c r="CF147" s="31">
        <f t="shared" ca="1" si="76"/>
        <v>529556.07999999996</v>
      </c>
      <c r="CG147" s="31">
        <f t="shared" ca="1" si="76"/>
        <v>238452.61</v>
      </c>
      <c r="CH147" s="31">
        <f t="shared" ca="1" si="76"/>
        <v>338921.89</v>
      </c>
      <c r="CI147" s="31">
        <f t="shared" ca="1" si="76"/>
        <v>277501.39</v>
      </c>
      <c r="CJ147" s="31">
        <f t="shared" ca="1" si="76"/>
        <v>263000.90999999997</v>
      </c>
      <c r="CK147" s="32">
        <f t="shared" ca="1" si="54"/>
        <v>16019.53</v>
      </c>
      <c r="CL147" s="32">
        <f t="shared" ca="1" si="54"/>
        <v>20244.060000000001</v>
      </c>
      <c r="CM147" s="32">
        <f t="shared" ca="1" si="54"/>
        <v>12328.02</v>
      </c>
      <c r="CN147" s="32">
        <f t="shared" ca="1" si="52"/>
        <v>11050.13</v>
      </c>
      <c r="CO147" s="32">
        <f t="shared" ca="1" si="52"/>
        <v>32322.400000000001</v>
      </c>
      <c r="CP147" s="32">
        <f t="shared" ca="1" si="52"/>
        <v>56244.58</v>
      </c>
      <c r="CQ147" s="32">
        <f t="shared" ca="1" si="52"/>
        <v>12876.88</v>
      </c>
      <c r="CR147" s="32">
        <f t="shared" ca="1" si="52"/>
        <v>20367.54</v>
      </c>
      <c r="CS147" s="32">
        <f t="shared" ca="1" si="52"/>
        <v>9171.25</v>
      </c>
      <c r="CT147" s="32">
        <f t="shared" ca="1" si="59"/>
        <v>13035.46</v>
      </c>
      <c r="CU147" s="32">
        <f t="shared" ca="1" si="59"/>
        <v>10673.13</v>
      </c>
      <c r="CV147" s="32">
        <f t="shared" ca="1" si="59"/>
        <v>10115.42</v>
      </c>
      <c r="CW147" s="31">
        <f t="shared" ca="1" si="70"/>
        <v>109573.6</v>
      </c>
      <c r="CX147" s="31">
        <f t="shared" ca="1" si="70"/>
        <v>138469.40000000014</v>
      </c>
      <c r="CY147" s="31">
        <f t="shared" ca="1" si="70"/>
        <v>84323.66</v>
      </c>
      <c r="CZ147" s="31">
        <f t="shared" ca="1" si="70"/>
        <v>76024.90999999996</v>
      </c>
      <c r="DA147" s="31">
        <f t="shared" ca="1" si="70"/>
        <v>222378.11000000007</v>
      </c>
      <c r="DB147" s="31">
        <f t="shared" ca="1" si="70"/>
        <v>386962.69000000012</v>
      </c>
      <c r="DC147" s="31">
        <f t="shared" ca="1" si="69"/>
        <v>79321.599999999991</v>
      </c>
      <c r="DD147" s="31">
        <f t="shared" ca="1" si="69"/>
        <v>125464.04999999997</v>
      </c>
      <c r="DE147" s="31">
        <f t="shared" ca="1" si="69"/>
        <v>56494.919999999991</v>
      </c>
      <c r="DF147" s="31">
        <f t="shared" ca="1" si="60"/>
        <v>94376.720000000059</v>
      </c>
      <c r="DG147" s="31">
        <f t="shared" ca="1" si="60"/>
        <v>77273.47</v>
      </c>
      <c r="DH147" s="31">
        <f t="shared" ca="1" si="60"/>
        <v>73235.639999999956</v>
      </c>
      <c r="DI147" s="32">
        <f t="shared" ca="1" si="65"/>
        <v>5478.68</v>
      </c>
      <c r="DJ147" s="32">
        <f t="shared" ca="1" si="65"/>
        <v>6923.47</v>
      </c>
      <c r="DK147" s="32">
        <f t="shared" ca="1" si="65"/>
        <v>4216.18</v>
      </c>
      <c r="DL147" s="32">
        <f t="shared" ca="1" si="62"/>
        <v>3801.25</v>
      </c>
      <c r="DM147" s="32">
        <f t="shared" ca="1" si="62"/>
        <v>11118.91</v>
      </c>
      <c r="DN147" s="32">
        <f t="shared" ca="1" si="62"/>
        <v>19348.13</v>
      </c>
      <c r="DO147" s="32">
        <f t="shared" ca="1" si="62"/>
        <v>3966.08</v>
      </c>
      <c r="DP147" s="32">
        <f t="shared" ca="1" si="62"/>
        <v>6273.2</v>
      </c>
      <c r="DQ147" s="32">
        <f t="shared" ca="1" si="62"/>
        <v>2824.75</v>
      </c>
      <c r="DR147" s="32">
        <f t="shared" ca="1" si="71"/>
        <v>4718.84</v>
      </c>
      <c r="DS147" s="32">
        <f t="shared" ca="1" si="71"/>
        <v>3863.67</v>
      </c>
      <c r="DT147" s="32">
        <f t="shared" ca="1" si="71"/>
        <v>3661.78</v>
      </c>
      <c r="DU147" s="31">
        <f t="shared" ca="1" si="66"/>
        <v>17412.84</v>
      </c>
      <c r="DV147" s="31">
        <f t="shared" ca="1" si="66"/>
        <v>21710.79</v>
      </c>
      <c r="DW147" s="31">
        <f t="shared" ca="1" si="66"/>
        <v>13059.5</v>
      </c>
      <c r="DX147" s="31">
        <f t="shared" ca="1" si="63"/>
        <v>11612.82</v>
      </c>
      <c r="DY147" s="31">
        <f t="shared" ca="1" si="63"/>
        <v>33511.35</v>
      </c>
      <c r="DZ147" s="31">
        <f t="shared" ca="1" si="63"/>
        <v>57491.85</v>
      </c>
      <c r="EA147" s="31">
        <f t="shared" ca="1" si="63"/>
        <v>11621.99</v>
      </c>
      <c r="EB147" s="31">
        <f t="shared" ca="1" si="63"/>
        <v>18142.900000000001</v>
      </c>
      <c r="EC147" s="31">
        <f t="shared" ca="1" si="63"/>
        <v>8061.56</v>
      </c>
      <c r="ED147" s="31">
        <f t="shared" ca="1" si="72"/>
        <v>13292.59</v>
      </c>
      <c r="EE147" s="31">
        <f t="shared" ca="1" si="72"/>
        <v>10736</v>
      </c>
      <c r="EF147" s="31">
        <f t="shared" ca="1" si="72"/>
        <v>10039.57</v>
      </c>
      <c r="EG147" s="32">
        <f t="shared" ca="1" si="67"/>
        <v>132465.12</v>
      </c>
      <c r="EH147" s="32">
        <f t="shared" ca="1" si="67"/>
        <v>167103.66000000015</v>
      </c>
      <c r="EI147" s="32">
        <f t="shared" ca="1" si="67"/>
        <v>101599.34</v>
      </c>
      <c r="EJ147" s="32">
        <f t="shared" ca="1" si="64"/>
        <v>91438.979999999952</v>
      </c>
      <c r="EK147" s="32">
        <f t="shared" ca="1" si="64"/>
        <v>267008.37000000005</v>
      </c>
      <c r="EL147" s="32">
        <f t="shared" ca="1" si="64"/>
        <v>463802.6700000001</v>
      </c>
      <c r="EM147" s="32">
        <f t="shared" ca="1" si="64"/>
        <v>94909.67</v>
      </c>
      <c r="EN147" s="32">
        <f t="shared" ca="1" si="64"/>
        <v>149880.14999999997</v>
      </c>
      <c r="EO147" s="32">
        <f t="shared" ca="1" si="64"/>
        <v>67381.23</v>
      </c>
      <c r="EP147" s="32">
        <f t="shared" ca="1" si="73"/>
        <v>112388.15000000005</v>
      </c>
      <c r="EQ147" s="32">
        <f t="shared" ca="1" si="73"/>
        <v>91873.14</v>
      </c>
      <c r="ER147" s="32">
        <f t="shared" ca="1" si="73"/>
        <v>86936.989999999962</v>
      </c>
    </row>
    <row r="148" spans="1:148" x14ac:dyDescent="0.25">
      <c r="A148" t="s">
        <v>468</v>
      </c>
      <c r="B148" s="1" t="s">
        <v>30</v>
      </c>
      <c r="C148" t="str">
        <f t="shared" ca="1" si="74"/>
        <v>SH1</v>
      </c>
      <c r="D148" t="str">
        <f t="shared" ca="1" si="75"/>
        <v>Sheerness #1</v>
      </c>
      <c r="E148" s="52">
        <v>130987.1674583</v>
      </c>
      <c r="F148" s="52">
        <v>11728.3219746</v>
      </c>
      <c r="G148" s="52">
        <v>183435.44625350001</v>
      </c>
      <c r="H148" s="52">
        <v>208285.2092716</v>
      </c>
      <c r="I148" s="52">
        <v>173786.3494908</v>
      </c>
      <c r="J148" s="52">
        <v>172353.0728201</v>
      </c>
      <c r="K148" s="52">
        <v>206772.2798814</v>
      </c>
      <c r="L148" s="52">
        <v>235234.66630429999</v>
      </c>
      <c r="M148" s="52">
        <v>184298.12724169999</v>
      </c>
      <c r="N148" s="52">
        <v>202686.2814188</v>
      </c>
      <c r="O148" s="52">
        <v>172951.00102240001</v>
      </c>
      <c r="P148" s="52">
        <v>181267.62228330001</v>
      </c>
      <c r="Q148" s="32">
        <v>4731612.4800000004</v>
      </c>
      <c r="R148" s="32">
        <v>579641.13</v>
      </c>
      <c r="S148" s="32">
        <v>3978147.73</v>
      </c>
      <c r="T148" s="32">
        <v>4459369.57</v>
      </c>
      <c r="U148" s="32">
        <v>7747122.2300000004</v>
      </c>
      <c r="V148" s="32">
        <v>15343495.27</v>
      </c>
      <c r="W148" s="32">
        <v>5050427.4000000004</v>
      </c>
      <c r="X148" s="32">
        <v>7536700.5700000003</v>
      </c>
      <c r="Y148" s="32">
        <v>3916004.03</v>
      </c>
      <c r="Z148" s="32">
        <v>4459828.8600000003</v>
      </c>
      <c r="AA148" s="32">
        <v>3731869.54</v>
      </c>
      <c r="AB148" s="32">
        <v>3931622.32</v>
      </c>
      <c r="AC148" s="2">
        <v>4.53</v>
      </c>
      <c r="AD148" s="2">
        <v>4.53</v>
      </c>
      <c r="AE148" s="2">
        <v>4.53</v>
      </c>
      <c r="AF148" s="2">
        <v>4.53</v>
      </c>
      <c r="AG148" s="2">
        <v>4.53</v>
      </c>
      <c r="AH148" s="2">
        <v>4.53</v>
      </c>
      <c r="AI148" s="2">
        <v>4.53</v>
      </c>
      <c r="AJ148" s="2">
        <v>4.53</v>
      </c>
      <c r="AK148" s="2">
        <v>4.53</v>
      </c>
      <c r="AL148" s="2">
        <v>4.53</v>
      </c>
      <c r="AM148" s="2">
        <v>4.53</v>
      </c>
      <c r="AN148" s="2">
        <v>4.53</v>
      </c>
      <c r="AO148" s="33">
        <v>214342.05</v>
      </c>
      <c r="AP148" s="33">
        <v>26257.74</v>
      </c>
      <c r="AQ148" s="33">
        <v>180210.09</v>
      </c>
      <c r="AR148" s="33">
        <v>202009.44</v>
      </c>
      <c r="AS148" s="33">
        <v>350944.64</v>
      </c>
      <c r="AT148" s="33">
        <v>695060.34</v>
      </c>
      <c r="AU148" s="33">
        <v>228784.36</v>
      </c>
      <c r="AV148" s="33">
        <v>341412.54</v>
      </c>
      <c r="AW148" s="33">
        <v>177394.98</v>
      </c>
      <c r="AX148" s="33">
        <v>202030.25</v>
      </c>
      <c r="AY148" s="33">
        <v>169053.69</v>
      </c>
      <c r="AZ148" s="33">
        <v>178102.49</v>
      </c>
      <c r="BA148" s="31">
        <f t="shared" si="53"/>
        <v>-473.16</v>
      </c>
      <c r="BB148" s="31">
        <f t="shared" si="53"/>
        <v>-57.96</v>
      </c>
      <c r="BC148" s="31">
        <f t="shared" si="53"/>
        <v>-397.81</v>
      </c>
      <c r="BD148" s="31">
        <f t="shared" si="51"/>
        <v>-891.87</v>
      </c>
      <c r="BE148" s="31">
        <f t="shared" si="51"/>
        <v>-1549.42</v>
      </c>
      <c r="BF148" s="31">
        <f t="shared" si="51"/>
        <v>-3068.7</v>
      </c>
      <c r="BG148" s="31">
        <f t="shared" ref="BG148:BI167" si="78">ROUND(W148*BG$3,2)</f>
        <v>8080.68</v>
      </c>
      <c r="BH148" s="31">
        <f t="shared" si="78"/>
        <v>12058.72</v>
      </c>
      <c r="BI148" s="31">
        <f t="shared" si="78"/>
        <v>6265.61</v>
      </c>
      <c r="BJ148" s="31">
        <f t="shared" si="57"/>
        <v>-4905.8100000000004</v>
      </c>
      <c r="BK148" s="31">
        <f t="shared" si="57"/>
        <v>-4105.0600000000004</v>
      </c>
      <c r="BL148" s="31">
        <f t="shared" si="57"/>
        <v>-4324.78</v>
      </c>
      <c r="BM148" s="6">
        <f t="shared" ca="1" si="68"/>
        <v>1.5599999999999999E-2</v>
      </c>
      <c r="BN148" s="6">
        <f t="shared" ca="1" si="68"/>
        <v>1.5599999999999999E-2</v>
      </c>
      <c r="BO148" s="6">
        <f t="shared" ca="1" si="68"/>
        <v>1.5599999999999999E-2</v>
      </c>
      <c r="BP148" s="6">
        <f t="shared" ca="1" si="68"/>
        <v>1.5599999999999999E-2</v>
      </c>
      <c r="BQ148" s="6">
        <f t="shared" ca="1" si="68"/>
        <v>1.5599999999999999E-2</v>
      </c>
      <c r="BR148" s="6">
        <f t="shared" ca="1" si="68"/>
        <v>1.5599999999999999E-2</v>
      </c>
      <c r="BS148" s="6">
        <f t="shared" ca="1" si="68"/>
        <v>1.5599999999999999E-2</v>
      </c>
      <c r="BT148" s="6">
        <f t="shared" ca="1" si="68"/>
        <v>1.5599999999999999E-2</v>
      </c>
      <c r="BU148" s="6">
        <f t="shared" ca="1" si="68"/>
        <v>1.5599999999999999E-2</v>
      </c>
      <c r="BV148" s="6">
        <f t="shared" ca="1" si="68"/>
        <v>1.5599999999999999E-2</v>
      </c>
      <c r="BW148" s="6">
        <f t="shared" ca="1" si="68"/>
        <v>1.5599999999999999E-2</v>
      </c>
      <c r="BX148" s="6">
        <f t="shared" ca="1" si="68"/>
        <v>1.5599999999999999E-2</v>
      </c>
      <c r="BY148" s="31">
        <f t="shared" ca="1" si="77"/>
        <v>73813.149999999994</v>
      </c>
      <c r="BZ148" s="31">
        <f t="shared" ca="1" si="77"/>
        <v>9042.4</v>
      </c>
      <c r="CA148" s="31">
        <f t="shared" ca="1" si="77"/>
        <v>62059.1</v>
      </c>
      <c r="CB148" s="31">
        <f t="shared" ca="1" si="77"/>
        <v>69566.17</v>
      </c>
      <c r="CC148" s="31">
        <f t="shared" ca="1" si="77"/>
        <v>120855.11</v>
      </c>
      <c r="CD148" s="31">
        <f t="shared" ca="1" si="77"/>
        <v>239358.53</v>
      </c>
      <c r="CE148" s="31">
        <f t="shared" ca="1" si="76"/>
        <v>78786.67</v>
      </c>
      <c r="CF148" s="31">
        <f t="shared" ca="1" si="76"/>
        <v>117572.53</v>
      </c>
      <c r="CG148" s="31">
        <f t="shared" ca="1" si="76"/>
        <v>61089.66</v>
      </c>
      <c r="CH148" s="31">
        <f t="shared" ca="1" si="76"/>
        <v>69573.33</v>
      </c>
      <c r="CI148" s="31">
        <f t="shared" ca="1" si="76"/>
        <v>58217.16</v>
      </c>
      <c r="CJ148" s="31">
        <f t="shared" ca="1" si="76"/>
        <v>61333.31</v>
      </c>
      <c r="CK148" s="32">
        <f t="shared" ca="1" si="54"/>
        <v>11829.03</v>
      </c>
      <c r="CL148" s="32">
        <f t="shared" ca="1" si="54"/>
        <v>1449.1</v>
      </c>
      <c r="CM148" s="32">
        <f t="shared" ca="1" si="54"/>
        <v>9945.3700000000008</v>
      </c>
      <c r="CN148" s="32">
        <f t="shared" ca="1" si="52"/>
        <v>11148.42</v>
      </c>
      <c r="CO148" s="32">
        <f t="shared" ca="1" si="52"/>
        <v>19367.810000000001</v>
      </c>
      <c r="CP148" s="32">
        <f t="shared" ca="1" si="52"/>
        <v>38358.74</v>
      </c>
      <c r="CQ148" s="32">
        <f t="shared" ref="CQ148:CS167" ca="1" si="79">ROUND(W148*$CV$3,2)</f>
        <v>12626.07</v>
      </c>
      <c r="CR148" s="32">
        <f t="shared" ca="1" si="79"/>
        <v>18841.75</v>
      </c>
      <c r="CS148" s="32">
        <f t="shared" ca="1" si="79"/>
        <v>9790.01</v>
      </c>
      <c r="CT148" s="32">
        <f t="shared" ca="1" si="59"/>
        <v>11149.57</v>
      </c>
      <c r="CU148" s="32">
        <f t="shared" ca="1" si="59"/>
        <v>9329.67</v>
      </c>
      <c r="CV148" s="32">
        <f t="shared" ca="1" si="59"/>
        <v>9829.06</v>
      </c>
      <c r="CW148" s="31">
        <f t="shared" ca="1" si="70"/>
        <v>-128226.70999999999</v>
      </c>
      <c r="CX148" s="31">
        <f t="shared" ca="1" si="70"/>
        <v>-15708.280000000002</v>
      </c>
      <c r="CY148" s="31">
        <f t="shared" ca="1" si="70"/>
        <v>-107807.81</v>
      </c>
      <c r="CZ148" s="31">
        <f t="shared" ca="1" si="70"/>
        <v>-120402.98000000001</v>
      </c>
      <c r="DA148" s="31">
        <f t="shared" ca="1" si="70"/>
        <v>-209172.3</v>
      </c>
      <c r="DB148" s="31">
        <f t="shared" ca="1" si="70"/>
        <v>-414274.36999999994</v>
      </c>
      <c r="DC148" s="31">
        <f t="shared" ca="1" si="69"/>
        <v>-145452.29999999999</v>
      </c>
      <c r="DD148" s="31">
        <f t="shared" ca="1" si="69"/>
        <v>-217056.97999999998</v>
      </c>
      <c r="DE148" s="31">
        <f t="shared" ca="1" si="69"/>
        <v>-112780.92000000001</v>
      </c>
      <c r="DF148" s="31">
        <f t="shared" ca="1" si="60"/>
        <v>-116401.54000000001</v>
      </c>
      <c r="DG148" s="31">
        <f t="shared" ca="1" si="60"/>
        <v>-97401.8</v>
      </c>
      <c r="DH148" s="31">
        <f t="shared" ca="1" si="60"/>
        <v>-102615.34</v>
      </c>
      <c r="DI148" s="32">
        <f t="shared" ca="1" si="65"/>
        <v>-6411.34</v>
      </c>
      <c r="DJ148" s="32">
        <f t="shared" ca="1" si="65"/>
        <v>-785.41</v>
      </c>
      <c r="DK148" s="32">
        <f t="shared" ca="1" si="65"/>
        <v>-5390.39</v>
      </c>
      <c r="DL148" s="32">
        <f t="shared" ca="1" si="62"/>
        <v>-6020.15</v>
      </c>
      <c r="DM148" s="32">
        <f t="shared" ca="1" si="62"/>
        <v>-10458.620000000001</v>
      </c>
      <c r="DN148" s="32">
        <f t="shared" ca="1" si="62"/>
        <v>-20713.72</v>
      </c>
      <c r="DO148" s="32">
        <f t="shared" ca="1" si="62"/>
        <v>-7272.62</v>
      </c>
      <c r="DP148" s="32">
        <f t="shared" ca="1" si="62"/>
        <v>-10852.85</v>
      </c>
      <c r="DQ148" s="32">
        <f t="shared" ca="1" si="62"/>
        <v>-5639.05</v>
      </c>
      <c r="DR148" s="32">
        <f t="shared" ca="1" si="71"/>
        <v>-5820.08</v>
      </c>
      <c r="DS148" s="32">
        <f t="shared" ca="1" si="71"/>
        <v>-4870.09</v>
      </c>
      <c r="DT148" s="32">
        <f t="shared" ca="1" si="71"/>
        <v>-5130.7700000000004</v>
      </c>
      <c r="DU148" s="31">
        <f t="shared" ca="1" si="66"/>
        <v>-20377.09</v>
      </c>
      <c r="DV148" s="31">
        <f t="shared" ca="1" si="66"/>
        <v>-2462.92</v>
      </c>
      <c r="DW148" s="31">
        <f t="shared" ca="1" si="66"/>
        <v>-16696.57</v>
      </c>
      <c r="DX148" s="31">
        <f t="shared" ca="1" si="63"/>
        <v>-18391.580000000002</v>
      </c>
      <c r="DY148" s="31">
        <f t="shared" ca="1" si="63"/>
        <v>-31521.3</v>
      </c>
      <c r="DZ148" s="31">
        <f t="shared" ca="1" si="63"/>
        <v>-61549.61</v>
      </c>
      <c r="EA148" s="31">
        <f t="shared" ca="1" si="63"/>
        <v>-21311.279999999999</v>
      </c>
      <c r="EB148" s="31">
        <f t="shared" ca="1" si="63"/>
        <v>-31387.81</v>
      </c>
      <c r="EC148" s="31">
        <f t="shared" ca="1" si="63"/>
        <v>-16093.32</v>
      </c>
      <c r="ED148" s="31">
        <f t="shared" ca="1" si="72"/>
        <v>-16394.7</v>
      </c>
      <c r="EE148" s="31">
        <f t="shared" ca="1" si="72"/>
        <v>-13532.53</v>
      </c>
      <c r="EF148" s="31">
        <f t="shared" ca="1" si="72"/>
        <v>-14067.1</v>
      </c>
      <c r="EG148" s="32">
        <f t="shared" ca="1" si="67"/>
        <v>-155015.13999999998</v>
      </c>
      <c r="EH148" s="32">
        <f t="shared" ca="1" si="67"/>
        <v>-18956.61</v>
      </c>
      <c r="EI148" s="32">
        <f t="shared" ca="1" si="67"/>
        <v>-129894.76999999999</v>
      </c>
      <c r="EJ148" s="32">
        <f t="shared" ca="1" si="64"/>
        <v>-144814.71000000002</v>
      </c>
      <c r="EK148" s="32">
        <f t="shared" ca="1" si="64"/>
        <v>-251152.21999999997</v>
      </c>
      <c r="EL148" s="32">
        <f t="shared" ca="1" si="64"/>
        <v>-496537.69999999995</v>
      </c>
      <c r="EM148" s="32">
        <f t="shared" ca="1" si="64"/>
        <v>-174036.19999999998</v>
      </c>
      <c r="EN148" s="32">
        <f t="shared" ca="1" si="64"/>
        <v>-259297.63999999998</v>
      </c>
      <c r="EO148" s="32">
        <f t="shared" ca="1" si="64"/>
        <v>-134513.29</v>
      </c>
      <c r="EP148" s="32">
        <f t="shared" ca="1" si="73"/>
        <v>-138616.32000000001</v>
      </c>
      <c r="EQ148" s="32">
        <f t="shared" ca="1" si="73"/>
        <v>-115804.42</v>
      </c>
      <c r="ER148" s="32">
        <f t="shared" ca="1" si="73"/>
        <v>-121813.21</v>
      </c>
    </row>
    <row r="149" spans="1:148" x14ac:dyDescent="0.25">
      <c r="A149" t="s">
        <v>468</v>
      </c>
      <c r="B149" s="1" t="s">
        <v>31</v>
      </c>
      <c r="C149" t="str">
        <f t="shared" ca="1" si="74"/>
        <v>SH2</v>
      </c>
      <c r="D149" t="str">
        <f t="shared" ca="1" si="75"/>
        <v>Sheerness #2</v>
      </c>
      <c r="E149" s="52">
        <v>181336.34164709999</v>
      </c>
      <c r="F149" s="52">
        <v>188498.45137369999</v>
      </c>
      <c r="G149" s="52">
        <v>162330.33403629999</v>
      </c>
      <c r="H149" s="52">
        <v>187642.65463810001</v>
      </c>
      <c r="I149" s="52">
        <v>163138.21423010001</v>
      </c>
      <c r="J149" s="52">
        <v>157131.25534269999</v>
      </c>
      <c r="K149" s="52">
        <v>207508.92832770001</v>
      </c>
      <c r="L149" s="52">
        <v>223873.11317980001</v>
      </c>
      <c r="M149" s="52">
        <v>189537.2046733</v>
      </c>
      <c r="N149" s="52">
        <v>184923.60961650001</v>
      </c>
      <c r="O149" s="52">
        <v>150407.42851999999</v>
      </c>
      <c r="P149" s="52">
        <v>164333.5424725</v>
      </c>
      <c r="Q149" s="32">
        <v>5890807.7599999998</v>
      </c>
      <c r="R149" s="32">
        <v>6045784.5</v>
      </c>
      <c r="S149" s="32">
        <v>3464695.42</v>
      </c>
      <c r="T149" s="32">
        <v>4009406.13</v>
      </c>
      <c r="U149" s="32">
        <v>7517550.0999999996</v>
      </c>
      <c r="V149" s="32">
        <v>14549604.189999999</v>
      </c>
      <c r="W149" s="32">
        <v>5061651.9800000004</v>
      </c>
      <c r="X149" s="32">
        <v>7254840.5099999998</v>
      </c>
      <c r="Y149" s="32">
        <v>4026414.81</v>
      </c>
      <c r="Z149" s="32">
        <v>4043221.84</v>
      </c>
      <c r="AA149" s="32">
        <v>3283719.88</v>
      </c>
      <c r="AB149" s="32">
        <v>3596483.05</v>
      </c>
      <c r="AC149" s="2">
        <v>4.53</v>
      </c>
      <c r="AD149" s="2">
        <v>4.53</v>
      </c>
      <c r="AE149" s="2">
        <v>4.53</v>
      </c>
      <c r="AF149" s="2">
        <v>4.53</v>
      </c>
      <c r="AG149" s="2">
        <v>4.53</v>
      </c>
      <c r="AH149" s="2">
        <v>4.53</v>
      </c>
      <c r="AI149" s="2">
        <v>4.53</v>
      </c>
      <c r="AJ149" s="2">
        <v>4.53</v>
      </c>
      <c r="AK149" s="2">
        <v>4.53</v>
      </c>
      <c r="AL149" s="2">
        <v>4.53</v>
      </c>
      <c r="AM149" s="2">
        <v>4.53</v>
      </c>
      <c r="AN149" s="2">
        <v>4.53</v>
      </c>
      <c r="AO149" s="33">
        <v>266853.59000000003</v>
      </c>
      <c r="AP149" s="33">
        <v>273874.03999999998</v>
      </c>
      <c r="AQ149" s="33">
        <v>156950.70000000001</v>
      </c>
      <c r="AR149" s="33">
        <v>181626.1</v>
      </c>
      <c r="AS149" s="33">
        <v>340545.02</v>
      </c>
      <c r="AT149" s="33">
        <v>659097.06999999995</v>
      </c>
      <c r="AU149" s="33">
        <v>229292.83</v>
      </c>
      <c r="AV149" s="33">
        <v>328644.28000000003</v>
      </c>
      <c r="AW149" s="33">
        <v>182396.59</v>
      </c>
      <c r="AX149" s="33">
        <v>183157.95</v>
      </c>
      <c r="AY149" s="33">
        <v>148752.51</v>
      </c>
      <c r="AZ149" s="33">
        <v>162920.68</v>
      </c>
      <c r="BA149" s="31">
        <f t="shared" si="53"/>
        <v>-589.08000000000004</v>
      </c>
      <c r="BB149" s="31">
        <f t="shared" si="53"/>
        <v>-604.58000000000004</v>
      </c>
      <c r="BC149" s="31">
        <f t="shared" si="53"/>
        <v>-346.47</v>
      </c>
      <c r="BD149" s="31">
        <f t="shared" si="53"/>
        <v>-801.88</v>
      </c>
      <c r="BE149" s="31">
        <f t="shared" si="53"/>
        <v>-1503.51</v>
      </c>
      <c r="BF149" s="31">
        <f t="shared" si="53"/>
        <v>-2909.92</v>
      </c>
      <c r="BG149" s="31">
        <f t="shared" si="78"/>
        <v>8098.64</v>
      </c>
      <c r="BH149" s="31">
        <f t="shared" si="78"/>
        <v>11607.74</v>
      </c>
      <c r="BI149" s="31">
        <f t="shared" si="78"/>
        <v>6442.26</v>
      </c>
      <c r="BJ149" s="31">
        <f t="shared" si="57"/>
        <v>-4447.54</v>
      </c>
      <c r="BK149" s="31">
        <f t="shared" si="57"/>
        <v>-3612.09</v>
      </c>
      <c r="BL149" s="31">
        <f t="shared" si="57"/>
        <v>-3956.13</v>
      </c>
      <c r="BM149" s="6">
        <f t="shared" ca="1" si="68"/>
        <v>1.2E-2</v>
      </c>
      <c r="BN149" s="6">
        <f t="shared" ca="1" si="68"/>
        <v>1.2E-2</v>
      </c>
      <c r="BO149" s="6">
        <f t="shared" ca="1" si="68"/>
        <v>1.2E-2</v>
      </c>
      <c r="BP149" s="6">
        <f t="shared" ca="1" si="68"/>
        <v>1.2E-2</v>
      </c>
      <c r="BQ149" s="6">
        <f t="shared" ca="1" si="68"/>
        <v>1.2E-2</v>
      </c>
      <c r="BR149" s="6">
        <f t="shared" ca="1" si="68"/>
        <v>1.2E-2</v>
      </c>
      <c r="BS149" s="6">
        <f t="shared" ref="BS149:BX149" ca="1" si="80">VLOOKUP($C149,LossFactorLookup,3,FALSE)</f>
        <v>1.2E-2</v>
      </c>
      <c r="BT149" s="6">
        <f t="shared" ca="1" si="80"/>
        <v>1.2E-2</v>
      </c>
      <c r="BU149" s="6">
        <f t="shared" ca="1" si="80"/>
        <v>1.2E-2</v>
      </c>
      <c r="BV149" s="6">
        <f t="shared" ca="1" si="80"/>
        <v>1.2E-2</v>
      </c>
      <c r="BW149" s="6">
        <f t="shared" ca="1" si="80"/>
        <v>1.2E-2</v>
      </c>
      <c r="BX149" s="6">
        <f t="shared" ca="1" si="80"/>
        <v>1.2E-2</v>
      </c>
      <c r="BY149" s="31">
        <f t="shared" ca="1" si="77"/>
        <v>70689.69</v>
      </c>
      <c r="BZ149" s="31">
        <f t="shared" ca="1" si="77"/>
        <v>72549.41</v>
      </c>
      <c r="CA149" s="31">
        <f t="shared" ca="1" si="77"/>
        <v>41576.35</v>
      </c>
      <c r="CB149" s="31">
        <f t="shared" ca="1" si="77"/>
        <v>48112.87</v>
      </c>
      <c r="CC149" s="31">
        <f t="shared" ca="1" si="77"/>
        <v>90210.6</v>
      </c>
      <c r="CD149" s="31">
        <f t="shared" ca="1" si="77"/>
        <v>174595.25</v>
      </c>
      <c r="CE149" s="31">
        <f t="shared" ca="1" si="76"/>
        <v>60739.82</v>
      </c>
      <c r="CF149" s="31">
        <f t="shared" ca="1" si="76"/>
        <v>87058.09</v>
      </c>
      <c r="CG149" s="31">
        <f t="shared" ca="1" si="76"/>
        <v>48316.98</v>
      </c>
      <c r="CH149" s="31">
        <f t="shared" ca="1" si="76"/>
        <v>48518.66</v>
      </c>
      <c r="CI149" s="31">
        <f t="shared" ca="1" si="76"/>
        <v>39404.639999999999</v>
      </c>
      <c r="CJ149" s="31">
        <f t="shared" ca="1" si="76"/>
        <v>43157.8</v>
      </c>
      <c r="CK149" s="32">
        <f t="shared" ca="1" si="54"/>
        <v>14727.02</v>
      </c>
      <c r="CL149" s="32">
        <f t="shared" ca="1" si="54"/>
        <v>15114.46</v>
      </c>
      <c r="CM149" s="32">
        <f t="shared" ca="1" si="54"/>
        <v>8661.74</v>
      </c>
      <c r="CN149" s="32">
        <f t="shared" ca="1" si="54"/>
        <v>10023.52</v>
      </c>
      <c r="CO149" s="32">
        <f t="shared" ca="1" si="54"/>
        <v>18793.88</v>
      </c>
      <c r="CP149" s="32">
        <f t="shared" ca="1" si="54"/>
        <v>36374.01</v>
      </c>
      <c r="CQ149" s="32">
        <f t="shared" ca="1" si="79"/>
        <v>12654.13</v>
      </c>
      <c r="CR149" s="32">
        <f t="shared" ca="1" si="79"/>
        <v>18137.099999999999</v>
      </c>
      <c r="CS149" s="32">
        <f t="shared" ca="1" si="79"/>
        <v>10066.040000000001</v>
      </c>
      <c r="CT149" s="32">
        <f t="shared" ca="1" si="59"/>
        <v>10108.049999999999</v>
      </c>
      <c r="CU149" s="32">
        <f t="shared" ca="1" si="59"/>
        <v>8209.2999999999993</v>
      </c>
      <c r="CV149" s="32">
        <f t="shared" ca="1" si="59"/>
        <v>8991.2099999999991</v>
      </c>
      <c r="CW149" s="31">
        <f t="shared" ca="1" si="70"/>
        <v>-180847.80000000002</v>
      </c>
      <c r="CX149" s="31">
        <f t="shared" ca="1" si="70"/>
        <v>-185605.59</v>
      </c>
      <c r="CY149" s="31">
        <f t="shared" ca="1" si="70"/>
        <v>-106366.14000000001</v>
      </c>
      <c r="CZ149" s="31">
        <f t="shared" ca="1" si="70"/>
        <v>-122687.83</v>
      </c>
      <c r="DA149" s="31">
        <f t="shared" ca="1" si="70"/>
        <v>-230037.03</v>
      </c>
      <c r="DB149" s="31">
        <f t="shared" ca="1" si="70"/>
        <v>-445217.88999999996</v>
      </c>
      <c r="DC149" s="31">
        <f t="shared" ca="1" si="69"/>
        <v>-163997.52000000002</v>
      </c>
      <c r="DD149" s="31">
        <f t="shared" ca="1" si="69"/>
        <v>-235056.83000000002</v>
      </c>
      <c r="DE149" s="31">
        <f t="shared" ca="1" si="69"/>
        <v>-130455.82999999999</v>
      </c>
      <c r="DF149" s="31">
        <f t="shared" ca="1" si="60"/>
        <v>-120083.70000000001</v>
      </c>
      <c r="DG149" s="31">
        <f t="shared" ca="1" si="60"/>
        <v>-97526.48000000001</v>
      </c>
      <c r="DH149" s="31">
        <f t="shared" ca="1" si="60"/>
        <v>-106815.53999999998</v>
      </c>
      <c r="DI149" s="32">
        <f t="shared" ca="1" si="65"/>
        <v>-9042.39</v>
      </c>
      <c r="DJ149" s="32">
        <f t="shared" ca="1" si="65"/>
        <v>-9280.2800000000007</v>
      </c>
      <c r="DK149" s="32">
        <f t="shared" ca="1" si="65"/>
        <v>-5318.31</v>
      </c>
      <c r="DL149" s="32">
        <f t="shared" ca="1" si="62"/>
        <v>-6134.39</v>
      </c>
      <c r="DM149" s="32">
        <f t="shared" ca="1" si="62"/>
        <v>-11501.85</v>
      </c>
      <c r="DN149" s="32">
        <f t="shared" ca="1" si="62"/>
        <v>-22260.89</v>
      </c>
      <c r="DO149" s="32">
        <f t="shared" ca="1" si="62"/>
        <v>-8199.8799999999992</v>
      </c>
      <c r="DP149" s="32">
        <f t="shared" ca="1" si="62"/>
        <v>-11752.84</v>
      </c>
      <c r="DQ149" s="32">
        <f t="shared" ca="1" si="62"/>
        <v>-6522.79</v>
      </c>
      <c r="DR149" s="32">
        <f t="shared" ca="1" si="71"/>
        <v>-6004.19</v>
      </c>
      <c r="DS149" s="32">
        <f t="shared" ca="1" si="71"/>
        <v>-4876.32</v>
      </c>
      <c r="DT149" s="32">
        <f t="shared" ca="1" si="71"/>
        <v>-5340.78</v>
      </c>
      <c r="DU149" s="31">
        <f t="shared" ca="1" si="66"/>
        <v>-28739.35</v>
      </c>
      <c r="DV149" s="31">
        <f t="shared" ca="1" si="66"/>
        <v>-29101.34</v>
      </c>
      <c r="DW149" s="31">
        <f t="shared" ca="1" si="66"/>
        <v>-16473.29</v>
      </c>
      <c r="DX149" s="31">
        <f t="shared" ca="1" si="63"/>
        <v>-18740.59</v>
      </c>
      <c r="DY149" s="31">
        <f t="shared" ca="1" si="63"/>
        <v>-34665.519999999997</v>
      </c>
      <c r="DZ149" s="31">
        <f t="shared" ca="1" si="63"/>
        <v>-66146.95</v>
      </c>
      <c r="EA149" s="31">
        <f t="shared" ca="1" si="63"/>
        <v>-24028.47</v>
      </c>
      <c r="EB149" s="31">
        <f t="shared" ca="1" si="63"/>
        <v>-33990.71</v>
      </c>
      <c r="EC149" s="31">
        <f t="shared" ca="1" si="63"/>
        <v>-18615.439999999999</v>
      </c>
      <c r="ED149" s="31">
        <f t="shared" ca="1" si="72"/>
        <v>-16913.32</v>
      </c>
      <c r="EE149" s="31">
        <f t="shared" ca="1" si="72"/>
        <v>-13549.85</v>
      </c>
      <c r="EF149" s="31">
        <f t="shared" ca="1" si="72"/>
        <v>-14642.89</v>
      </c>
      <c r="EG149" s="32">
        <f t="shared" ca="1" si="67"/>
        <v>-218629.54</v>
      </c>
      <c r="EH149" s="32">
        <f t="shared" ca="1" si="67"/>
        <v>-223987.21</v>
      </c>
      <c r="EI149" s="32">
        <f t="shared" ca="1" si="67"/>
        <v>-128157.74000000002</v>
      </c>
      <c r="EJ149" s="32">
        <f t="shared" ca="1" si="64"/>
        <v>-147562.81</v>
      </c>
      <c r="EK149" s="32">
        <f t="shared" ca="1" si="64"/>
        <v>-276204.40000000002</v>
      </c>
      <c r="EL149" s="32">
        <f t="shared" ca="1" si="64"/>
        <v>-533625.73</v>
      </c>
      <c r="EM149" s="32">
        <f t="shared" ca="1" si="64"/>
        <v>-196225.87000000002</v>
      </c>
      <c r="EN149" s="32">
        <f t="shared" ca="1" si="64"/>
        <v>-280800.38</v>
      </c>
      <c r="EO149" s="32">
        <f t="shared" ca="1" si="64"/>
        <v>-155594.06</v>
      </c>
      <c r="EP149" s="32">
        <f t="shared" ca="1" si="73"/>
        <v>-143001.21000000002</v>
      </c>
      <c r="EQ149" s="32">
        <f t="shared" ca="1" si="73"/>
        <v>-115952.65000000002</v>
      </c>
      <c r="ER149" s="32">
        <f t="shared" ca="1" si="73"/>
        <v>-126799.20999999998</v>
      </c>
    </row>
    <row r="150" spans="1:148" x14ac:dyDescent="0.25">
      <c r="A150" t="s">
        <v>520</v>
      </c>
      <c r="B150" s="1" t="s">
        <v>117</v>
      </c>
      <c r="C150" t="str">
        <f t="shared" ca="1" si="74"/>
        <v>SHCG</v>
      </c>
      <c r="D150" t="str">
        <f t="shared" ca="1" si="75"/>
        <v>Shell Caroline</v>
      </c>
      <c r="E150" s="52">
        <v>154.00989999999999</v>
      </c>
      <c r="F150" s="52">
        <v>10.8749</v>
      </c>
      <c r="G150" s="52">
        <v>0.31309999999999999</v>
      </c>
      <c r="H150" s="52">
        <v>1.4865999999999999</v>
      </c>
      <c r="I150" s="52">
        <v>4.9360999999999997</v>
      </c>
      <c r="J150" s="52">
        <v>0</v>
      </c>
      <c r="K150" s="52">
        <v>0</v>
      </c>
      <c r="L150" s="52">
        <v>1.4E-3</v>
      </c>
      <c r="M150" s="52">
        <v>6.4275000000000002</v>
      </c>
      <c r="N150" s="52">
        <v>1.4064000000000001</v>
      </c>
      <c r="O150" s="52">
        <v>3.2603</v>
      </c>
      <c r="P150" s="52">
        <v>74.800299999999993</v>
      </c>
      <c r="Q150" s="32">
        <v>5170.7</v>
      </c>
      <c r="R150" s="32">
        <v>265.26</v>
      </c>
      <c r="S150" s="32">
        <v>9.33</v>
      </c>
      <c r="T150" s="32">
        <v>31.16</v>
      </c>
      <c r="U150" s="32">
        <v>165.6</v>
      </c>
      <c r="V150" s="32">
        <v>0</v>
      </c>
      <c r="W150" s="32">
        <v>0</v>
      </c>
      <c r="X150" s="32">
        <v>0.02</v>
      </c>
      <c r="Y150" s="32">
        <v>125.21</v>
      </c>
      <c r="Z150" s="32">
        <v>29.3</v>
      </c>
      <c r="AA150" s="32">
        <v>63.92</v>
      </c>
      <c r="AB150" s="32">
        <v>1614.48</v>
      </c>
      <c r="AC150" s="2">
        <v>-0.11</v>
      </c>
      <c r="AD150" s="2">
        <v>-0.11</v>
      </c>
      <c r="AE150" s="2">
        <v>-0.11</v>
      </c>
      <c r="AF150" s="2">
        <v>-0.11</v>
      </c>
      <c r="AG150" s="2">
        <v>-0.11</v>
      </c>
      <c r="AH150" s="2">
        <v>-0.11</v>
      </c>
      <c r="AI150" s="2">
        <v>-0.11</v>
      </c>
      <c r="AJ150" s="2">
        <v>-0.11</v>
      </c>
      <c r="AK150" s="2">
        <v>-0.11</v>
      </c>
      <c r="AL150" s="2">
        <v>-0.11</v>
      </c>
      <c r="AM150" s="2">
        <v>-0.11</v>
      </c>
      <c r="AN150" s="2">
        <v>-0.11</v>
      </c>
      <c r="AO150" s="33">
        <v>-5.69</v>
      </c>
      <c r="AP150" s="33">
        <v>-0.28999999999999998</v>
      </c>
      <c r="AQ150" s="33">
        <v>-0.01</v>
      </c>
      <c r="AR150" s="33">
        <v>-0.03</v>
      </c>
      <c r="AS150" s="33">
        <v>-0.18</v>
      </c>
      <c r="AT150" s="33">
        <v>0</v>
      </c>
      <c r="AU150" s="33">
        <v>0</v>
      </c>
      <c r="AV150" s="33">
        <v>0</v>
      </c>
      <c r="AW150" s="33">
        <v>-0.14000000000000001</v>
      </c>
      <c r="AX150" s="33">
        <v>-0.03</v>
      </c>
      <c r="AY150" s="33">
        <v>-7.0000000000000007E-2</v>
      </c>
      <c r="AZ150" s="33">
        <v>-1.78</v>
      </c>
      <c r="BA150" s="31">
        <f t="shared" si="53"/>
        <v>-0.52</v>
      </c>
      <c r="BB150" s="31">
        <f t="shared" si="53"/>
        <v>-0.03</v>
      </c>
      <c r="BC150" s="31">
        <f t="shared" si="53"/>
        <v>0</v>
      </c>
      <c r="BD150" s="31">
        <f t="shared" si="53"/>
        <v>-0.01</v>
      </c>
      <c r="BE150" s="31">
        <f t="shared" si="53"/>
        <v>-0.03</v>
      </c>
      <c r="BF150" s="31">
        <f t="shared" si="53"/>
        <v>0</v>
      </c>
      <c r="BG150" s="31">
        <f t="shared" si="78"/>
        <v>0</v>
      </c>
      <c r="BH150" s="31">
        <f t="shared" si="78"/>
        <v>0</v>
      </c>
      <c r="BI150" s="31">
        <f t="shared" si="78"/>
        <v>0.2</v>
      </c>
      <c r="BJ150" s="31">
        <f t="shared" si="57"/>
        <v>-0.03</v>
      </c>
      <c r="BK150" s="31">
        <f t="shared" si="57"/>
        <v>-7.0000000000000007E-2</v>
      </c>
      <c r="BL150" s="31">
        <f t="shared" si="57"/>
        <v>-1.78</v>
      </c>
      <c r="BM150" s="6">
        <f t="shared" ref="BM150:BX167" ca="1" si="81">VLOOKUP($C150,LossFactorLookup,3,FALSE)</f>
        <v>-5.5300000000000002E-2</v>
      </c>
      <c r="BN150" s="6">
        <f t="shared" ca="1" si="81"/>
        <v>-5.5300000000000002E-2</v>
      </c>
      <c r="BO150" s="6">
        <f t="shared" ca="1" si="81"/>
        <v>-5.5300000000000002E-2</v>
      </c>
      <c r="BP150" s="6">
        <f t="shared" ca="1" si="81"/>
        <v>-5.5300000000000002E-2</v>
      </c>
      <c r="BQ150" s="6">
        <f t="shared" ca="1" si="81"/>
        <v>-5.5300000000000002E-2</v>
      </c>
      <c r="BR150" s="6">
        <f t="shared" ca="1" si="81"/>
        <v>-5.5300000000000002E-2</v>
      </c>
      <c r="BS150" s="6">
        <f t="shared" ca="1" si="81"/>
        <v>-5.5300000000000002E-2</v>
      </c>
      <c r="BT150" s="6">
        <f t="shared" ca="1" si="81"/>
        <v>-5.5300000000000002E-2</v>
      </c>
      <c r="BU150" s="6">
        <f t="shared" ca="1" si="81"/>
        <v>-5.5300000000000002E-2</v>
      </c>
      <c r="BV150" s="6">
        <f t="shared" ca="1" si="81"/>
        <v>-5.5300000000000002E-2</v>
      </c>
      <c r="BW150" s="6">
        <f t="shared" ca="1" si="81"/>
        <v>-5.5300000000000002E-2</v>
      </c>
      <c r="BX150" s="6">
        <f t="shared" ca="1" si="81"/>
        <v>-5.5300000000000002E-2</v>
      </c>
      <c r="BY150" s="31">
        <f t="shared" ca="1" si="77"/>
        <v>-285.94</v>
      </c>
      <c r="BZ150" s="31">
        <f t="shared" ca="1" si="77"/>
        <v>-14.67</v>
      </c>
      <c r="CA150" s="31">
        <f t="shared" ca="1" si="77"/>
        <v>-0.52</v>
      </c>
      <c r="CB150" s="31">
        <f t="shared" ca="1" si="77"/>
        <v>-1.72</v>
      </c>
      <c r="CC150" s="31">
        <f t="shared" ca="1" si="77"/>
        <v>-9.16</v>
      </c>
      <c r="CD150" s="31">
        <f t="shared" ca="1" si="77"/>
        <v>0</v>
      </c>
      <c r="CE150" s="31">
        <f t="shared" ca="1" si="76"/>
        <v>0</v>
      </c>
      <c r="CF150" s="31">
        <f t="shared" ca="1" si="76"/>
        <v>0</v>
      </c>
      <c r="CG150" s="31">
        <f t="shared" ca="1" si="76"/>
        <v>-6.92</v>
      </c>
      <c r="CH150" s="31">
        <f t="shared" ca="1" si="76"/>
        <v>-1.62</v>
      </c>
      <c r="CI150" s="31">
        <f t="shared" ca="1" si="76"/>
        <v>-3.53</v>
      </c>
      <c r="CJ150" s="31">
        <f t="shared" ca="1" si="76"/>
        <v>-89.28</v>
      </c>
      <c r="CK150" s="32">
        <f t="shared" ca="1" si="54"/>
        <v>12.93</v>
      </c>
      <c r="CL150" s="32">
        <f t="shared" ca="1" si="54"/>
        <v>0.66</v>
      </c>
      <c r="CM150" s="32">
        <f t="shared" ca="1" si="54"/>
        <v>0.02</v>
      </c>
      <c r="CN150" s="32">
        <f t="shared" ca="1" si="54"/>
        <v>0.08</v>
      </c>
      <c r="CO150" s="32">
        <f t="shared" ca="1" si="54"/>
        <v>0.41</v>
      </c>
      <c r="CP150" s="32">
        <f t="shared" ca="1" si="54"/>
        <v>0</v>
      </c>
      <c r="CQ150" s="32">
        <f t="shared" ca="1" si="79"/>
        <v>0</v>
      </c>
      <c r="CR150" s="32">
        <f t="shared" ca="1" si="79"/>
        <v>0</v>
      </c>
      <c r="CS150" s="32">
        <f t="shared" ca="1" si="79"/>
        <v>0.31</v>
      </c>
      <c r="CT150" s="32">
        <f t="shared" ca="1" si="59"/>
        <v>7.0000000000000007E-2</v>
      </c>
      <c r="CU150" s="32">
        <f t="shared" ca="1" si="59"/>
        <v>0.16</v>
      </c>
      <c r="CV150" s="32">
        <f t="shared" ca="1" si="59"/>
        <v>4.04</v>
      </c>
      <c r="CW150" s="31">
        <f t="shared" ca="1" si="70"/>
        <v>-266.8</v>
      </c>
      <c r="CX150" s="31">
        <f t="shared" ca="1" si="70"/>
        <v>-13.690000000000001</v>
      </c>
      <c r="CY150" s="31">
        <f t="shared" ca="1" si="70"/>
        <v>-0.49</v>
      </c>
      <c r="CZ150" s="31">
        <f t="shared" ca="1" si="70"/>
        <v>-1.5999999999999999</v>
      </c>
      <c r="DA150" s="31">
        <f t="shared" ca="1" si="70"/>
        <v>-8.5400000000000009</v>
      </c>
      <c r="DB150" s="31">
        <f t="shared" ca="1" si="70"/>
        <v>0</v>
      </c>
      <c r="DC150" s="31">
        <f t="shared" ca="1" si="69"/>
        <v>0</v>
      </c>
      <c r="DD150" s="31">
        <f t="shared" ca="1" si="69"/>
        <v>0</v>
      </c>
      <c r="DE150" s="31">
        <f t="shared" ca="1" si="69"/>
        <v>-6.6700000000000008</v>
      </c>
      <c r="DF150" s="31">
        <f t="shared" ca="1" si="60"/>
        <v>-1.49</v>
      </c>
      <c r="DG150" s="31">
        <f t="shared" ca="1" si="60"/>
        <v>-3.23</v>
      </c>
      <c r="DH150" s="31">
        <f t="shared" ca="1" si="60"/>
        <v>-81.679999999999993</v>
      </c>
      <c r="DI150" s="32">
        <f t="shared" ca="1" si="65"/>
        <v>-13.34</v>
      </c>
      <c r="DJ150" s="32">
        <f t="shared" ca="1" si="65"/>
        <v>-0.68</v>
      </c>
      <c r="DK150" s="32">
        <f t="shared" ca="1" si="65"/>
        <v>-0.02</v>
      </c>
      <c r="DL150" s="32">
        <f t="shared" ca="1" si="62"/>
        <v>-0.08</v>
      </c>
      <c r="DM150" s="32">
        <f t="shared" ca="1" si="62"/>
        <v>-0.43</v>
      </c>
      <c r="DN150" s="32">
        <f t="shared" ca="1" si="62"/>
        <v>0</v>
      </c>
      <c r="DO150" s="32">
        <f t="shared" ca="1" si="62"/>
        <v>0</v>
      </c>
      <c r="DP150" s="32">
        <f t="shared" ca="1" si="62"/>
        <v>0</v>
      </c>
      <c r="DQ150" s="32">
        <f t="shared" ca="1" si="62"/>
        <v>-0.33</v>
      </c>
      <c r="DR150" s="32">
        <f t="shared" ca="1" si="71"/>
        <v>-7.0000000000000007E-2</v>
      </c>
      <c r="DS150" s="32">
        <f t="shared" ca="1" si="71"/>
        <v>-0.16</v>
      </c>
      <c r="DT150" s="32">
        <f t="shared" ca="1" si="71"/>
        <v>-4.08</v>
      </c>
      <c r="DU150" s="31">
        <f t="shared" ca="1" si="66"/>
        <v>-42.4</v>
      </c>
      <c r="DV150" s="31">
        <f t="shared" ca="1" si="66"/>
        <v>-2.15</v>
      </c>
      <c r="DW150" s="31">
        <f t="shared" ca="1" si="66"/>
        <v>-0.08</v>
      </c>
      <c r="DX150" s="31">
        <f t="shared" ca="1" si="63"/>
        <v>-0.24</v>
      </c>
      <c r="DY150" s="31">
        <f t="shared" ca="1" si="63"/>
        <v>-1.29</v>
      </c>
      <c r="DZ150" s="31">
        <f t="shared" ca="1" si="63"/>
        <v>0</v>
      </c>
      <c r="EA150" s="31">
        <f t="shared" ca="1" si="63"/>
        <v>0</v>
      </c>
      <c r="EB150" s="31">
        <f t="shared" ca="1" si="63"/>
        <v>0</v>
      </c>
      <c r="EC150" s="31">
        <f t="shared" ca="1" si="63"/>
        <v>-0.95</v>
      </c>
      <c r="ED150" s="31">
        <f t="shared" ca="1" si="72"/>
        <v>-0.21</v>
      </c>
      <c r="EE150" s="31">
        <f t="shared" ca="1" si="72"/>
        <v>-0.45</v>
      </c>
      <c r="EF150" s="31">
        <f t="shared" ca="1" si="72"/>
        <v>-11.2</v>
      </c>
      <c r="EG150" s="32">
        <f t="shared" ca="1" si="67"/>
        <v>-322.53999999999996</v>
      </c>
      <c r="EH150" s="32">
        <f t="shared" ca="1" si="67"/>
        <v>-16.52</v>
      </c>
      <c r="EI150" s="32">
        <f t="shared" ca="1" si="67"/>
        <v>-0.59</v>
      </c>
      <c r="EJ150" s="32">
        <f t="shared" ca="1" si="64"/>
        <v>-1.92</v>
      </c>
      <c r="EK150" s="32">
        <f t="shared" ca="1" si="64"/>
        <v>-10.260000000000002</v>
      </c>
      <c r="EL150" s="32">
        <f t="shared" ca="1" si="64"/>
        <v>0</v>
      </c>
      <c r="EM150" s="32">
        <f t="shared" ca="1" si="64"/>
        <v>0</v>
      </c>
      <c r="EN150" s="32">
        <f t="shared" ca="1" si="64"/>
        <v>0</v>
      </c>
      <c r="EO150" s="32">
        <f t="shared" ca="1" si="64"/>
        <v>-7.9500000000000011</v>
      </c>
      <c r="EP150" s="32">
        <f t="shared" ca="1" si="73"/>
        <v>-1.77</v>
      </c>
      <c r="EQ150" s="32">
        <f t="shared" ca="1" si="73"/>
        <v>-3.8400000000000003</v>
      </c>
      <c r="ER150" s="32">
        <f t="shared" ca="1" si="73"/>
        <v>-96.96</v>
      </c>
    </row>
    <row r="151" spans="1:148" x14ac:dyDescent="0.25">
      <c r="A151" t="s">
        <v>523</v>
      </c>
      <c r="B151" s="1" t="s">
        <v>97</v>
      </c>
      <c r="C151" t="str">
        <f t="shared" ca="1" si="74"/>
        <v>BCHIMP</v>
      </c>
      <c r="D151" t="str">
        <f t="shared" ca="1" si="75"/>
        <v>Alberta-BC Intertie - Import</v>
      </c>
      <c r="E151" s="52">
        <v>8699</v>
      </c>
      <c r="F151" s="52">
        <v>17287</v>
      </c>
      <c r="G151" s="52">
        <v>5951</v>
      </c>
      <c r="H151" s="52">
        <v>1545</v>
      </c>
      <c r="I151" s="52">
        <v>8098</v>
      </c>
      <c r="J151" s="52">
        <v>13107</v>
      </c>
      <c r="K151" s="52">
        <v>8045</v>
      </c>
      <c r="L151" s="52">
        <v>9483</v>
      </c>
      <c r="M151" s="52">
        <v>2500</v>
      </c>
      <c r="N151" s="52">
        <v>2444</v>
      </c>
      <c r="O151" s="52">
        <v>790</v>
      </c>
      <c r="P151" s="52">
        <v>1580</v>
      </c>
      <c r="Q151" s="32">
        <v>450139.48</v>
      </c>
      <c r="R151" s="32">
        <v>656521.65</v>
      </c>
      <c r="S151" s="32">
        <v>153757.75</v>
      </c>
      <c r="T151" s="32">
        <v>36772.54</v>
      </c>
      <c r="U151" s="32">
        <v>826236.85</v>
      </c>
      <c r="V151" s="32">
        <v>2053283.53</v>
      </c>
      <c r="W151" s="32">
        <v>219568.18</v>
      </c>
      <c r="X151" s="32">
        <v>614799.81000000006</v>
      </c>
      <c r="Y151" s="32">
        <v>59488</v>
      </c>
      <c r="Z151" s="32">
        <v>117073.84</v>
      </c>
      <c r="AA151" s="32">
        <v>16865.599999999999</v>
      </c>
      <c r="AB151" s="32">
        <v>36480.01</v>
      </c>
      <c r="AC151" s="2">
        <v>2.56</v>
      </c>
      <c r="AD151" s="2">
        <v>2.56</v>
      </c>
      <c r="AE151" s="2">
        <v>2.56</v>
      </c>
      <c r="AF151" s="2">
        <v>2.56</v>
      </c>
      <c r="AG151" s="2">
        <v>2.56</v>
      </c>
      <c r="AH151" s="2">
        <v>2.56</v>
      </c>
      <c r="AI151" s="2">
        <v>2.56</v>
      </c>
      <c r="AJ151" s="2">
        <v>2.56</v>
      </c>
      <c r="AK151" s="2">
        <v>2.56</v>
      </c>
      <c r="AL151" s="2">
        <v>2.56</v>
      </c>
      <c r="AM151" s="2">
        <v>2.56</v>
      </c>
      <c r="AN151" s="2">
        <v>2.56</v>
      </c>
      <c r="AO151" s="33">
        <v>11523.57</v>
      </c>
      <c r="AP151" s="33">
        <v>16806.95</v>
      </c>
      <c r="AQ151" s="33">
        <v>3936.2</v>
      </c>
      <c r="AR151" s="33">
        <v>941.38</v>
      </c>
      <c r="AS151" s="33">
        <v>21151.66</v>
      </c>
      <c r="AT151" s="33">
        <v>52564.06</v>
      </c>
      <c r="AU151" s="33">
        <v>5620.95</v>
      </c>
      <c r="AV151" s="33">
        <v>15738.88</v>
      </c>
      <c r="AW151" s="33">
        <v>1522.89</v>
      </c>
      <c r="AX151" s="33">
        <v>2997.09</v>
      </c>
      <c r="AY151" s="33">
        <v>431.76</v>
      </c>
      <c r="AZ151" s="33">
        <v>933.89</v>
      </c>
      <c r="BA151" s="31">
        <f t="shared" si="53"/>
        <v>-45.01</v>
      </c>
      <c r="BB151" s="31">
        <f t="shared" si="53"/>
        <v>-65.650000000000006</v>
      </c>
      <c r="BC151" s="31">
        <f t="shared" si="53"/>
        <v>-15.38</v>
      </c>
      <c r="BD151" s="31">
        <f t="shared" si="53"/>
        <v>-7.35</v>
      </c>
      <c r="BE151" s="31">
        <f t="shared" si="53"/>
        <v>-165.25</v>
      </c>
      <c r="BF151" s="31">
        <f t="shared" si="53"/>
        <v>-410.66</v>
      </c>
      <c r="BG151" s="31">
        <f t="shared" si="78"/>
        <v>351.31</v>
      </c>
      <c r="BH151" s="31">
        <f t="shared" si="78"/>
        <v>983.68</v>
      </c>
      <c r="BI151" s="31">
        <f t="shared" si="78"/>
        <v>95.18</v>
      </c>
      <c r="BJ151" s="31">
        <f t="shared" si="57"/>
        <v>-128.78</v>
      </c>
      <c r="BK151" s="31">
        <f t="shared" si="57"/>
        <v>-18.55</v>
      </c>
      <c r="BL151" s="31">
        <f t="shared" si="57"/>
        <v>-40.130000000000003</v>
      </c>
      <c r="BM151" s="6">
        <f t="shared" ca="1" si="81"/>
        <v>1.6999999999999999E-3</v>
      </c>
      <c r="BN151" s="6">
        <f t="shared" ca="1" si="81"/>
        <v>1.6999999999999999E-3</v>
      </c>
      <c r="BO151" s="6">
        <f t="shared" ca="1" si="81"/>
        <v>1.6999999999999999E-3</v>
      </c>
      <c r="BP151" s="6">
        <f t="shared" ca="1" si="81"/>
        <v>1.6999999999999999E-3</v>
      </c>
      <c r="BQ151" s="6">
        <f t="shared" ca="1" si="81"/>
        <v>1.6999999999999999E-3</v>
      </c>
      <c r="BR151" s="6">
        <f t="shared" ca="1" si="81"/>
        <v>1.6999999999999999E-3</v>
      </c>
      <c r="BS151" s="6">
        <f t="shared" ca="1" si="81"/>
        <v>1.6999999999999999E-3</v>
      </c>
      <c r="BT151" s="6">
        <f t="shared" ca="1" si="81"/>
        <v>1.6999999999999999E-3</v>
      </c>
      <c r="BU151" s="6">
        <f t="shared" ca="1" si="81"/>
        <v>1.6999999999999999E-3</v>
      </c>
      <c r="BV151" s="6">
        <f t="shared" ca="1" si="81"/>
        <v>1.6999999999999999E-3</v>
      </c>
      <c r="BW151" s="6">
        <f t="shared" ca="1" si="81"/>
        <v>1.6999999999999999E-3</v>
      </c>
      <c r="BX151" s="6">
        <f t="shared" ca="1" si="81"/>
        <v>1.6999999999999999E-3</v>
      </c>
      <c r="BY151" s="31">
        <f t="shared" ca="1" si="77"/>
        <v>765.24</v>
      </c>
      <c r="BZ151" s="31">
        <f t="shared" ca="1" si="77"/>
        <v>1116.0899999999999</v>
      </c>
      <c r="CA151" s="31">
        <f t="shared" ca="1" si="77"/>
        <v>261.39</v>
      </c>
      <c r="CB151" s="31">
        <f t="shared" ca="1" si="77"/>
        <v>62.51</v>
      </c>
      <c r="CC151" s="31">
        <f t="shared" ca="1" si="77"/>
        <v>1404.6</v>
      </c>
      <c r="CD151" s="31">
        <f t="shared" ca="1" si="77"/>
        <v>3490.58</v>
      </c>
      <c r="CE151" s="31">
        <f t="shared" ca="1" si="76"/>
        <v>373.27</v>
      </c>
      <c r="CF151" s="31">
        <f t="shared" ca="1" si="76"/>
        <v>1045.1600000000001</v>
      </c>
      <c r="CG151" s="31">
        <f t="shared" ca="1" si="76"/>
        <v>101.13</v>
      </c>
      <c r="CH151" s="31">
        <f t="shared" ca="1" si="76"/>
        <v>199.03</v>
      </c>
      <c r="CI151" s="31">
        <f t="shared" ca="1" si="76"/>
        <v>28.67</v>
      </c>
      <c r="CJ151" s="31">
        <f t="shared" ca="1" si="76"/>
        <v>62.02</v>
      </c>
      <c r="CK151" s="32">
        <f t="shared" ca="1" si="54"/>
        <v>1125.3499999999999</v>
      </c>
      <c r="CL151" s="32">
        <f t="shared" ca="1" si="54"/>
        <v>1641.3</v>
      </c>
      <c r="CM151" s="32">
        <f t="shared" ca="1" si="54"/>
        <v>384.39</v>
      </c>
      <c r="CN151" s="32">
        <f t="shared" ca="1" si="54"/>
        <v>91.93</v>
      </c>
      <c r="CO151" s="32">
        <f t="shared" ca="1" si="54"/>
        <v>2065.59</v>
      </c>
      <c r="CP151" s="32">
        <f t="shared" ca="1" si="54"/>
        <v>5133.21</v>
      </c>
      <c r="CQ151" s="32">
        <f t="shared" ca="1" si="79"/>
        <v>548.91999999999996</v>
      </c>
      <c r="CR151" s="32">
        <f t="shared" ca="1" si="79"/>
        <v>1537</v>
      </c>
      <c r="CS151" s="32">
        <f t="shared" ca="1" si="79"/>
        <v>148.72</v>
      </c>
      <c r="CT151" s="32">
        <f t="shared" ca="1" si="59"/>
        <v>292.68</v>
      </c>
      <c r="CU151" s="32">
        <f t="shared" ca="1" si="59"/>
        <v>42.16</v>
      </c>
      <c r="CV151" s="32">
        <f t="shared" ca="1" si="59"/>
        <v>91.2</v>
      </c>
      <c r="CW151" s="31">
        <f t="shared" ca="1" si="70"/>
        <v>-9587.9699999999993</v>
      </c>
      <c r="CX151" s="31">
        <f t="shared" ca="1" si="70"/>
        <v>-13983.910000000002</v>
      </c>
      <c r="CY151" s="31">
        <f t="shared" ca="1" si="70"/>
        <v>-3275.04</v>
      </c>
      <c r="CZ151" s="31">
        <f t="shared" ca="1" si="70"/>
        <v>-779.59</v>
      </c>
      <c r="DA151" s="31">
        <f t="shared" ca="1" si="70"/>
        <v>-17516.22</v>
      </c>
      <c r="DB151" s="31">
        <f t="shared" ca="1" si="70"/>
        <v>-43529.609999999993</v>
      </c>
      <c r="DC151" s="31">
        <f t="shared" ca="1" si="69"/>
        <v>-5050.0700000000006</v>
      </c>
      <c r="DD151" s="31">
        <f t="shared" ca="1" si="69"/>
        <v>-14140.4</v>
      </c>
      <c r="DE151" s="31">
        <f t="shared" ca="1" si="69"/>
        <v>-1368.2200000000003</v>
      </c>
      <c r="DF151" s="31">
        <f t="shared" ca="1" si="60"/>
        <v>-2376.6</v>
      </c>
      <c r="DG151" s="31">
        <f t="shared" ca="1" si="60"/>
        <v>-342.38</v>
      </c>
      <c r="DH151" s="31">
        <f t="shared" ca="1" si="60"/>
        <v>-740.54</v>
      </c>
      <c r="DI151" s="32">
        <f t="shared" ca="1" si="65"/>
        <v>-479.4</v>
      </c>
      <c r="DJ151" s="32">
        <f t="shared" ca="1" si="65"/>
        <v>-699.2</v>
      </c>
      <c r="DK151" s="32">
        <f t="shared" ca="1" si="65"/>
        <v>-163.75</v>
      </c>
      <c r="DL151" s="32">
        <f t="shared" ca="1" si="62"/>
        <v>-38.979999999999997</v>
      </c>
      <c r="DM151" s="32">
        <f t="shared" ca="1" si="62"/>
        <v>-875.81</v>
      </c>
      <c r="DN151" s="32">
        <f t="shared" ca="1" si="62"/>
        <v>-2176.48</v>
      </c>
      <c r="DO151" s="32">
        <f t="shared" ca="1" si="62"/>
        <v>-252.5</v>
      </c>
      <c r="DP151" s="32">
        <f t="shared" ca="1" si="62"/>
        <v>-707.02</v>
      </c>
      <c r="DQ151" s="32">
        <f t="shared" ca="1" si="62"/>
        <v>-68.41</v>
      </c>
      <c r="DR151" s="32">
        <f t="shared" ca="1" si="71"/>
        <v>-118.83</v>
      </c>
      <c r="DS151" s="32">
        <f t="shared" ca="1" si="71"/>
        <v>-17.12</v>
      </c>
      <c r="DT151" s="32">
        <f t="shared" ca="1" si="71"/>
        <v>-37.03</v>
      </c>
      <c r="DU151" s="31">
        <f t="shared" ca="1" si="66"/>
        <v>-1523.67</v>
      </c>
      <c r="DV151" s="31">
        <f t="shared" ca="1" si="66"/>
        <v>-2192.5500000000002</v>
      </c>
      <c r="DW151" s="31">
        <f t="shared" ca="1" si="66"/>
        <v>-507.22</v>
      </c>
      <c r="DX151" s="31">
        <f t="shared" ca="1" si="63"/>
        <v>-119.08</v>
      </c>
      <c r="DY151" s="31">
        <f t="shared" ca="1" si="63"/>
        <v>-2639.61</v>
      </c>
      <c r="DZ151" s="31">
        <f t="shared" ca="1" si="63"/>
        <v>-6467.28</v>
      </c>
      <c r="EA151" s="31">
        <f t="shared" ca="1" si="63"/>
        <v>-739.92</v>
      </c>
      <c r="EB151" s="31">
        <f t="shared" ca="1" si="63"/>
        <v>-2044.79</v>
      </c>
      <c r="EC151" s="31">
        <f t="shared" ca="1" si="63"/>
        <v>-195.24</v>
      </c>
      <c r="ED151" s="31">
        <f t="shared" ca="1" si="72"/>
        <v>-334.73</v>
      </c>
      <c r="EE151" s="31">
        <f t="shared" ca="1" si="72"/>
        <v>-47.57</v>
      </c>
      <c r="EF151" s="31">
        <f t="shared" ca="1" si="72"/>
        <v>-101.52</v>
      </c>
      <c r="EG151" s="32">
        <f t="shared" ca="1" si="67"/>
        <v>-11591.039999999999</v>
      </c>
      <c r="EH151" s="32">
        <f t="shared" ca="1" si="67"/>
        <v>-16875.660000000003</v>
      </c>
      <c r="EI151" s="32">
        <f t="shared" ca="1" si="67"/>
        <v>-3946.01</v>
      </c>
      <c r="EJ151" s="32">
        <f t="shared" ca="1" si="64"/>
        <v>-937.65000000000009</v>
      </c>
      <c r="EK151" s="32">
        <f t="shared" ca="1" si="64"/>
        <v>-21031.640000000003</v>
      </c>
      <c r="EL151" s="32">
        <f t="shared" ca="1" si="64"/>
        <v>-52173.369999999995</v>
      </c>
      <c r="EM151" s="32">
        <f t="shared" ca="1" si="64"/>
        <v>-6042.4900000000007</v>
      </c>
      <c r="EN151" s="32">
        <f t="shared" ca="1" si="64"/>
        <v>-16892.21</v>
      </c>
      <c r="EO151" s="32">
        <f t="shared" ca="1" si="64"/>
        <v>-1631.8700000000003</v>
      </c>
      <c r="EP151" s="32">
        <f t="shared" ca="1" si="73"/>
        <v>-2830.16</v>
      </c>
      <c r="EQ151" s="32">
        <f t="shared" ca="1" si="73"/>
        <v>-407.07</v>
      </c>
      <c r="ER151" s="32">
        <f t="shared" ca="1" si="73"/>
        <v>-879.08999999999992</v>
      </c>
    </row>
    <row r="152" spans="1:148" x14ac:dyDescent="0.25">
      <c r="A152" t="s">
        <v>467</v>
      </c>
      <c r="B152" s="1" t="s">
        <v>133</v>
      </c>
      <c r="C152" t="str">
        <f t="shared" ca="1" si="74"/>
        <v>SPR</v>
      </c>
      <c r="D152" t="str">
        <f t="shared" ca="1" si="75"/>
        <v>Spray Hydro Facility</v>
      </c>
      <c r="E152" s="52">
        <v>20618.031315299999</v>
      </c>
      <c r="F152" s="52">
        <v>22180.958414000001</v>
      </c>
      <c r="G152" s="52">
        <v>22180.531092199999</v>
      </c>
      <c r="H152" s="52">
        <v>16918.640481999999</v>
      </c>
      <c r="I152" s="52">
        <v>15868.022770199999</v>
      </c>
      <c r="J152" s="52">
        <v>17023.7296265</v>
      </c>
      <c r="K152" s="52">
        <v>7654.0061358000003</v>
      </c>
      <c r="L152" s="52">
        <v>7505.8492883999998</v>
      </c>
      <c r="M152" s="52">
        <v>7292.2150763</v>
      </c>
      <c r="N152" s="52">
        <v>8188.6338933999996</v>
      </c>
      <c r="O152" s="52">
        <v>16519.5609673</v>
      </c>
      <c r="P152" s="52">
        <v>18708.769272000001</v>
      </c>
      <c r="Q152" s="32">
        <v>697695.44</v>
      </c>
      <c r="R152" s="32">
        <v>763028.84</v>
      </c>
      <c r="S152" s="32">
        <v>466122.7</v>
      </c>
      <c r="T152" s="32">
        <v>360106.35</v>
      </c>
      <c r="U152" s="32">
        <v>981864.28</v>
      </c>
      <c r="V152" s="32">
        <v>1911618.19</v>
      </c>
      <c r="W152" s="32">
        <v>199329.49</v>
      </c>
      <c r="X152" s="32">
        <v>317564.95</v>
      </c>
      <c r="Y152" s="32">
        <v>161948.41</v>
      </c>
      <c r="Z152" s="32">
        <v>195226.86</v>
      </c>
      <c r="AA152" s="32">
        <v>373389.81</v>
      </c>
      <c r="AB152" s="32">
        <v>410355.44</v>
      </c>
      <c r="AC152" s="2">
        <v>1.25</v>
      </c>
      <c r="AD152" s="2">
        <v>1.25</v>
      </c>
      <c r="AE152" s="2">
        <v>1.25</v>
      </c>
      <c r="AF152" s="2">
        <v>1.25</v>
      </c>
      <c r="AG152" s="2">
        <v>1.25</v>
      </c>
      <c r="AH152" s="2">
        <v>1.25</v>
      </c>
      <c r="AI152" s="2">
        <v>1.25</v>
      </c>
      <c r="AJ152" s="2">
        <v>1.25</v>
      </c>
      <c r="AK152" s="2">
        <v>1.25</v>
      </c>
      <c r="AL152" s="2">
        <v>1.25</v>
      </c>
      <c r="AM152" s="2">
        <v>1.25</v>
      </c>
      <c r="AN152" s="2">
        <v>1.25</v>
      </c>
      <c r="AO152" s="33">
        <v>8721.19</v>
      </c>
      <c r="AP152" s="33">
        <v>9537.86</v>
      </c>
      <c r="AQ152" s="33">
        <v>5826.53</v>
      </c>
      <c r="AR152" s="33">
        <v>4501.33</v>
      </c>
      <c r="AS152" s="33">
        <v>12273.3</v>
      </c>
      <c r="AT152" s="33">
        <v>23895.23</v>
      </c>
      <c r="AU152" s="33">
        <v>2491.62</v>
      </c>
      <c r="AV152" s="33">
        <v>3969.56</v>
      </c>
      <c r="AW152" s="33">
        <v>2024.36</v>
      </c>
      <c r="AX152" s="33">
        <v>2440.34</v>
      </c>
      <c r="AY152" s="33">
        <v>4667.37</v>
      </c>
      <c r="AZ152" s="33">
        <v>5129.4399999999996</v>
      </c>
      <c r="BA152" s="31">
        <f t="shared" si="53"/>
        <v>-69.77</v>
      </c>
      <c r="BB152" s="31">
        <f t="shared" si="53"/>
        <v>-76.3</v>
      </c>
      <c r="BC152" s="31">
        <f t="shared" si="53"/>
        <v>-46.61</v>
      </c>
      <c r="BD152" s="31">
        <f t="shared" si="53"/>
        <v>-72.02</v>
      </c>
      <c r="BE152" s="31">
        <f t="shared" si="53"/>
        <v>-196.37</v>
      </c>
      <c r="BF152" s="31">
        <f t="shared" si="53"/>
        <v>-382.32</v>
      </c>
      <c r="BG152" s="31">
        <f t="shared" si="78"/>
        <v>318.93</v>
      </c>
      <c r="BH152" s="31">
        <f t="shared" si="78"/>
        <v>508.1</v>
      </c>
      <c r="BI152" s="31">
        <f t="shared" si="78"/>
        <v>259.12</v>
      </c>
      <c r="BJ152" s="31">
        <f t="shared" si="57"/>
        <v>-214.75</v>
      </c>
      <c r="BK152" s="31">
        <f t="shared" si="57"/>
        <v>-410.73</v>
      </c>
      <c r="BL152" s="31">
        <f t="shared" si="57"/>
        <v>-451.39</v>
      </c>
      <c r="BM152" s="6">
        <f t="shared" ca="1" si="81"/>
        <v>-3.5700000000000003E-2</v>
      </c>
      <c r="BN152" s="6">
        <f t="shared" ca="1" si="81"/>
        <v>-3.5700000000000003E-2</v>
      </c>
      <c r="BO152" s="6">
        <f t="shared" ca="1" si="81"/>
        <v>-3.5700000000000003E-2</v>
      </c>
      <c r="BP152" s="6">
        <f t="shared" ca="1" si="81"/>
        <v>-3.5700000000000003E-2</v>
      </c>
      <c r="BQ152" s="6">
        <f t="shared" ca="1" si="81"/>
        <v>-3.5700000000000003E-2</v>
      </c>
      <c r="BR152" s="6">
        <f t="shared" ca="1" si="81"/>
        <v>-3.5700000000000003E-2</v>
      </c>
      <c r="BS152" s="6">
        <f t="shared" ca="1" si="81"/>
        <v>-3.5700000000000003E-2</v>
      </c>
      <c r="BT152" s="6">
        <f t="shared" ca="1" si="81"/>
        <v>-3.5700000000000003E-2</v>
      </c>
      <c r="BU152" s="6">
        <f t="shared" ca="1" si="81"/>
        <v>-3.5700000000000003E-2</v>
      </c>
      <c r="BV152" s="6">
        <f t="shared" ca="1" si="81"/>
        <v>-3.5700000000000003E-2</v>
      </c>
      <c r="BW152" s="6">
        <f t="shared" ca="1" si="81"/>
        <v>-3.5700000000000003E-2</v>
      </c>
      <c r="BX152" s="6">
        <f t="shared" ca="1" si="81"/>
        <v>-3.5700000000000003E-2</v>
      </c>
      <c r="BY152" s="31">
        <f t="shared" ca="1" si="77"/>
        <v>-24907.73</v>
      </c>
      <c r="BZ152" s="31">
        <f t="shared" ca="1" si="77"/>
        <v>-27240.13</v>
      </c>
      <c r="CA152" s="31">
        <f t="shared" ca="1" si="77"/>
        <v>-16640.580000000002</v>
      </c>
      <c r="CB152" s="31">
        <f t="shared" ca="1" si="77"/>
        <v>-12855.8</v>
      </c>
      <c r="CC152" s="31">
        <f t="shared" ca="1" si="77"/>
        <v>-35052.550000000003</v>
      </c>
      <c r="CD152" s="31">
        <f t="shared" ca="1" si="77"/>
        <v>-68244.77</v>
      </c>
      <c r="CE152" s="31">
        <f t="shared" ca="1" si="76"/>
        <v>-7116.06</v>
      </c>
      <c r="CF152" s="31">
        <f t="shared" ca="1" si="76"/>
        <v>-11337.07</v>
      </c>
      <c r="CG152" s="31">
        <f t="shared" ca="1" si="76"/>
        <v>-5781.56</v>
      </c>
      <c r="CH152" s="31">
        <f t="shared" ca="1" si="76"/>
        <v>-6969.6</v>
      </c>
      <c r="CI152" s="31">
        <f t="shared" ca="1" si="76"/>
        <v>-13330.02</v>
      </c>
      <c r="CJ152" s="31">
        <f t="shared" ca="1" si="76"/>
        <v>-14649.69</v>
      </c>
      <c r="CK152" s="32">
        <f t="shared" ca="1" si="54"/>
        <v>1744.24</v>
      </c>
      <c r="CL152" s="32">
        <f t="shared" ca="1" si="54"/>
        <v>1907.57</v>
      </c>
      <c r="CM152" s="32">
        <f t="shared" ca="1" si="54"/>
        <v>1165.31</v>
      </c>
      <c r="CN152" s="32">
        <f t="shared" ca="1" si="54"/>
        <v>900.27</v>
      </c>
      <c r="CO152" s="32">
        <f t="shared" ca="1" si="54"/>
        <v>2454.66</v>
      </c>
      <c r="CP152" s="32">
        <f t="shared" ca="1" si="54"/>
        <v>4779.05</v>
      </c>
      <c r="CQ152" s="32">
        <f t="shared" ca="1" si="79"/>
        <v>498.32</v>
      </c>
      <c r="CR152" s="32">
        <f t="shared" ca="1" si="79"/>
        <v>793.91</v>
      </c>
      <c r="CS152" s="32">
        <f t="shared" ca="1" si="79"/>
        <v>404.87</v>
      </c>
      <c r="CT152" s="32">
        <f t="shared" ca="1" si="59"/>
        <v>488.07</v>
      </c>
      <c r="CU152" s="32">
        <f t="shared" ca="1" si="59"/>
        <v>933.47</v>
      </c>
      <c r="CV152" s="32">
        <f t="shared" ca="1" si="59"/>
        <v>1025.8900000000001</v>
      </c>
      <c r="CW152" s="31">
        <f t="shared" ca="1" si="70"/>
        <v>-31814.91</v>
      </c>
      <c r="CX152" s="31">
        <f t="shared" ca="1" si="70"/>
        <v>-34794.119999999995</v>
      </c>
      <c r="CY152" s="31">
        <f t="shared" ca="1" si="70"/>
        <v>-21255.190000000002</v>
      </c>
      <c r="CZ152" s="31">
        <f t="shared" ca="1" si="70"/>
        <v>-16384.84</v>
      </c>
      <c r="DA152" s="31">
        <f t="shared" ca="1" si="70"/>
        <v>-44674.82</v>
      </c>
      <c r="DB152" s="31">
        <f t="shared" ca="1" si="70"/>
        <v>-86978.62999999999</v>
      </c>
      <c r="DC152" s="31">
        <f t="shared" ca="1" si="69"/>
        <v>-9428.2900000000009</v>
      </c>
      <c r="DD152" s="31">
        <f t="shared" ca="1" si="69"/>
        <v>-15020.82</v>
      </c>
      <c r="DE152" s="31">
        <f t="shared" ca="1" si="69"/>
        <v>-7660.17</v>
      </c>
      <c r="DF152" s="31">
        <f t="shared" ca="1" si="60"/>
        <v>-8707.1200000000008</v>
      </c>
      <c r="DG152" s="31">
        <f t="shared" ca="1" si="60"/>
        <v>-16653.190000000002</v>
      </c>
      <c r="DH152" s="31">
        <f t="shared" ca="1" si="60"/>
        <v>-18301.850000000002</v>
      </c>
      <c r="DI152" s="32">
        <f t="shared" ca="1" si="65"/>
        <v>-1590.75</v>
      </c>
      <c r="DJ152" s="32">
        <f t="shared" ca="1" si="65"/>
        <v>-1739.71</v>
      </c>
      <c r="DK152" s="32">
        <f t="shared" ca="1" si="65"/>
        <v>-1062.76</v>
      </c>
      <c r="DL152" s="32">
        <f t="shared" ca="1" si="62"/>
        <v>-819.24</v>
      </c>
      <c r="DM152" s="32">
        <f t="shared" ca="1" si="62"/>
        <v>-2233.7399999999998</v>
      </c>
      <c r="DN152" s="32">
        <f t="shared" ca="1" si="62"/>
        <v>-4348.93</v>
      </c>
      <c r="DO152" s="32">
        <f t="shared" ca="1" si="62"/>
        <v>-471.41</v>
      </c>
      <c r="DP152" s="32">
        <f t="shared" ca="1" si="62"/>
        <v>-751.04</v>
      </c>
      <c r="DQ152" s="32">
        <f t="shared" ca="1" si="62"/>
        <v>-383.01</v>
      </c>
      <c r="DR152" s="32">
        <f t="shared" ca="1" si="71"/>
        <v>-435.36</v>
      </c>
      <c r="DS152" s="32">
        <f t="shared" ca="1" si="71"/>
        <v>-832.66</v>
      </c>
      <c r="DT152" s="32">
        <f t="shared" ca="1" si="71"/>
        <v>-915.09</v>
      </c>
      <c r="DU152" s="31">
        <f t="shared" ca="1" si="66"/>
        <v>-5055.8500000000004</v>
      </c>
      <c r="DV152" s="31">
        <f t="shared" ca="1" si="66"/>
        <v>-5455.41</v>
      </c>
      <c r="DW152" s="31">
        <f t="shared" ca="1" si="66"/>
        <v>-3291.86</v>
      </c>
      <c r="DX152" s="31">
        <f t="shared" ca="1" si="63"/>
        <v>-2502.79</v>
      </c>
      <c r="DY152" s="31">
        <f t="shared" ca="1" si="63"/>
        <v>-6732.29</v>
      </c>
      <c r="DZ152" s="31">
        <f t="shared" ca="1" si="63"/>
        <v>-12922.6</v>
      </c>
      <c r="EA152" s="31">
        <f t="shared" ca="1" si="63"/>
        <v>-1381.41</v>
      </c>
      <c r="EB152" s="31">
        <f t="shared" ca="1" si="63"/>
        <v>-2172.11</v>
      </c>
      <c r="EC152" s="31">
        <f t="shared" ca="1" si="63"/>
        <v>-1093.07</v>
      </c>
      <c r="ED152" s="31">
        <f t="shared" ca="1" si="72"/>
        <v>-1226.3599999999999</v>
      </c>
      <c r="EE152" s="31">
        <f t="shared" ca="1" si="72"/>
        <v>-2313.71</v>
      </c>
      <c r="EF152" s="31">
        <f t="shared" ca="1" si="72"/>
        <v>-2508.92</v>
      </c>
      <c r="EG152" s="32">
        <f t="shared" ca="1" si="67"/>
        <v>-38461.51</v>
      </c>
      <c r="EH152" s="32">
        <f t="shared" ca="1" si="67"/>
        <v>-41989.239999999991</v>
      </c>
      <c r="EI152" s="32">
        <f t="shared" ca="1" si="67"/>
        <v>-25609.81</v>
      </c>
      <c r="EJ152" s="32">
        <f t="shared" ca="1" si="64"/>
        <v>-19706.870000000003</v>
      </c>
      <c r="EK152" s="32">
        <f t="shared" ca="1" si="64"/>
        <v>-53640.85</v>
      </c>
      <c r="EL152" s="32">
        <f t="shared" ca="1" si="64"/>
        <v>-104250.16</v>
      </c>
      <c r="EM152" s="32">
        <f t="shared" ca="1" si="64"/>
        <v>-11281.11</v>
      </c>
      <c r="EN152" s="32">
        <f t="shared" ca="1" si="64"/>
        <v>-17943.97</v>
      </c>
      <c r="EO152" s="32">
        <f t="shared" ca="1" si="64"/>
        <v>-9136.25</v>
      </c>
      <c r="EP152" s="32">
        <f t="shared" ca="1" si="73"/>
        <v>-10368.840000000002</v>
      </c>
      <c r="EQ152" s="32">
        <f t="shared" ca="1" si="73"/>
        <v>-19799.560000000001</v>
      </c>
      <c r="ER152" s="32">
        <f t="shared" ca="1" si="73"/>
        <v>-21725.86</v>
      </c>
    </row>
    <row r="153" spans="1:148" x14ac:dyDescent="0.25">
      <c r="A153" t="s">
        <v>523</v>
      </c>
      <c r="B153" s="1" t="s">
        <v>98</v>
      </c>
      <c r="C153" t="str">
        <f t="shared" ca="1" si="74"/>
        <v>SPCIMP</v>
      </c>
      <c r="D153" t="str">
        <f t="shared" ca="1" si="75"/>
        <v>Alberta-Saskatchewan Intertie - Import</v>
      </c>
      <c r="F153" s="52">
        <v>3816</v>
      </c>
      <c r="G153" s="52">
        <v>1838</v>
      </c>
      <c r="H153" s="52">
        <v>285</v>
      </c>
      <c r="I153" s="52">
        <v>9065</v>
      </c>
      <c r="J153" s="52">
        <v>11811</v>
      </c>
      <c r="K153" s="52">
        <v>4609</v>
      </c>
      <c r="L153" s="52">
        <v>2800</v>
      </c>
      <c r="M153" s="52">
        <v>125</v>
      </c>
      <c r="N153" s="52">
        <v>450</v>
      </c>
      <c r="O153" s="52">
        <v>1778</v>
      </c>
      <c r="P153" s="52">
        <v>3125</v>
      </c>
      <c r="Q153" s="32"/>
      <c r="R153" s="32">
        <v>383423.8</v>
      </c>
      <c r="S153" s="32">
        <v>66176.5</v>
      </c>
      <c r="T153" s="32">
        <v>9300.2999999999993</v>
      </c>
      <c r="U153" s="32">
        <v>1860537.81</v>
      </c>
      <c r="V153" s="32">
        <v>3455139.25</v>
      </c>
      <c r="W153" s="32">
        <v>160950.01</v>
      </c>
      <c r="X153" s="32">
        <v>91012.35</v>
      </c>
      <c r="Y153" s="32">
        <v>3038.5</v>
      </c>
      <c r="Z153" s="32">
        <v>10198.5</v>
      </c>
      <c r="AA153" s="32">
        <v>102034.31</v>
      </c>
      <c r="AB153" s="32">
        <v>94592</v>
      </c>
      <c r="AD153" s="2">
        <v>6.4</v>
      </c>
      <c r="AE153" s="2">
        <v>6.4</v>
      </c>
      <c r="AF153" s="2">
        <v>6.4</v>
      </c>
      <c r="AG153" s="2">
        <v>6.4</v>
      </c>
      <c r="AH153" s="2">
        <v>6.4</v>
      </c>
      <c r="AI153" s="2">
        <v>6.4</v>
      </c>
      <c r="AJ153" s="2">
        <v>6.4</v>
      </c>
      <c r="AK153" s="2">
        <v>6.4</v>
      </c>
      <c r="AL153" s="2">
        <v>6.4</v>
      </c>
      <c r="AM153" s="2">
        <v>6.4</v>
      </c>
      <c r="AN153" s="2">
        <v>6.4</v>
      </c>
      <c r="AO153" s="33"/>
      <c r="AP153" s="33">
        <v>24539.119999999999</v>
      </c>
      <c r="AQ153" s="33">
        <v>4235.3</v>
      </c>
      <c r="AR153" s="33">
        <v>595.22</v>
      </c>
      <c r="AS153" s="33">
        <v>119074.42</v>
      </c>
      <c r="AT153" s="33">
        <v>221128.91</v>
      </c>
      <c r="AU153" s="33">
        <v>10300.799999999999</v>
      </c>
      <c r="AV153" s="33">
        <v>5824.79</v>
      </c>
      <c r="AW153" s="33">
        <v>194.46</v>
      </c>
      <c r="AX153" s="33">
        <v>652.70000000000005</v>
      </c>
      <c r="AY153" s="33">
        <v>6530.2</v>
      </c>
      <c r="AZ153" s="33">
        <v>6053.89</v>
      </c>
      <c r="BA153" s="31">
        <f t="shared" si="53"/>
        <v>0</v>
      </c>
      <c r="BB153" s="31">
        <f t="shared" si="53"/>
        <v>-38.340000000000003</v>
      </c>
      <c r="BC153" s="31">
        <f t="shared" si="53"/>
        <v>-6.62</v>
      </c>
      <c r="BD153" s="31">
        <f t="shared" si="53"/>
        <v>-1.86</v>
      </c>
      <c r="BE153" s="31">
        <f t="shared" si="53"/>
        <v>-372.11</v>
      </c>
      <c r="BF153" s="31">
        <f t="shared" si="53"/>
        <v>-691.03</v>
      </c>
      <c r="BG153" s="31">
        <f t="shared" si="78"/>
        <v>257.52</v>
      </c>
      <c r="BH153" s="31">
        <f t="shared" si="78"/>
        <v>145.62</v>
      </c>
      <c r="BI153" s="31">
        <f t="shared" si="78"/>
        <v>4.8600000000000003</v>
      </c>
      <c r="BJ153" s="31">
        <f t="shared" si="57"/>
        <v>-11.22</v>
      </c>
      <c r="BK153" s="31">
        <f t="shared" si="57"/>
        <v>-112.24</v>
      </c>
      <c r="BL153" s="31">
        <f t="shared" si="57"/>
        <v>-104.05</v>
      </c>
      <c r="BM153" s="6">
        <f t="shared" ca="1" si="81"/>
        <v>2.3599999999999999E-2</v>
      </c>
      <c r="BN153" s="6">
        <f t="shared" ca="1" si="81"/>
        <v>2.3599999999999999E-2</v>
      </c>
      <c r="BO153" s="6">
        <f t="shared" ca="1" si="81"/>
        <v>2.3599999999999999E-2</v>
      </c>
      <c r="BP153" s="6">
        <f t="shared" ca="1" si="81"/>
        <v>2.3599999999999999E-2</v>
      </c>
      <c r="BQ153" s="6">
        <f t="shared" ca="1" si="81"/>
        <v>2.3599999999999999E-2</v>
      </c>
      <c r="BR153" s="6">
        <f t="shared" ca="1" si="81"/>
        <v>2.3599999999999999E-2</v>
      </c>
      <c r="BS153" s="6">
        <f t="shared" ca="1" si="81"/>
        <v>2.3599999999999999E-2</v>
      </c>
      <c r="BT153" s="6">
        <f t="shared" ca="1" si="81"/>
        <v>2.3599999999999999E-2</v>
      </c>
      <c r="BU153" s="6">
        <f t="shared" ca="1" si="81"/>
        <v>2.3599999999999999E-2</v>
      </c>
      <c r="BV153" s="6">
        <f t="shared" ca="1" si="81"/>
        <v>2.3599999999999999E-2</v>
      </c>
      <c r="BW153" s="6">
        <f t="shared" ca="1" si="81"/>
        <v>2.3599999999999999E-2</v>
      </c>
      <c r="BX153" s="6">
        <f t="shared" ca="1" si="81"/>
        <v>2.3599999999999999E-2</v>
      </c>
      <c r="BY153" s="31">
        <f t="shared" ca="1" si="77"/>
        <v>0</v>
      </c>
      <c r="BZ153" s="31">
        <f t="shared" ca="1" si="77"/>
        <v>9048.7999999999993</v>
      </c>
      <c r="CA153" s="31">
        <f t="shared" ca="1" si="77"/>
        <v>1561.77</v>
      </c>
      <c r="CB153" s="31">
        <f t="shared" ca="1" si="77"/>
        <v>219.49</v>
      </c>
      <c r="CC153" s="31">
        <f t="shared" ca="1" si="77"/>
        <v>43908.69</v>
      </c>
      <c r="CD153" s="31">
        <f t="shared" ca="1" si="77"/>
        <v>81541.289999999994</v>
      </c>
      <c r="CE153" s="31">
        <f t="shared" ca="1" si="76"/>
        <v>3798.42</v>
      </c>
      <c r="CF153" s="31">
        <f t="shared" ca="1" si="76"/>
        <v>2147.89</v>
      </c>
      <c r="CG153" s="31">
        <f t="shared" ca="1" si="76"/>
        <v>71.709999999999994</v>
      </c>
      <c r="CH153" s="31">
        <f t="shared" ca="1" si="76"/>
        <v>240.68</v>
      </c>
      <c r="CI153" s="31">
        <f t="shared" ca="1" si="76"/>
        <v>2408.0100000000002</v>
      </c>
      <c r="CJ153" s="31">
        <f t="shared" ca="1" si="76"/>
        <v>2232.37</v>
      </c>
      <c r="CK153" s="32">
        <f t="shared" ca="1" si="54"/>
        <v>0</v>
      </c>
      <c r="CL153" s="32">
        <f t="shared" ca="1" si="54"/>
        <v>958.56</v>
      </c>
      <c r="CM153" s="32">
        <f t="shared" ca="1" si="54"/>
        <v>165.44</v>
      </c>
      <c r="CN153" s="32">
        <f t="shared" ca="1" si="54"/>
        <v>23.25</v>
      </c>
      <c r="CO153" s="32">
        <f t="shared" ca="1" si="54"/>
        <v>4651.34</v>
      </c>
      <c r="CP153" s="32">
        <f t="shared" ca="1" si="54"/>
        <v>8637.85</v>
      </c>
      <c r="CQ153" s="32">
        <f t="shared" ca="1" si="79"/>
        <v>402.38</v>
      </c>
      <c r="CR153" s="32">
        <f t="shared" ca="1" si="79"/>
        <v>227.53</v>
      </c>
      <c r="CS153" s="32">
        <f t="shared" ca="1" si="79"/>
        <v>7.6</v>
      </c>
      <c r="CT153" s="32">
        <f t="shared" ca="1" si="59"/>
        <v>25.5</v>
      </c>
      <c r="CU153" s="32">
        <f t="shared" ca="1" si="59"/>
        <v>255.09</v>
      </c>
      <c r="CV153" s="32">
        <f t="shared" ca="1" si="59"/>
        <v>236.48</v>
      </c>
      <c r="CW153" s="31">
        <f t="shared" ca="1" si="70"/>
        <v>0</v>
      </c>
      <c r="CX153" s="31">
        <f t="shared" ca="1" si="70"/>
        <v>-14493.42</v>
      </c>
      <c r="CY153" s="31">
        <f t="shared" ca="1" si="70"/>
        <v>-2501.4700000000003</v>
      </c>
      <c r="CZ153" s="31">
        <f t="shared" ca="1" si="70"/>
        <v>-350.62</v>
      </c>
      <c r="DA153" s="31">
        <f t="shared" ca="1" si="70"/>
        <v>-70142.28</v>
      </c>
      <c r="DB153" s="31">
        <f t="shared" ca="1" si="70"/>
        <v>-130258.74</v>
      </c>
      <c r="DC153" s="31">
        <f t="shared" ca="1" si="69"/>
        <v>-6357.5199999999986</v>
      </c>
      <c r="DD153" s="31">
        <f t="shared" ca="1" si="69"/>
        <v>-3594.99</v>
      </c>
      <c r="DE153" s="31">
        <f t="shared" ca="1" si="69"/>
        <v>-120.01000000000002</v>
      </c>
      <c r="DF153" s="31">
        <f t="shared" ca="1" si="60"/>
        <v>-375.3</v>
      </c>
      <c r="DG153" s="31">
        <f t="shared" ca="1" si="60"/>
        <v>-3754.8599999999997</v>
      </c>
      <c r="DH153" s="31">
        <f t="shared" ca="1" si="60"/>
        <v>-3480.9900000000002</v>
      </c>
      <c r="DI153" s="32">
        <f t="shared" ca="1" si="65"/>
        <v>0</v>
      </c>
      <c r="DJ153" s="32">
        <f t="shared" ca="1" si="65"/>
        <v>-724.67</v>
      </c>
      <c r="DK153" s="32">
        <f t="shared" ca="1" si="65"/>
        <v>-125.07</v>
      </c>
      <c r="DL153" s="32">
        <f t="shared" ca="1" si="62"/>
        <v>-17.53</v>
      </c>
      <c r="DM153" s="32">
        <f t="shared" ca="1" si="62"/>
        <v>-3507.11</v>
      </c>
      <c r="DN153" s="32">
        <f t="shared" ca="1" si="62"/>
        <v>-6512.94</v>
      </c>
      <c r="DO153" s="32">
        <f t="shared" ca="1" si="62"/>
        <v>-317.88</v>
      </c>
      <c r="DP153" s="32">
        <f t="shared" ca="1" si="62"/>
        <v>-179.75</v>
      </c>
      <c r="DQ153" s="32">
        <f t="shared" ca="1" si="62"/>
        <v>-6</v>
      </c>
      <c r="DR153" s="32">
        <f t="shared" ca="1" si="71"/>
        <v>-18.77</v>
      </c>
      <c r="DS153" s="32">
        <f t="shared" ca="1" si="71"/>
        <v>-187.74</v>
      </c>
      <c r="DT153" s="32">
        <f t="shared" ca="1" si="71"/>
        <v>-174.05</v>
      </c>
      <c r="DU153" s="31">
        <f t="shared" ca="1" si="66"/>
        <v>0</v>
      </c>
      <c r="DV153" s="31">
        <f t="shared" ca="1" si="66"/>
        <v>-2272.44</v>
      </c>
      <c r="DW153" s="31">
        <f t="shared" ca="1" si="66"/>
        <v>-387.41</v>
      </c>
      <c r="DX153" s="31">
        <f t="shared" ca="1" si="63"/>
        <v>-53.56</v>
      </c>
      <c r="DY153" s="31">
        <f t="shared" ca="1" si="63"/>
        <v>-10570.12</v>
      </c>
      <c r="DZ153" s="31">
        <f t="shared" ca="1" si="63"/>
        <v>-19352.810000000001</v>
      </c>
      <c r="EA153" s="31">
        <f t="shared" ca="1" si="63"/>
        <v>-931.49</v>
      </c>
      <c r="EB153" s="31">
        <f t="shared" ca="1" si="63"/>
        <v>-519.86</v>
      </c>
      <c r="EC153" s="31">
        <f t="shared" ca="1" si="63"/>
        <v>-17.12</v>
      </c>
      <c r="ED153" s="31">
        <f t="shared" ca="1" si="72"/>
        <v>-52.86</v>
      </c>
      <c r="EE153" s="31">
        <f t="shared" ca="1" si="72"/>
        <v>-521.67999999999995</v>
      </c>
      <c r="EF153" s="31">
        <f t="shared" ca="1" si="72"/>
        <v>-477.19</v>
      </c>
      <c r="EG153" s="32">
        <f t="shared" ca="1" si="67"/>
        <v>0</v>
      </c>
      <c r="EH153" s="32">
        <f t="shared" ca="1" si="67"/>
        <v>-17490.53</v>
      </c>
      <c r="EI153" s="32">
        <f t="shared" ca="1" si="67"/>
        <v>-3013.9500000000003</v>
      </c>
      <c r="EJ153" s="32">
        <f t="shared" ca="1" si="64"/>
        <v>-421.71</v>
      </c>
      <c r="EK153" s="32">
        <f t="shared" ca="1" si="64"/>
        <v>-84219.51</v>
      </c>
      <c r="EL153" s="32">
        <f t="shared" ca="1" si="64"/>
        <v>-156124.49</v>
      </c>
      <c r="EM153" s="32">
        <f t="shared" ca="1" si="64"/>
        <v>-7606.8899999999985</v>
      </c>
      <c r="EN153" s="32">
        <f t="shared" ca="1" si="64"/>
        <v>-4294.5999999999995</v>
      </c>
      <c r="EO153" s="32">
        <f t="shared" ca="1" si="64"/>
        <v>-143.13000000000002</v>
      </c>
      <c r="EP153" s="32">
        <f t="shared" ca="1" si="73"/>
        <v>-446.93</v>
      </c>
      <c r="EQ153" s="32">
        <f t="shared" ca="1" si="73"/>
        <v>-4464.28</v>
      </c>
      <c r="ER153" s="32">
        <f t="shared" ca="1" si="73"/>
        <v>-4132.2300000000005</v>
      </c>
    </row>
    <row r="154" spans="1:148" x14ac:dyDescent="0.25">
      <c r="A154" t="s">
        <v>523</v>
      </c>
      <c r="B154" s="1" t="s">
        <v>99</v>
      </c>
      <c r="C154" t="str">
        <f t="shared" ca="1" si="74"/>
        <v>BCHEXP</v>
      </c>
      <c r="D154" t="str">
        <f t="shared" ca="1" si="75"/>
        <v>Alberta-BC Intertie - Export</v>
      </c>
      <c r="I154" s="52">
        <v>350</v>
      </c>
      <c r="J154" s="52">
        <v>475</v>
      </c>
      <c r="L154" s="52">
        <v>200</v>
      </c>
      <c r="M154" s="52">
        <v>1150</v>
      </c>
      <c r="O154" s="52">
        <v>1535.5</v>
      </c>
      <c r="P154" s="52">
        <v>700</v>
      </c>
      <c r="Q154" s="32"/>
      <c r="R154" s="32"/>
      <c r="S154" s="32"/>
      <c r="T154" s="32"/>
      <c r="U154" s="32">
        <v>6558.5</v>
      </c>
      <c r="V154" s="32">
        <v>10224.879999999999</v>
      </c>
      <c r="W154" s="32"/>
      <c r="X154" s="32">
        <v>3529.75</v>
      </c>
      <c r="Y154" s="32">
        <v>20765</v>
      </c>
      <c r="Z154" s="32"/>
      <c r="AA154" s="32">
        <v>26811.119999999999</v>
      </c>
      <c r="AB154" s="32">
        <v>11048</v>
      </c>
      <c r="AG154" s="2">
        <v>0.77</v>
      </c>
      <c r="AH154" s="2">
        <v>0.77</v>
      </c>
      <c r="AJ154" s="2">
        <v>0.77</v>
      </c>
      <c r="AK154" s="2">
        <v>0.77</v>
      </c>
      <c r="AM154" s="2">
        <v>0.77</v>
      </c>
      <c r="AN154" s="2">
        <v>0.77</v>
      </c>
      <c r="AO154" s="33"/>
      <c r="AP154" s="33"/>
      <c r="AQ154" s="33"/>
      <c r="AR154" s="33"/>
      <c r="AS154" s="33">
        <v>50.5</v>
      </c>
      <c r="AT154" s="33">
        <v>78.73</v>
      </c>
      <c r="AU154" s="33"/>
      <c r="AV154" s="33">
        <v>27.18</v>
      </c>
      <c r="AW154" s="33">
        <v>159.88999999999999</v>
      </c>
      <c r="AX154" s="33"/>
      <c r="AY154" s="33">
        <v>206.45</v>
      </c>
      <c r="AZ154" s="33">
        <v>85.07</v>
      </c>
      <c r="BA154" s="31">
        <f t="shared" si="53"/>
        <v>0</v>
      </c>
      <c r="BB154" s="31">
        <f t="shared" si="53"/>
        <v>0</v>
      </c>
      <c r="BC154" s="31">
        <f t="shared" si="53"/>
        <v>0</v>
      </c>
      <c r="BD154" s="31">
        <f t="shared" si="53"/>
        <v>0</v>
      </c>
      <c r="BE154" s="31">
        <f t="shared" si="53"/>
        <v>-1.31</v>
      </c>
      <c r="BF154" s="31">
        <f t="shared" si="53"/>
        <v>-2.04</v>
      </c>
      <c r="BG154" s="31">
        <f t="shared" si="78"/>
        <v>0</v>
      </c>
      <c r="BH154" s="31">
        <f t="shared" si="78"/>
        <v>5.65</v>
      </c>
      <c r="BI154" s="31">
        <f t="shared" si="78"/>
        <v>33.22</v>
      </c>
      <c r="BJ154" s="31">
        <f t="shared" si="57"/>
        <v>0</v>
      </c>
      <c r="BK154" s="31">
        <f t="shared" si="57"/>
        <v>-29.49</v>
      </c>
      <c r="BL154" s="31">
        <f t="shared" si="57"/>
        <v>-12.15</v>
      </c>
      <c r="BM154" s="6">
        <f t="shared" ca="1" si="81"/>
        <v>8.8999999999999999E-3</v>
      </c>
      <c r="BN154" s="6">
        <f t="shared" ca="1" si="81"/>
        <v>8.8999999999999999E-3</v>
      </c>
      <c r="BO154" s="6">
        <f t="shared" ca="1" si="81"/>
        <v>8.8999999999999999E-3</v>
      </c>
      <c r="BP154" s="6">
        <f t="shared" ca="1" si="81"/>
        <v>8.8999999999999999E-3</v>
      </c>
      <c r="BQ154" s="6">
        <f t="shared" ca="1" si="81"/>
        <v>8.8999999999999999E-3</v>
      </c>
      <c r="BR154" s="6">
        <f t="shared" ca="1" si="81"/>
        <v>8.8999999999999999E-3</v>
      </c>
      <c r="BS154" s="6">
        <f t="shared" ca="1" si="81"/>
        <v>8.8999999999999999E-3</v>
      </c>
      <c r="BT154" s="6">
        <f t="shared" ca="1" si="81"/>
        <v>8.8999999999999999E-3</v>
      </c>
      <c r="BU154" s="6">
        <f t="shared" ca="1" si="81"/>
        <v>8.8999999999999999E-3</v>
      </c>
      <c r="BV154" s="6">
        <f t="shared" ca="1" si="81"/>
        <v>8.8999999999999999E-3</v>
      </c>
      <c r="BW154" s="6">
        <f t="shared" ca="1" si="81"/>
        <v>8.8999999999999999E-3</v>
      </c>
      <c r="BX154" s="6">
        <f t="shared" ca="1" si="81"/>
        <v>8.8999999999999999E-3</v>
      </c>
      <c r="BY154" s="31">
        <f t="shared" ca="1" si="77"/>
        <v>0</v>
      </c>
      <c r="BZ154" s="31">
        <f t="shared" ca="1" si="77"/>
        <v>0</v>
      </c>
      <c r="CA154" s="31">
        <f t="shared" ca="1" si="77"/>
        <v>0</v>
      </c>
      <c r="CB154" s="31">
        <f t="shared" ca="1" si="77"/>
        <v>0</v>
      </c>
      <c r="CC154" s="31">
        <f t="shared" ca="1" si="77"/>
        <v>58.37</v>
      </c>
      <c r="CD154" s="31">
        <f t="shared" ca="1" si="77"/>
        <v>91</v>
      </c>
      <c r="CE154" s="31">
        <f t="shared" ca="1" si="76"/>
        <v>0</v>
      </c>
      <c r="CF154" s="31">
        <f t="shared" ca="1" si="76"/>
        <v>31.41</v>
      </c>
      <c r="CG154" s="31">
        <f t="shared" ca="1" si="76"/>
        <v>184.81</v>
      </c>
      <c r="CH154" s="31">
        <f t="shared" ca="1" si="76"/>
        <v>0</v>
      </c>
      <c r="CI154" s="31">
        <f t="shared" ca="1" si="76"/>
        <v>238.62</v>
      </c>
      <c r="CJ154" s="31">
        <f t="shared" ca="1" si="76"/>
        <v>98.33</v>
      </c>
      <c r="CK154" s="32">
        <f t="shared" ca="1" si="54"/>
        <v>0</v>
      </c>
      <c r="CL154" s="32">
        <f t="shared" ca="1" si="54"/>
        <v>0</v>
      </c>
      <c r="CM154" s="32">
        <f t="shared" ca="1" si="54"/>
        <v>0</v>
      </c>
      <c r="CN154" s="32">
        <f t="shared" ca="1" si="54"/>
        <v>0</v>
      </c>
      <c r="CO154" s="32">
        <f t="shared" ca="1" si="54"/>
        <v>16.399999999999999</v>
      </c>
      <c r="CP154" s="32">
        <f t="shared" ca="1" si="54"/>
        <v>25.56</v>
      </c>
      <c r="CQ154" s="32">
        <f t="shared" ca="1" si="79"/>
        <v>0</v>
      </c>
      <c r="CR154" s="32">
        <f t="shared" ca="1" si="79"/>
        <v>8.82</v>
      </c>
      <c r="CS154" s="32">
        <f t="shared" ca="1" si="79"/>
        <v>51.91</v>
      </c>
      <c r="CT154" s="32">
        <f t="shared" ca="1" si="59"/>
        <v>0</v>
      </c>
      <c r="CU154" s="32">
        <f t="shared" ca="1" si="59"/>
        <v>67.03</v>
      </c>
      <c r="CV154" s="32">
        <f t="shared" ca="1" si="59"/>
        <v>27.62</v>
      </c>
      <c r="CW154" s="31">
        <f t="shared" ca="1" si="70"/>
        <v>0</v>
      </c>
      <c r="CX154" s="31">
        <f t="shared" ca="1" si="70"/>
        <v>0</v>
      </c>
      <c r="CY154" s="31">
        <f t="shared" ca="1" si="70"/>
        <v>0</v>
      </c>
      <c r="CZ154" s="31">
        <f t="shared" ca="1" si="70"/>
        <v>0</v>
      </c>
      <c r="DA154" s="31">
        <f t="shared" ca="1" si="70"/>
        <v>25.579999999999995</v>
      </c>
      <c r="DB154" s="31">
        <f t="shared" ca="1" si="70"/>
        <v>39.869999999999997</v>
      </c>
      <c r="DC154" s="31">
        <f t="shared" ca="1" si="69"/>
        <v>0</v>
      </c>
      <c r="DD154" s="31">
        <f t="shared" ca="1" si="69"/>
        <v>7.4000000000000039</v>
      </c>
      <c r="DE154" s="31">
        <f t="shared" ca="1" si="69"/>
        <v>43.610000000000014</v>
      </c>
      <c r="DF154" s="31">
        <f t="shared" ca="1" si="60"/>
        <v>0</v>
      </c>
      <c r="DG154" s="31">
        <f t="shared" ca="1" si="60"/>
        <v>128.69</v>
      </c>
      <c r="DH154" s="31">
        <f t="shared" ca="1" si="60"/>
        <v>53.030000000000008</v>
      </c>
      <c r="DI154" s="32">
        <f t="shared" ca="1" si="65"/>
        <v>0</v>
      </c>
      <c r="DJ154" s="32">
        <f t="shared" ca="1" si="65"/>
        <v>0</v>
      </c>
      <c r="DK154" s="32">
        <f t="shared" ca="1" si="65"/>
        <v>0</v>
      </c>
      <c r="DL154" s="32">
        <f t="shared" ca="1" si="62"/>
        <v>0</v>
      </c>
      <c r="DM154" s="32">
        <f t="shared" ca="1" si="62"/>
        <v>1.28</v>
      </c>
      <c r="DN154" s="32">
        <f t="shared" ca="1" si="62"/>
        <v>1.99</v>
      </c>
      <c r="DO154" s="32">
        <f t="shared" ca="1" si="62"/>
        <v>0</v>
      </c>
      <c r="DP154" s="32">
        <f t="shared" ca="1" si="62"/>
        <v>0.37</v>
      </c>
      <c r="DQ154" s="32">
        <f t="shared" ca="1" si="62"/>
        <v>2.1800000000000002</v>
      </c>
      <c r="DR154" s="32">
        <f t="shared" ca="1" si="71"/>
        <v>0</v>
      </c>
      <c r="DS154" s="32">
        <f t="shared" ca="1" si="71"/>
        <v>6.43</v>
      </c>
      <c r="DT154" s="32">
        <f t="shared" ca="1" si="71"/>
        <v>2.65</v>
      </c>
      <c r="DU154" s="31">
        <f t="shared" ca="1" si="66"/>
        <v>0</v>
      </c>
      <c r="DV154" s="31">
        <f t="shared" ca="1" si="66"/>
        <v>0</v>
      </c>
      <c r="DW154" s="31">
        <f t="shared" ca="1" si="66"/>
        <v>0</v>
      </c>
      <c r="DX154" s="31">
        <f t="shared" ca="1" si="63"/>
        <v>0</v>
      </c>
      <c r="DY154" s="31">
        <f t="shared" ca="1" si="63"/>
        <v>3.85</v>
      </c>
      <c r="DZ154" s="31">
        <f t="shared" ca="1" si="63"/>
        <v>5.92</v>
      </c>
      <c r="EA154" s="31">
        <f t="shared" ca="1" si="63"/>
        <v>0</v>
      </c>
      <c r="EB154" s="31">
        <f t="shared" ca="1" si="63"/>
        <v>1.07</v>
      </c>
      <c r="EC154" s="31">
        <f t="shared" ca="1" si="63"/>
        <v>6.22</v>
      </c>
      <c r="ED154" s="31">
        <f t="shared" ca="1" si="72"/>
        <v>0</v>
      </c>
      <c r="EE154" s="31">
        <f t="shared" ca="1" si="72"/>
        <v>17.88</v>
      </c>
      <c r="EF154" s="31">
        <f t="shared" ca="1" si="72"/>
        <v>7.27</v>
      </c>
      <c r="EG154" s="32">
        <f t="shared" ca="1" si="67"/>
        <v>0</v>
      </c>
      <c r="EH154" s="32">
        <f t="shared" ca="1" si="67"/>
        <v>0</v>
      </c>
      <c r="EI154" s="32">
        <f t="shared" ca="1" si="67"/>
        <v>0</v>
      </c>
      <c r="EJ154" s="32">
        <f t="shared" ca="1" si="64"/>
        <v>0</v>
      </c>
      <c r="EK154" s="32">
        <f t="shared" ca="1" si="64"/>
        <v>30.709999999999997</v>
      </c>
      <c r="EL154" s="32">
        <f t="shared" ca="1" si="64"/>
        <v>47.78</v>
      </c>
      <c r="EM154" s="32">
        <f t="shared" ca="1" si="64"/>
        <v>0</v>
      </c>
      <c r="EN154" s="32">
        <f t="shared" ca="1" si="64"/>
        <v>8.8400000000000034</v>
      </c>
      <c r="EO154" s="32">
        <f t="shared" ca="1" si="64"/>
        <v>52.010000000000012</v>
      </c>
      <c r="EP154" s="32">
        <f t="shared" ca="1" si="73"/>
        <v>0</v>
      </c>
      <c r="EQ154" s="32">
        <f t="shared" ca="1" si="73"/>
        <v>153</v>
      </c>
      <c r="ER154" s="32">
        <f t="shared" ca="1" si="73"/>
        <v>62.95</v>
      </c>
    </row>
    <row r="155" spans="1:148" x14ac:dyDescent="0.25">
      <c r="A155" t="s">
        <v>523</v>
      </c>
      <c r="B155" s="1" t="s">
        <v>100</v>
      </c>
      <c r="C155" t="str">
        <f t="shared" ca="1" si="74"/>
        <v>SPCEXP</v>
      </c>
      <c r="D155" t="str">
        <f t="shared" ca="1" si="75"/>
        <v>Alberta-Saskatchewan Intertie - Export</v>
      </c>
      <c r="F155" s="52">
        <v>1700</v>
      </c>
      <c r="G155" s="52">
        <v>10717.75</v>
      </c>
      <c r="H155" s="52">
        <v>19062</v>
      </c>
      <c r="I155" s="52">
        <v>15841.25</v>
      </c>
      <c r="J155" s="52">
        <v>1095</v>
      </c>
      <c r="K155" s="52">
        <v>2987</v>
      </c>
      <c r="L155" s="52">
        <v>9491</v>
      </c>
      <c r="M155" s="52">
        <v>27957</v>
      </c>
      <c r="N155" s="52">
        <v>7166.5</v>
      </c>
      <c r="O155" s="52">
        <v>2858.25</v>
      </c>
      <c r="P155" s="52">
        <v>1270.25</v>
      </c>
      <c r="Q155" s="32"/>
      <c r="R155" s="32">
        <v>24281.5</v>
      </c>
      <c r="S155" s="32">
        <v>206005.51</v>
      </c>
      <c r="T155" s="32">
        <v>408256.13</v>
      </c>
      <c r="U155" s="32">
        <v>679093.96</v>
      </c>
      <c r="V155" s="32">
        <v>22554.799999999999</v>
      </c>
      <c r="W155" s="32">
        <v>77671.460000000006</v>
      </c>
      <c r="X155" s="32">
        <v>557199.44999999995</v>
      </c>
      <c r="Y155" s="32">
        <v>636067.37</v>
      </c>
      <c r="Z155" s="32">
        <v>146970.29999999999</v>
      </c>
      <c r="AA155" s="32">
        <v>45851.68</v>
      </c>
      <c r="AB155" s="32">
        <v>48726.2</v>
      </c>
      <c r="AD155" s="2">
        <v>2.2999999999999998</v>
      </c>
      <c r="AE155" s="2">
        <v>2.2999999999999998</v>
      </c>
      <c r="AF155" s="2">
        <v>2.2999999999999998</v>
      </c>
      <c r="AG155" s="2">
        <v>2.2999999999999998</v>
      </c>
      <c r="AH155" s="2">
        <v>2.2999999999999998</v>
      </c>
      <c r="AI155" s="2">
        <v>2.2999999999999998</v>
      </c>
      <c r="AJ155" s="2">
        <v>2.2999999999999998</v>
      </c>
      <c r="AK155" s="2">
        <v>2.2999999999999998</v>
      </c>
      <c r="AL155" s="2">
        <v>2.2999999999999998</v>
      </c>
      <c r="AM155" s="2">
        <v>2.2999999999999998</v>
      </c>
      <c r="AN155" s="2">
        <v>2.2999999999999998</v>
      </c>
      <c r="AO155" s="33"/>
      <c r="AP155" s="33">
        <v>558.47</v>
      </c>
      <c r="AQ155" s="33">
        <v>4738.13</v>
      </c>
      <c r="AR155" s="33">
        <v>9389.89</v>
      </c>
      <c r="AS155" s="33">
        <v>15619.16</v>
      </c>
      <c r="AT155" s="33">
        <v>518.76</v>
      </c>
      <c r="AU155" s="33">
        <v>1786.44</v>
      </c>
      <c r="AV155" s="33">
        <v>12815.59</v>
      </c>
      <c r="AW155" s="33">
        <v>14629.55</v>
      </c>
      <c r="AX155" s="33">
        <v>3380.32</v>
      </c>
      <c r="AY155" s="33">
        <v>1054.5899999999999</v>
      </c>
      <c r="AZ155" s="33">
        <v>1120.7</v>
      </c>
      <c r="BA155" s="31">
        <f t="shared" si="53"/>
        <v>0</v>
      </c>
      <c r="BB155" s="31">
        <f t="shared" si="53"/>
        <v>-2.4300000000000002</v>
      </c>
      <c r="BC155" s="31">
        <f t="shared" si="53"/>
        <v>-20.6</v>
      </c>
      <c r="BD155" s="31">
        <f t="shared" si="53"/>
        <v>-81.650000000000006</v>
      </c>
      <c r="BE155" s="31">
        <f t="shared" si="53"/>
        <v>-135.82</v>
      </c>
      <c r="BF155" s="31">
        <f t="shared" si="53"/>
        <v>-4.51</v>
      </c>
      <c r="BG155" s="31">
        <f t="shared" si="78"/>
        <v>124.27</v>
      </c>
      <c r="BH155" s="31">
        <f t="shared" si="78"/>
        <v>891.52</v>
      </c>
      <c r="BI155" s="31">
        <f t="shared" si="78"/>
        <v>1017.71</v>
      </c>
      <c r="BJ155" s="31">
        <f t="shared" si="57"/>
        <v>-161.66999999999999</v>
      </c>
      <c r="BK155" s="31">
        <f t="shared" si="57"/>
        <v>-50.44</v>
      </c>
      <c r="BL155" s="31">
        <f t="shared" si="57"/>
        <v>-53.6</v>
      </c>
      <c r="BM155" s="6">
        <f t="shared" ca="1" si="81"/>
        <v>2.24E-2</v>
      </c>
      <c r="BN155" s="6">
        <f t="shared" ca="1" si="81"/>
        <v>2.24E-2</v>
      </c>
      <c r="BO155" s="6">
        <f t="shared" ca="1" si="81"/>
        <v>2.24E-2</v>
      </c>
      <c r="BP155" s="6">
        <f t="shared" ca="1" si="81"/>
        <v>2.24E-2</v>
      </c>
      <c r="BQ155" s="6">
        <f t="shared" ca="1" si="81"/>
        <v>2.24E-2</v>
      </c>
      <c r="BR155" s="6">
        <f t="shared" ca="1" si="81"/>
        <v>2.24E-2</v>
      </c>
      <c r="BS155" s="6">
        <f t="shared" ca="1" si="81"/>
        <v>2.24E-2</v>
      </c>
      <c r="BT155" s="6">
        <f t="shared" ca="1" si="81"/>
        <v>2.24E-2</v>
      </c>
      <c r="BU155" s="6">
        <f t="shared" ca="1" si="81"/>
        <v>2.24E-2</v>
      </c>
      <c r="BV155" s="6">
        <f t="shared" ca="1" si="81"/>
        <v>2.24E-2</v>
      </c>
      <c r="BW155" s="6">
        <f t="shared" ca="1" si="81"/>
        <v>2.24E-2</v>
      </c>
      <c r="BX155" s="6">
        <f t="shared" ca="1" si="81"/>
        <v>2.24E-2</v>
      </c>
      <c r="BY155" s="31">
        <f t="shared" ca="1" si="77"/>
        <v>0</v>
      </c>
      <c r="BZ155" s="31">
        <f t="shared" ca="1" si="77"/>
        <v>543.91</v>
      </c>
      <c r="CA155" s="31">
        <f t="shared" ca="1" si="77"/>
        <v>4614.5200000000004</v>
      </c>
      <c r="CB155" s="31">
        <f t="shared" ca="1" si="77"/>
        <v>9144.94</v>
      </c>
      <c r="CC155" s="31">
        <f t="shared" ca="1" si="77"/>
        <v>15211.7</v>
      </c>
      <c r="CD155" s="31">
        <f t="shared" ca="1" si="77"/>
        <v>505.23</v>
      </c>
      <c r="CE155" s="31">
        <f t="shared" ca="1" si="76"/>
        <v>1739.84</v>
      </c>
      <c r="CF155" s="31">
        <f t="shared" ca="1" si="76"/>
        <v>12481.27</v>
      </c>
      <c r="CG155" s="31">
        <f t="shared" ca="1" si="76"/>
        <v>14247.91</v>
      </c>
      <c r="CH155" s="31">
        <f t="shared" ca="1" si="76"/>
        <v>3292.13</v>
      </c>
      <c r="CI155" s="31">
        <f t="shared" ca="1" si="76"/>
        <v>1027.08</v>
      </c>
      <c r="CJ155" s="31">
        <f t="shared" ca="1" si="76"/>
        <v>1091.47</v>
      </c>
      <c r="CK155" s="32">
        <f t="shared" ca="1" si="54"/>
        <v>0</v>
      </c>
      <c r="CL155" s="32">
        <f t="shared" ca="1" si="54"/>
        <v>60.7</v>
      </c>
      <c r="CM155" s="32">
        <f t="shared" ca="1" si="54"/>
        <v>515.01</v>
      </c>
      <c r="CN155" s="32">
        <f t="shared" ca="1" si="54"/>
        <v>1020.64</v>
      </c>
      <c r="CO155" s="32">
        <f t="shared" ca="1" si="54"/>
        <v>1697.73</v>
      </c>
      <c r="CP155" s="32">
        <f t="shared" ca="1" si="54"/>
        <v>56.39</v>
      </c>
      <c r="CQ155" s="32">
        <f t="shared" ca="1" si="79"/>
        <v>194.18</v>
      </c>
      <c r="CR155" s="32">
        <f t="shared" ca="1" si="79"/>
        <v>1393</v>
      </c>
      <c r="CS155" s="32">
        <f t="shared" ca="1" si="79"/>
        <v>1590.17</v>
      </c>
      <c r="CT155" s="32">
        <f t="shared" ca="1" si="59"/>
        <v>367.43</v>
      </c>
      <c r="CU155" s="32">
        <f t="shared" ca="1" si="59"/>
        <v>114.63</v>
      </c>
      <c r="CV155" s="32">
        <f t="shared" ca="1" si="59"/>
        <v>121.82</v>
      </c>
      <c r="CW155" s="31">
        <f t="shared" ca="1" si="70"/>
        <v>0</v>
      </c>
      <c r="CX155" s="31">
        <f t="shared" ca="1" si="70"/>
        <v>48.569999999999986</v>
      </c>
      <c r="CY155" s="31">
        <f t="shared" ca="1" si="70"/>
        <v>412.00000000000057</v>
      </c>
      <c r="CZ155" s="31">
        <f t="shared" ca="1" si="70"/>
        <v>857.34000000000049</v>
      </c>
      <c r="DA155" s="31">
        <f t="shared" ca="1" si="70"/>
        <v>1426.0900000000004</v>
      </c>
      <c r="DB155" s="31">
        <f t="shared" ca="1" si="70"/>
        <v>47.370000000000012</v>
      </c>
      <c r="DC155" s="31">
        <f t="shared" ca="1" si="69"/>
        <v>23.309999999999931</v>
      </c>
      <c r="DD155" s="31">
        <f t="shared" ca="1" si="69"/>
        <v>167.16000000000031</v>
      </c>
      <c r="DE155" s="31">
        <f t="shared" ca="1" si="69"/>
        <v>190.82000000000062</v>
      </c>
      <c r="DF155" s="31">
        <f t="shared" ca="1" si="60"/>
        <v>440.90999999999974</v>
      </c>
      <c r="DG155" s="31">
        <f t="shared" ca="1" si="60"/>
        <v>137.56000000000012</v>
      </c>
      <c r="DH155" s="31">
        <f t="shared" ca="1" si="60"/>
        <v>146.18999999999991</v>
      </c>
      <c r="DI155" s="32">
        <f t="shared" ca="1" si="65"/>
        <v>0</v>
      </c>
      <c r="DJ155" s="32">
        <f t="shared" ca="1" si="65"/>
        <v>2.4300000000000002</v>
      </c>
      <c r="DK155" s="32">
        <f t="shared" ca="1" si="65"/>
        <v>20.6</v>
      </c>
      <c r="DL155" s="32">
        <f t="shared" ca="1" si="62"/>
        <v>42.87</v>
      </c>
      <c r="DM155" s="32">
        <f t="shared" ca="1" si="62"/>
        <v>71.3</v>
      </c>
      <c r="DN155" s="32">
        <f t="shared" ca="1" si="62"/>
        <v>2.37</v>
      </c>
      <c r="DO155" s="32">
        <f t="shared" ca="1" si="62"/>
        <v>1.17</v>
      </c>
      <c r="DP155" s="32">
        <f t="shared" ca="1" si="62"/>
        <v>8.36</v>
      </c>
      <c r="DQ155" s="32">
        <f t="shared" ca="1" si="62"/>
        <v>9.5399999999999991</v>
      </c>
      <c r="DR155" s="32">
        <f t="shared" ca="1" si="71"/>
        <v>22.05</v>
      </c>
      <c r="DS155" s="32">
        <f t="shared" ca="1" si="71"/>
        <v>6.88</v>
      </c>
      <c r="DT155" s="32">
        <f t="shared" ca="1" si="71"/>
        <v>7.31</v>
      </c>
      <c r="DU155" s="31">
        <f t="shared" ca="1" si="66"/>
        <v>0</v>
      </c>
      <c r="DV155" s="31">
        <f t="shared" ca="1" si="66"/>
        <v>7.62</v>
      </c>
      <c r="DW155" s="31">
        <f t="shared" ca="1" si="66"/>
        <v>63.81</v>
      </c>
      <c r="DX155" s="31">
        <f t="shared" ca="1" si="63"/>
        <v>130.96</v>
      </c>
      <c r="DY155" s="31">
        <f t="shared" ca="1" si="63"/>
        <v>214.91</v>
      </c>
      <c r="DZ155" s="31">
        <f t="shared" ca="1" si="63"/>
        <v>7.04</v>
      </c>
      <c r="EA155" s="31">
        <f t="shared" ca="1" si="63"/>
        <v>3.42</v>
      </c>
      <c r="EB155" s="31">
        <f t="shared" ca="1" si="63"/>
        <v>24.17</v>
      </c>
      <c r="EC155" s="31">
        <f t="shared" ca="1" si="63"/>
        <v>27.23</v>
      </c>
      <c r="ED155" s="31">
        <f t="shared" ca="1" si="72"/>
        <v>62.1</v>
      </c>
      <c r="EE155" s="31">
        <f t="shared" ca="1" si="72"/>
        <v>19.11</v>
      </c>
      <c r="EF155" s="31">
        <f t="shared" ca="1" si="72"/>
        <v>20.04</v>
      </c>
      <c r="EG155" s="32">
        <f t="shared" ca="1" si="67"/>
        <v>0</v>
      </c>
      <c r="EH155" s="32">
        <f t="shared" ca="1" si="67"/>
        <v>58.619999999999983</v>
      </c>
      <c r="EI155" s="32">
        <f t="shared" ca="1" si="67"/>
        <v>496.41000000000059</v>
      </c>
      <c r="EJ155" s="32">
        <f t="shared" ca="1" si="64"/>
        <v>1031.1700000000005</v>
      </c>
      <c r="EK155" s="32">
        <f t="shared" ca="1" si="64"/>
        <v>1712.3000000000004</v>
      </c>
      <c r="EL155" s="32">
        <f t="shared" ca="1" si="64"/>
        <v>56.780000000000008</v>
      </c>
      <c r="EM155" s="32">
        <f t="shared" ca="1" si="64"/>
        <v>27.899999999999935</v>
      </c>
      <c r="EN155" s="32">
        <f t="shared" ca="1" si="64"/>
        <v>199.69000000000034</v>
      </c>
      <c r="EO155" s="32">
        <f t="shared" ca="1" si="64"/>
        <v>227.5900000000006</v>
      </c>
      <c r="EP155" s="32">
        <f t="shared" ca="1" si="73"/>
        <v>525.05999999999972</v>
      </c>
      <c r="EQ155" s="32">
        <f t="shared" ca="1" si="73"/>
        <v>163.55000000000013</v>
      </c>
      <c r="ER155" s="32">
        <f t="shared" ca="1" si="73"/>
        <v>173.53999999999991</v>
      </c>
    </row>
    <row r="156" spans="1:148" x14ac:dyDescent="0.25">
      <c r="A156" t="s">
        <v>464</v>
      </c>
      <c r="B156" s="1" t="s">
        <v>65</v>
      </c>
      <c r="C156" t="str">
        <f t="shared" ca="1" si="74"/>
        <v>TAB1</v>
      </c>
      <c r="D156" t="str">
        <f t="shared" ca="1" si="75"/>
        <v>Taber Wind Facility</v>
      </c>
      <c r="E156" s="52">
        <v>30019.806121400001</v>
      </c>
      <c r="F156" s="52">
        <v>14653.8855742</v>
      </c>
      <c r="G156" s="52">
        <v>25415.4967038</v>
      </c>
      <c r="H156" s="52">
        <v>19190.654761400001</v>
      </c>
      <c r="I156" s="52">
        <v>12699.6733568</v>
      </c>
      <c r="J156" s="52">
        <v>8594.4163258999997</v>
      </c>
      <c r="K156" s="52">
        <v>10365.4604146</v>
      </c>
      <c r="L156" s="52">
        <v>14006.270148400001</v>
      </c>
      <c r="M156" s="52">
        <v>15307.3179674</v>
      </c>
      <c r="N156" s="52">
        <v>20240.6931152</v>
      </c>
      <c r="O156" s="52">
        <v>22808.472936499998</v>
      </c>
      <c r="P156" s="52">
        <v>23210.161541000001</v>
      </c>
      <c r="Q156" s="32">
        <v>740044.38</v>
      </c>
      <c r="R156" s="32">
        <v>323048.02</v>
      </c>
      <c r="S156" s="32">
        <v>457481.4</v>
      </c>
      <c r="T156" s="32">
        <v>348312.81</v>
      </c>
      <c r="U156" s="32">
        <v>442655.52</v>
      </c>
      <c r="V156" s="32">
        <v>444980.07</v>
      </c>
      <c r="W156" s="32">
        <v>183626.04</v>
      </c>
      <c r="X156" s="32">
        <v>301114</v>
      </c>
      <c r="Y156" s="32">
        <v>280214.21999999997</v>
      </c>
      <c r="Z156" s="32">
        <v>363322.84</v>
      </c>
      <c r="AA156" s="32">
        <v>391077.04</v>
      </c>
      <c r="AB156" s="32">
        <v>415438.35</v>
      </c>
      <c r="AC156" s="2">
        <v>0.78</v>
      </c>
      <c r="AD156" s="2">
        <v>0.78</v>
      </c>
      <c r="AE156" s="2">
        <v>0.78</v>
      </c>
      <c r="AF156" s="2">
        <v>0.78</v>
      </c>
      <c r="AG156" s="2">
        <v>0.78</v>
      </c>
      <c r="AH156" s="2">
        <v>0.78</v>
      </c>
      <c r="AI156" s="2">
        <v>0.78</v>
      </c>
      <c r="AJ156" s="2">
        <v>0.78</v>
      </c>
      <c r="AK156" s="2">
        <v>0.78</v>
      </c>
      <c r="AL156" s="2">
        <v>0.78</v>
      </c>
      <c r="AM156" s="2">
        <v>0.78</v>
      </c>
      <c r="AN156" s="2">
        <v>0.78</v>
      </c>
      <c r="AO156" s="33">
        <v>5772.35</v>
      </c>
      <c r="AP156" s="33">
        <v>2519.77</v>
      </c>
      <c r="AQ156" s="33">
        <v>3568.35</v>
      </c>
      <c r="AR156" s="33">
        <v>2716.84</v>
      </c>
      <c r="AS156" s="33">
        <v>3452.71</v>
      </c>
      <c r="AT156" s="33">
        <v>3470.84</v>
      </c>
      <c r="AU156" s="33">
        <v>1432.28</v>
      </c>
      <c r="AV156" s="33">
        <v>2348.69</v>
      </c>
      <c r="AW156" s="33">
        <v>2185.67</v>
      </c>
      <c r="AX156" s="33">
        <v>2833.92</v>
      </c>
      <c r="AY156" s="33">
        <v>3050.4</v>
      </c>
      <c r="AZ156" s="33">
        <v>3240.42</v>
      </c>
      <c r="BA156" s="31">
        <f t="shared" si="53"/>
        <v>-74</v>
      </c>
      <c r="BB156" s="31">
        <f t="shared" si="53"/>
        <v>-32.299999999999997</v>
      </c>
      <c r="BC156" s="31">
        <f t="shared" si="53"/>
        <v>-45.75</v>
      </c>
      <c r="BD156" s="31">
        <f t="shared" si="53"/>
        <v>-69.66</v>
      </c>
      <c r="BE156" s="31">
        <f t="shared" si="53"/>
        <v>-88.53</v>
      </c>
      <c r="BF156" s="31">
        <f t="shared" si="53"/>
        <v>-89</v>
      </c>
      <c r="BG156" s="31">
        <f t="shared" si="78"/>
        <v>293.8</v>
      </c>
      <c r="BH156" s="31">
        <f t="shared" si="78"/>
        <v>481.78</v>
      </c>
      <c r="BI156" s="31">
        <f t="shared" si="78"/>
        <v>448.34</v>
      </c>
      <c r="BJ156" s="31">
        <f t="shared" si="57"/>
        <v>-399.66</v>
      </c>
      <c r="BK156" s="31">
        <f t="shared" si="57"/>
        <v>-430.18</v>
      </c>
      <c r="BL156" s="31">
        <f t="shared" si="57"/>
        <v>-456.98</v>
      </c>
      <c r="BM156" s="6">
        <f t="shared" ca="1" si="81"/>
        <v>-1.9900000000000001E-2</v>
      </c>
      <c r="BN156" s="6">
        <f t="shared" ca="1" si="81"/>
        <v>-1.9900000000000001E-2</v>
      </c>
      <c r="BO156" s="6">
        <f t="shared" ca="1" si="81"/>
        <v>-1.9900000000000001E-2</v>
      </c>
      <c r="BP156" s="6">
        <f t="shared" ca="1" si="81"/>
        <v>-1.9900000000000001E-2</v>
      </c>
      <c r="BQ156" s="6">
        <f t="shared" ca="1" si="81"/>
        <v>-1.9900000000000001E-2</v>
      </c>
      <c r="BR156" s="6">
        <f t="shared" ca="1" si="81"/>
        <v>-1.9900000000000001E-2</v>
      </c>
      <c r="BS156" s="6">
        <f t="shared" ca="1" si="81"/>
        <v>-1.9900000000000001E-2</v>
      </c>
      <c r="BT156" s="6">
        <f t="shared" ca="1" si="81"/>
        <v>-1.9900000000000001E-2</v>
      </c>
      <c r="BU156" s="6">
        <f t="shared" ca="1" si="81"/>
        <v>-1.9900000000000001E-2</v>
      </c>
      <c r="BV156" s="6">
        <f t="shared" ca="1" si="81"/>
        <v>-1.9900000000000001E-2</v>
      </c>
      <c r="BW156" s="6">
        <f t="shared" ca="1" si="81"/>
        <v>-1.9900000000000001E-2</v>
      </c>
      <c r="BX156" s="6">
        <f t="shared" ca="1" si="81"/>
        <v>-1.9900000000000001E-2</v>
      </c>
      <c r="BY156" s="31">
        <f t="shared" ca="1" si="77"/>
        <v>-14726.88</v>
      </c>
      <c r="BZ156" s="31">
        <f t="shared" ca="1" si="77"/>
        <v>-6428.66</v>
      </c>
      <c r="CA156" s="31">
        <f t="shared" ca="1" si="77"/>
        <v>-9103.8799999999992</v>
      </c>
      <c r="CB156" s="31">
        <f t="shared" ca="1" si="77"/>
        <v>-6931.42</v>
      </c>
      <c r="CC156" s="31">
        <f t="shared" ca="1" si="77"/>
        <v>-8808.84</v>
      </c>
      <c r="CD156" s="31">
        <f t="shared" ca="1" si="77"/>
        <v>-8855.1</v>
      </c>
      <c r="CE156" s="31">
        <f t="shared" ca="1" si="76"/>
        <v>-3654.16</v>
      </c>
      <c r="CF156" s="31">
        <f t="shared" ca="1" si="76"/>
        <v>-5992.17</v>
      </c>
      <c r="CG156" s="31">
        <f t="shared" ca="1" si="76"/>
        <v>-5576.26</v>
      </c>
      <c r="CH156" s="31">
        <f t="shared" ca="1" si="76"/>
        <v>-7230.12</v>
      </c>
      <c r="CI156" s="31">
        <f t="shared" ca="1" si="76"/>
        <v>-7782.43</v>
      </c>
      <c r="CJ156" s="31">
        <f t="shared" ca="1" si="76"/>
        <v>-8267.2199999999993</v>
      </c>
      <c r="CK156" s="32">
        <f t="shared" ca="1" si="54"/>
        <v>1850.11</v>
      </c>
      <c r="CL156" s="32">
        <f t="shared" ca="1" si="54"/>
        <v>807.62</v>
      </c>
      <c r="CM156" s="32">
        <f t="shared" ca="1" si="54"/>
        <v>1143.7</v>
      </c>
      <c r="CN156" s="32">
        <f t="shared" ca="1" si="54"/>
        <v>870.78</v>
      </c>
      <c r="CO156" s="32">
        <f t="shared" ca="1" si="54"/>
        <v>1106.6400000000001</v>
      </c>
      <c r="CP156" s="32">
        <f t="shared" ca="1" si="54"/>
        <v>1112.45</v>
      </c>
      <c r="CQ156" s="32">
        <f t="shared" ca="1" si="79"/>
        <v>459.07</v>
      </c>
      <c r="CR156" s="32">
        <f t="shared" ca="1" si="79"/>
        <v>752.79</v>
      </c>
      <c r="CS156" s="32">
        <f t="shared" ca="1" si="79"/>
        <v>700.54</v>
      </c>
      <c r="CT156" s="32">
        <f t="shared" ca="1" si="59"/>
        <v>908.31</v>
      </c>
      <c r="CU156" s="32">
        <f t="shared" ca="1" si="59"/>
        <v>977.69</v>
      </c>
      <c r="CV156" s="32">
        <f t="shared" ca="1" si="59"/>
        <v>1038.5999999999999</v>
      </c>
      <c r="CW156" s="31">
        <f t="shared" ca="1" si="70"/>
        <v>-18575.12</v>
      </c>
      <c r="CX156" s="31">
        <f t="shared" ca="1" si="70"/>
        <v>-8108.5099999999993</v>
      </c>
      <c r="CY156" s="31">
        <f t="shared" ca="1" si="70"/>
        <v>-11482.779999999999</v>
      </c>
      <c r="CZ156" s="31">
        <f t="shared" ca="1" si="70"/>
        <v>-8707.82</v>
      </c>
      <c r="DA156" s="31">
        <f t="shared" ca="1" si="70"/>
        <v>-11066.38</v>
      </c>
      <c r="DB156" s="31">
        <f t="shared" ca="1" si="70"/>
        <v>-11124.490000000002</v>
      </c>
      <c r="DC156" s="31">
        <f t="shared" ca="1" si="69"/>
        <v>-4921.17</v>
      </c>
      <c r="DD156" s="31">
        <f t="shared" ca="1" si="69"/>
        <v>-8069.8499999999995</v>
      </c>
      <c r="DE156" s="31">
        <f t="shared" ca="1" si="69"/>
        <v>-7509.7300000000005</v>
      </c>
      <c r="DF156" s="31">
        <f t="shared" ca="1" si="60"/>
        <v>-8756.07</v>
      </c>
      <c r="DG156" s="31">
        <f t="shared" ca="1" si="60"/>
        <v>-9424.9599999999991</v>
      </c>
      <c r="DH156" s="31">
        <f t="shared" ca="1" si="60"/>
        <v>-10012.06</v>
      </c>
      <c r="DI156" s="32">
        <f t="shared" ca="1" si="65"/>
        <v>-928.76</v>
      </c>
      <c r="DJ156" s="32">
        <f t="shared" ca="1" si="65"/>
        <v>-405.43</v>
      </c>
      <c r="DK156" s="32">
        <f t="shared" ca="1" si="65"/>
        <v>-574.14</v>
      </c>
      <c r="DL156" s="32">
        <f t="shared" ca="1" si="62"/>
        <v>-435.39</v>
      </c>
      <c r="DM156" s="32">
        <f t="shared" ca="1" si="62"/>
        <v>-553.32000000000005</v>
      </c>
      <c r="DN156" s="32">
        <f t="shared" ca="1" si="62"/>
        <v>-556.22</v>
      </c>
      <c r="DO156" s="32">
        <f t="shared" ca="1" si="62"/>
        <v>-246.06</v>
      </c>
      <c r="DP156" s="32">
        <f t="shared" ca="1" si="62"/>
        <v>-403.49</v>
      </c>
      <c r="DQ156" s="32">
        <f t="shared" ca="1" si="62"/>
        <v>-375.49</v>
      </c>
      <c r="DR156" s="32">
        <f t="shared" ca="1" si="71"/>
        <v>-437.8</v>
      </c>
      <c r="DS156" s="32">
        <f t="shared" ca="1" si="71"/>
        <v>-471.25</v>
      </c>
      <c r="DT156" s="32">
        <f t="shared" ca="1" si="71"/>
        <v>-500.6</v>
      </c>
      <c r="DU156" s="31">
        <f t="shared" ca="1" si="66"/>
        <v>-2951.86</v>
      </c>
      <c r="DV156" s="31">
        <f t="shared" ca="1" si="66"/>
        <v>-1271.3399999999999</v>
      </c>
      <c r="DW156" s="31">
        <f t="shared" ca="1" si="66"/>
        <v>-1778.38</v>
      </c>
      <c r="DX156" s="31">
        <f t="shared" ca="1" si="63"/>
        <v>-1330.12</v>
      </c>
      <c r="DY156" s="31">
        <f t="shared" ca="1" si="63"/>
        <v>-1667.65</v>
      </c>
      <c r="DZ156" s="31">
        <f t="shared" ca="1" si="63"/>
        <v>-1652.79</v>
      </c>
      <c r="EA156" s="31">
        <f t="shared" ca="1" si="63"/>
        <v>-721.04</v>
      </c>
      <c r="EB156" s="31">
        <f t="shared" ca="1" si="63"/>
        <v>-1166.95</v>
      </c>
      <c r="EC156" s="31">
        <f t="shared" ca="1" si="63"/>
        <v>-1071.5999999999999</v>
      </c>
      <c r="ED156" s="31">
        <f t="shared" ca="1" si="72"/>
        <v>-1233.26</v>
      </c>
      <c r="EE156" s="31">
        <f t="shared" ca="1" si="72"/>
        <v>-1309.46</v>
      </c>
      <c r="EF156" s="31">
        <f t="shared" ca="1" si="72"/>
        <v>-1372.51</v>
      </c>
      <c r="EG156" s="32">
        <f t="shared" ca="1" si="67"/>
        <v>-22455.739999999998</v>
      </c>
      <c r="EH156" s="32">
        <f t="shared" ca="1" si="67"/>
        <v>-9785.2799999999988</v>
      </c>
      <c r="EI156" s="32">
        <f t="shared" ca="1" si="67"/>
        <v>-13835.3</v>
      </c>
      <c r="EJ156" s="32">
        <f t="shared" ca="1" si="64"/>
        <v>-10473.329999999998</v>
      </c>
      <c r="EK156" s="32">
        <f t="shared" ca="1" si="64"/>
        <v>-13287.349999999999</v>
      </c>
      <c r="EL156" s="32">
        <f t="shared" ca="1" si="64"/>
        <v>-13333.5</v>
      </c>
      <c r="EM156" s="32">
        <f t="shared" ca="1" si="64"/>
        <v>-5888.27</v>
      </c>
      <c r="EN156" s="32">
        <f t="shared" ca="1" si="64"/>
        <v>-9640.2900000000009</v>
      </c>
      <c r="EO156" s="32">
        <f t="shared" ca="1" si="64"/>
        <v>-8956.82</v>
      </c>
      <c r="EP156" s="32">
        <f t="shared" ca="1" si="73"/>
        <v>-10427.129999999999</v>
      </c>
      <c r="EQ156" s="32">
        <f t="shared" ca="1" si="73"/>
        <v>-11205.669999999998</v>
      </c>
      <c r="ER156" s="32">
        <f t="shared" ca="1" si="73"/>
        <v>-11885.17</v>
      </c>
    </row>
    <row r="157" spans="1:148" x14ac:dyDescent="0.25">
      <c r="A157" t="s">
        <v>524</v>
      </c>
      <c r="B157" s="1" t="s">
        <v>118</v>
      </c>
      <c r="C157" t="str">
        <f t="shared" ca="1" si="74"/>
        <v>TAY1</v>
      </c>
      <c r="D157" t="str">
        <f t="shared" ca="1" si="75"/>
        <v>Taylor Hydro Facility</v>
      </c>
      <c r="E157" s="52">
        <v>0</v>
      </c>
      <c r="F157" s="52">
        <v>0</v>
      </c>
      <c r="G157" s="52">
        <v>0</v>
      </c>
      <c r="H157" s="52">
        <v>0</v>
      </c>
      <c r="I157" s="52">
        <v>8352.9923999999992</v>
      </c>
      <c r="J157" s="52">
        <v>9131.8852000000006</v>
      </c>
      <c r="K157" s="52">
        <v>9845.9236000000001</v>
      </c>
      <c r="L157" s="52">
        <v>9231.3340000000007</v>
      </c>
      <c r="M157" s="52">
        <v>8654.6959999999999</v>
      </c>
      <c r="N157" s="52">
        <v>818.64599999999996</v>
      </c>
      <c r="O157" s="52">
        <v>0</v>
      </c>
      <c r="P157" s="52">
        <v>0</v>
      </c>
      <c r="Q157" s="32">
        <v>0</v>
      </c>
      <c r="R157" s="32">
        <v>0</v>
      </c>
      <c r="S157" s="32">
        <v>0</v>
      </c>
      <c r="T157" s="32">
        <v>0</v>
      </c>
      <c r="U157" s="32">
        <v>496256.45</v>
      </c>
      <c r="V157" s="32">
        <v>813430.89</v>
      </c>
      <c r="W157" s="32">
        <v>227931.9</v>
      </c>
      <c r="X157" s="32">
        <v>311903.14</v>
      </c>
      <c r="Y157" s="32">
        <v>180525.19</v>
      </c>
      <c r="Z157" s="32">
        <v>26503.84</v>
      </c>
      <c r="AA157" s="32">
        <v>0</v>
      </c>
      <c r="AB157" s="32">
        <v>0</v>
      </c>
      <c r="AC157" s="2">
        <v>4.05</v>
      </c>
      <c r="AD157" s="2">
        <v>4.05</v>
      </c>
      <c r="AE157" s="2">
        <v>4.05</v>
      </c>
      <c r="AF157" s="2">
        <v>4.05</v>
      </c>
      <c r="AG157" s="2">
        <v>4.05</v>
      </c>
      <c r="AH157" s="2">
        <v>4.05</v>
      </c>
      <c r="AI157" s="2">
        <v>4.05</v>
      </c>
      <c r="AJ157" s="2">
        <v>4.05</v>
      </c>
      <c r="AK157" s="2">
        <v>4.05</v>
      </c>
      <c r="AL157" s="2">
        <v>4.05</v>
      </c>
      <c r="AM157" s="2">
        <v>4.05</v>
      </c>
      <c r="AN157" s="2">
        <v>4.05</v>
      </c>
      <c r="AO157" s="33">
        <v>0</v>
      </c>
      <c r="AP157" s="33">
        <v>0</v>
      </c>
      <c r="AQ157" s="33">
        <v>0</v>
      </c>
      <c r="AR157" s="33">
        <v>0</v>
      </c>
      <c r="AS157" s="33">
        <v>20098.39</v>
      </c>
      <c r="AT157" s="33">
        <v>32943.949999999997</v>
      </c>
      <c r="AU157" s="33">
        <v>9231.24</v>
      </c>
      <c r="AV157" s="33">
        <v>12632.08</v>
      </c>
      <c r="AW157" s="33">
        <v>7311.27</v>
      </c>
      <c r="AX157" s="33">
        <v>1073.4100000000001</v>
      </c>
      <c r="AY157" s="33">
        <v>0</v>
      </c>
      <c r="AZ157" s="33">
        <v>0</v>
      </c>
      <c r="BA157" s="31">
        <f t="shared" si="53"/>
        <v>0</v>
      </c>
      <c r="BB157" s="31">
        <f t="shared" si="53"/>
        <v>0</v>
      </c>
      <c r="BC157" s="31">
        <f t="shared" si="53"/>
        <v>0</v>
      </c>
      <c r="BD157" s="31">
        <f t="shared" si="53"/>
        <v>0</v>
      </c>
      <c r="BE157" s="31">
        <f t="shared" si="53"/>
        <v>-99.25</v>
      </c>
      <c r="BF157" s="31">
        <f t="shared" si="53"/>
        <v>-162.69</v>
      </c>
      <c r="BG157" s="31">
        <f t="shared" si="78"/>
        <v>364.69</v>
      </c>
      <c r="BH157" s="31">
        <f t="shared" si="78"/>
        <v>499.05</v>
      </c>
      <c r="BI157" s="31">
        <f t="shared" si="78"/>
        <v>288.83999999999997</v>
      </c>
      <c r="BJ157" s="31">
        <f t="shared" si="57"/>
        <v>-29.15</v>
      </c>
      <c r="BK157" s="31">
        <f t="shared" si="57"/>
        <v>0</v>
      </c>
      <c r="BL157" s="31">
        <f t="shared" si="57"/>
        <v>0</v>
      </c>
      <c r="BM157" s="6">
        <f t="shared" ca="1" si="81"/>
        <v>1.6000000000000001E-3</v>
      </c>
      <c r="BN157" s="6">
        <f t="shared" ca="1" si="81"/>
        <v>1.6000000000000001E-3</v>
      </c>
      <c r="BO157" s="6">
        <f t="shared" ca="1" si="81"/>
        <v>1.6000000000000001E-3</v>
      </c>
      <c r="BP157" s="6">
        <f t="shared" ca="1" si="81"/>
        <v>1.6000000000000001E-3</v>
      </c>
      <c r="BQ157" s="6">
        <f t="shared" ca="1" si="81"/>
        <v>1.6000000000000001E-3</v>
      </c>
      <c r="BR157" s="6">
        <f t="shared" ca="1" si="81"/>
        <v>1.6000000000000001E-3</v>
      </c>
      <c r="BS157" s="6">
        <f t="shared" ca="1" si="81"/>
        <v>1.6000000000000001E-3</v>
      </c>
      <c r="BT157" s="6">
        <f t="shared" ca="1" si="81"/>
        <v>1.6000000000000001E-3</v>
      </c>
      <c r="BU157" s="6">
        <f t="shared" ca="1" si="81"/>
        <v>1.6000000000000001E-3</v>
      </c>
      <c r="BV157" s="6">
        <f t="shared" ca="1" si="81"/>
        <v>1.6000000000000001E-3</v>
      </c>
      <c r="BW157" s="6">
        <f t="shared" ca="1" si="81"/>
        <v>1.6000000000000001E-3</v>
      </c>
      <c r="BX157" s="6">
        <f t="shared" ca="1" si="81"/>
        <v>1.6000000000000001E-3</v>
      </c>
      <c r="BY157" s="31">
        <f t="shared" ca="1" si="77"/>
        <v>0</v>
      </c>
      <c r="BZ157" s="31">
        <f t="shared" ca="1" si="77"/>
        <v>0</v>
      </c>
      <c r="CA157" s="31">
        <f t="shared" ca="1" si="77"/>
        <v>0</v>
      </c>
      <c r="CB157" s="31">
        <f t="shared" ca="1" si="77"/>
        <v>0</v>
      </c>
      <c r="CC157" s="31">
        <f t="shared" ca="1" si="77"/>
        <v>794.01</v>
      </c>
      <c r="CD157" s="31">
        <f t="shared" ca="1" si="77"/>
        <v>1301.49</v>
      </c>
      <c r="CE157" s="31">
        <f t="shared" ca="1" si="76"/>
        <v>364.69</v>
      </c>
      <c r="CF157" s="31">
        <f t="shared" ca="1" si="76"/>
        <v>499.05</v>
      </c>
      <c r="CG157" s="31">
        <f t="shared" ca="1" si="76"/>
        <v>288.83999999999997</v>
      </c>
      <c r="CH157" s="31">
        <f t="shared" ca="1" si="76"/>
        <v>42.41</v>
      </c>
      <c r="CI157" s="31">
        <f t="shared" ca="1" si="76"/>
        <v>0</v>
      </c>
      <c r="CJ157" s="31">
        <f t="shared" ca="1" si="76"/>
        <v>0</v>
      </c>
      <c r="CK157" s="32">
        <f t="shared" ca="1" si="54"/>
        <v>0</v>
      </c>
      <c r="CL157" s="32">
        <f t="shared" ca="1" si="54"/>
        <v>0</v>
      </c>
      <c r="CM157" s="32">
        <f t="shared" ca="1" si="54"/>
        <v>0</v>
      </c>
      <c r="CN157" s="32">
        <f t="shared" ca="1" si="54"/>
        <v>0</v>
      </c>
      <c r="CO157" s="32">
        <f t="shared" ca="1" si="54"/>
        <v>1240.6400000000001</v>
      </c>
      <c r="CP157" s="32">
        <f t="shared" ca="1" si="54"/>
        <v>2033.58</v>
      </c>
      <c r="CQ157" s="32">
        <f t="shared" ca="1" si="79"/>
        <v>569.83000000000004</v>
      </c>
      <c r="CR157" s="32">
        <f t="shared" ca="1" si="79"/>
        <v>779.76</v>
      </c>
      <c r="CS157" s="32">
        <f t="shared" ca="1" si="79"/>
        <v>451.31</v>
      </c>
      <c r="CT157" s="32">
        <f t="shared" ca="1" si="59"/>
        <v>66.260000000000005</v>
      </c>
      <c r="CU157" s="32">
        <f t="shared" ca="1" si="59"/>
        <v>0</v>
      </c>
      <c r="CV157" s="32">
        <f t="shared" ca="1" si="59"/>
        <v>0</v>
      </c>
      <c r="CW157" s="31">
        <f t="shared" ca="1" si="70"/>
        <v>0</v>
      </c>
      <c r="CX157" s="31">
        <f t="shared" ca="1" si="70"/>
        <v>0</v>
      </c>
      <c r="CY157" s="31">
        <f t="shared" ca="1" si="70"/>
        <v>0</v>
      </c>
      <c r="CZ157" s="31">
        <f t="shared" ca="1" si="70"/>
        <v>0</v>
      </c>
      <c r="DA157" s="31">
        <f t="shared" ca="1" si="70"/>
        <v>-17964.489999999998</v>
      </c>
      <c r="DB157" s="31">
        <f t="shared" ca="1" si="70"/>
        <v>-29446.19</v>
      </c>
      <c r="DC157" s="31">
        <f t="shared" ca="1" si="69"/>
        <v>-8661.41</v>
      </c>
      <c r="DD157" s="31">
        <f t="shared" ca="1" si="69"/>
        <v>-11852.32</v>
      </c>
      <c r="DE157" s="31">
        <f t="shared" ca="1" si="69"/>
        <v>-6859.9600000000009</v>
      </c>
      <c r="DF157" s="31">
        <f t="shared" ca="1" si="60"/>
        <v>-935.59000000000015</v>
      </c>
      <c r="DG157" s="31">
        <f t="shared" ca="1" si="60"/>
        <v>0</v>
      </c>
      <c r="DH157" s="31">
        <f t="shared" ca="1" si="60"/>
        <v>0</v>
      </c>
      <c r="DI157" s="32">
        <f t="shared" ca="1" si="65"/>
        <v>0</v>
      </c>
      <c r="DJ157" s="32">
        <f t="shared" ca="1" si="65"/>
        <v>0</v>
      </c>
      <c r="DK157" s="32">
        <f t="shared" ca="1" si="65"/>
        <v>0</v>
      </c>
      <c r="DL157" s="32">
        <f t="shared" ca="1" si="62"/>
        <v>0</v>
      </c>
      <c r="DM157" s="32">
        <f t="shared" ca="1" si="62"/>
        <v>-898.22</v>
      </c>
      <c r="DN157" s="32">
        <f t="shared" ca="1" si="62"/>
        <v>-1472.31</v>
      </c>
      <c r="DO157" s="32">
        <f t="shared" ca="1" si="62"/>
        <v>-433.07</v>
      </c>
      <c r="DP157" s="32">
        <f t="shared" ca="1" si="62"/>
        <v>-592.62</v>
      </c>
      <c r="DQ157" s="32">
        <f t="shared" ca="1" si="62"/>
        <v>-343</v>
      </c>
      <c r="DR157" s="32">
        <f t="shared" ca="1" si="71"/>
        <v>-46.78</v>
      </c>
      <c r="DS157" s="32">
        <f t="shared" ca="1" si="71"/>
        <v>0</v>
      </c>
      <c r="DT157" s="32">
        <f t="shared" ca="1" si="71"/>
        <v>0</v>
      </c>
      <c r="DU157" s="31">
        <f t="shared" ca="1" si="66"/>
        <v>0</v>
      </c>
      <c r="DV157" s="31">
        <f t="shared" ca="1" si="66"/>
        <v>0</v>
      </c>
      <c r="DW157" s="31">
        <f t="shared" ca="1" si="66"/>
        <v>0</v>
      </c>
      <c r="DX157" s="31">
        <f t="shared" ca="1" si="63"/>
        <v>0</v>
      </c>
      <c r="DY157" s="31">
        <f t="shared" ca="1" si="63"/>
        <v>-2707.17</v>
      </c>
      <c r="DZ157" s="31">
        <f t="shared" ca="1" si="63"/>
        <v>-4374.88</v>
      </c>
      <c r="EA157" s="31">
        <f t="shared" ca="1" si="63"/>
        <v>-1269.05</v>
      </c>
      <c r="EB157" s="31">
        <f t="shared" ca="1" si="63"/>
        <v>-1713.92</v>
      </c>
      <c r="EC157" s="31">
        <f t="shared" ca="1" si="63"/>
        <v>-978.88</v>
      </c>
      <c r="ED157" s="31">
        <f t="shared" ca="1" si="72"/>
        <v>-131.77000000000001</v>
      </c>
      <c r="EE157" s="31">
        <f t="shared" ca="1" si="72"/>
        <v>0</v>
      </c>
      <c r="EF157" s="31">
        <f t="shared" ca="1" si="72"/>
        <v>0</v>
      </c>
      <c r="EG157" s="32">
        <f t="shared" ca="1" si="67"/>
        <v>0</v>
      </c>
      <c r="EH157" s="32">
        <f t="shared" ca="1" si="67"/>
        <v>0</v>
      </c>
      <c r="EI157" s="32">
        <f t="shared" ca="1" si="67"/>
        <v>0</v>
      </c>
      <c r="EJ157" s="32">
        <f t="shared" ca="1" si="64"/>
        <v>0</v>
      </c>
      <c r="EK157" s="32">
        <f t="shared" ca="1" si="64"/>
        <v>-21569.879999999997</v>
      </c>
      <c r="EL157" s="32">
        <f t="shared" ca="1" si="64"/>
        <v>-35293.379999999997</v>
      </c>
      <c r="EM157" s="32">
        <f t="shared" ca="1" si="64"/>
        <v>-10363.529999999999</v>
      </c>
      <c r="EN157" s="32">
        <f t="shared" ca="1" si="64"/>
        <v>-14158.86</v>
      </c>
      <c r="EO157" s="32">
        <f t="shared" ca="1" si="64"/>
        <v>-8181.8400000000011</v>
      </c>
      <c r="EP157" s="32">
        <f t="shared" ca="1" si="73"/>
        <v>-1114.1400000000001</v>
      </c>
      <c r="EQ157" s="32">
        <f t="shared" ca="1" si="73"/>
        <v>0</v>
      </c>
      <c r="ER157" s="32">
        <f t="shared" ca="1" si="73"/>
        <v>0</v>
      </c>
    </row>
    <row r="158" spans="1:148" x14ac:dyDescent="0.25">
      <c r="A158" t="s">
        <v>468</v>
      </c>
      <c r="B158" s="1" t="s">
        <v>141</v>
      </c>
      <c r="C158" t="str">
        <f t="shared" ca="1" si="74"/>
        <v>TC01</v>
      </c>
      <c r="D158" t="str">
        <f t="shared" ca="1" si="75"/>
        <v>Carseland Industrial System</v>
      </c>
      <c r="E158" s="52">
        <v>46509.321799999998</v>
      </c>
      <c r="F158" s="52">
        <v>36299.419199999997</v>
      </c>
      <c r="G158" s="52">
        <v>47016.040300000001</v>
      </c>
      <c r="H158" s="52">
        <v>41886.278599999998</v>
      </c>
      <c r="I158" s="52">
        <v>44889.9499</v>
      </c>
      <c r="J158" s="52">
        <v>43531.387900000002</v>
      </c>
      <c r="K158" s="52">
        <v>46985.337500000001</v>
      </c>
      <c r="L158" s="52">
        <v>46792.932800000002</v>
      </c>
      <c r="M158" s="52">
        <v>45502.390899999999</v>
      </c>
      <c r="N158" s="52">
        <v>36454.722800000003</v>
      </c>
      <c r="O158" s="52">
        <v>44804.785000000003</v>
      </c>
      <c r="P158" s="52">
        <v>48430.086300000003</v>
      </c>
      <c r="Q158" s="32">
        <v>1579561.02</v>
      </c>
      <c r="R158" s="32">
        <v>963662.37</v>
      </c>
      <c r="S158" s="32">
        <v>971475.8</v>
      </c>
      <c r="T158" s="32">
        <v>879464.34</v>
      </c>
      <c r="U158" s="32">
        <v>2480915.96</v>
      </c>
      <c r="V158" s="32">
        <v>4407968.33</v>
      </c>
      <c r="W158" s="32">
        <v>1084790.68</v>
      </c>
      <c r="X158" s="32">
        <v>1591411.46</v>
      </c>
      <c r="Y158" s="32">
        <v>948547.49</v>
      </c>
      <c r="Z158" s="32">
        <v>774132.58</v>
      </c>
      <c r="AA158" s="32">
        <v>957959.03</v>
      </c>
      <c r="AB158" s="32">
        <v>1028405.14</v>
      </c>
      <c r="AC158" s="2">
        <v>1.78</v>
      </c>
      <c r="AD158" s="2">
        <v>1.78</v>
      </c>
      <c r="AE158" s="2">
        <v>1.78</v>
      </c>
      <c r="AF158" s="2">
        <v>1.78</v>
      </c>
      <c r="AG158" s="2">
        <v>1.78</v>
      </c>
      <c r="AH158" s="2">
        <v>1.78</v>
      </c>
      <c r="AI158" s="2">
        <v>1.78</v>
      </c>
      <c r="AJ158" s="2">
        <v>1.78</v>
      </c>
      <c r="AK158" s="2">
        <v>1.78</v>
      </c>
      <c r="AL158" s="2">
        <v>1.78</v>
      </c>
      <c r="AM158" s="2">
        <v>1.78</v>
      </c>
      <c r="AN158" s="2">
        <v>1.78</v>
      </c>
      <c r="AO158" s="33">
        <v>28116.19</v>
      </c>
      <c r="AP158" s="33">
        <v>17153.189999999999</v>
      </c>
      <c r="AQ158" s="33">
        <v>17292.27</v>
      </c>
      <c r="AR158" s="33">
        <v>15654.47</v>
      </c>
      <c r="AS158" s="33">
        <v>44160.3</v>
      </c>
      <c r="AT158" s="33">
        <v>78461.84</v>
      </c>
      <c r="AU158" s="33">
        <v>19309.27</v>
      </c>
      <c r="AV158" s="33">
        <v>28327.119999999999</v>
      </c>
      <c r="AW158" s="33">
        <v>16884.150000000001</v>
      </c>
      <c r="AX158" s="33">
        <v>13779.56</v>
      </c>
      <c r="AY158" s="33">
        <v>17051.669999999998</v>
      </c>
      <c r="AZ158" s="33">
        <v>18305.61</v>
      </c>
      <c r="BA158" s="31">
        <f t="shared" si="53"/>
        <v>-157.96</v>
      </c>
      <c r="BB158" s="31">
        <f t="shared" si="53"/>
        <v>-96.37</v>
      </c>
      <c r="BC158" s="31">
        <f t="shared" si="53"/>
        <v>-97.15</v>
      </c>
      <c r="BD158" s="31">
        <f t="shared" si="53"/>
        <v>-175.89</v>
      </c>
      <c r="BE158" s="31">
        <f t="shared" si="53"/>
        <v>-496.18</v>
      </c>
      <c r="BF158" s="31">
        <f t="shared" si="53"/>
        <v>-881.59</v>
      </c>
      <c r="BG158" s="31">
        <f t="shared" si="78"/>
        <v>1735.67</v>
      </c>
      <c r="BH158" s="31">
        <f t="shared" si="78"/>
        <v>2546.2600000000002</v>
      </c>
      <c r="BI158" s="31">
        <f t="shared" si="78"/>
        <v>1517.68</v>
      </c>
      <c r="BJ158" s="31">
        <f t="shared" si="57"/>
        <v>-851.55</v>
      </c>
      <c r="BK158" s="31">
        <f t="shared" si="57"/>
        <v>-1053.75</v>
      </c>
      <c r="BL158" s="31">
        <f t="shared" si="57"/>
        <v>-1131.25</v>
      </c>
      <c r="BM158" s="6">
        <f t="shared" ca="1" si="81"/>
        <v>-3.0700000000000002E-2</v>
      </c>
      <c r="BN158" s="6">
        <f t="shared" ca="1" si="81"/>
        <v>-3.0700000000000002E-2</v>
      </c>
      <c r="BO158" s="6">
        <f t="shared" ca="1" si="81"/>
        <v>-3.0700000000000002E-2</v>
      </c>
      <c r="BP158" s="6">
        <f t="shared" ca="1" si="81"/>
        <v>-3.0700000000000002E-2</v>
      </c>
      <c r="BQ158" s="6">
        <f t="shared" ca="1" si="81"/>
        <v>-3.0700000000000002E-2</v>
      </c>
      <c r="BR158" s="6">
        <f t="shared" ca="1" si="81"/>
        <v>-3.0700000000000002E-2</v>
      </c>
      <c r="BS158" s="6">
        <f t="shared" ca="1" si="81"/>
        <v>-3.0700000000000002E-2</v>
      </c>
      <c r="BT158" s="6">
        <f t="shared" ca="1" si="81"/>
        <v>-3.0700000000000002E-2</v>
      </c>
      <c r="BU158" s="6">
        <f t="shared" ca="1" si="81"/>
        <v>-3.0700000000000002E-2</v>
      </c>
      <c r="BV158" s="6">
        <f t="shared" ca="1" si="81"/>
        <v>-3.0700000000000002E-2</v>
      </c>
      <c r="BW158" s="6">
        <f t="shared" ca="1" si="81"/>
        <v>-3.0700000000000002E-2</v>
      </c>
      <c r="BX158" s="6">
        <f t="shared" ca="1" si="81"/>
        <v>-3.0700000000000002E-2</v>
      </c>
      <c r="BY158" s="31">
        <f t="shared" ca="1" si="77"/>
        <v>-48492.52</v>
      </c>
      <c r="BZ158" s="31">
        <f t="shared" ca="1" si="77"/>
        <v>-29584.43</v>
      </c>
      <c r="CA158" s="31">
        <f t="shared" ca="1" si="77"/>
        <v>-29824.31</v>
      </c>
      <c r="CB158" s="31">
        <f t="shared" ca="1" si="77"/>
        <v>-26999.56</v>
      </c>
      <c r="CC158" s="31">
        <f t="shared" ca="1" si="77"/>
        <v>-76164.12</v>
      </c>
      <c r="CD158" s="31">
        <f t="shared" ca="1" si="77"/>
        <v>-135324.63</v>
      </c>
      <c r="CE158" s="31">
        <f t="shared" ca="1" si="76"/>
        <v>-33303.07</v>
      </c>
      <c r="CF158" s="31">
        <f t="shared" ca="1" si="76"/>
        <v>-48856.33</v>
      </c>
      <c r="CG158" s="31">
        <f t="shared" ca="1" si="76"/>
        <v>-29120.41</v>
      </c>
      <c r="CH158" s="31">
        <f t="shared" ca="1" si="76"/>
        <v>-23765.87</v>
      </c>
      <c r="CI158" s="31">
        <f t="shared" ca="1" si="76"/>
        <v>-29409.34</v>
      </c>
      <c r="CJ158" s="31">
        <f t="shared" ca="1" si="76"/>
        <v>-31572.04</v>
      </c>
      <c r="CK158" s="32">
        <f t="shared" ca="1" si="54"/>
        <v>3948.9</v>
      </c>
      <c r="CL158" s="32">
        <f t="shared" ca="1" si="54"/>
        <v>2409.16</v>
      </c>
      <c r="CM158" s="32">
        <f t="shared" ca="1" si="54"/>
        <v>2428.69</v>
      </c>
      <c r="CN158" s="32">
        <f t="shared" ca="1" si="54"/>
        <v>2198.66</v>
      </c>
      <c r="CO158" s="32">
        <f t="shared" ca="1" si="54"/>
        <v>6202.29</v>
      </c>
      <c r="CP158" s="32">
        <f t="shared" ca="1" si="54"/>
        <v>11019.92</v>
      </c>
      <c r="CQ158" s="32">
        <f t="shared" ca="1" si="79"/>
        <v>2711.98</v>
      </c>
      <c r="CR158" s="32">
        <f t="shared" ca="1" si="79"/>
        <v>3978.53</v>
      </c>
      <c r="CS158" s="32">
        <f t="shared" ca="1" si="79"/>
        <v>2371.37</v>
      </c>
      <c r="CT158" s="32">
        <f t="shared" ca="1" si="59"/>
        <v>1935.33</v>
      </c>
      <c r="CU158" s="32">
        <f t="shared" ca="1" si="59"/>
        <v>2394.9</v>
      </c>
      <c r="CV158" s="32">
        <f t="shared" ca="1" si="59"/>
        <v>2571.0100000000002</v>
      </c>
      <c r="CW158" s="31">
        <f t="shared" ca="1" si="70"/>
        <v>-72501.849999999991</v>
      </c>
      <c r="CX158" s="31">
        <f t="shared" ca="1" si="70"/>
        <v>-44232.09</v>
      </c>
      <c r="CY158" s="31">
        <f t="shared" ca="1" si="70"/>
        <v>-44590.74</v>
      </c>
      <c r="CZ158" s="31">
        <f t="shared" ca="1" si="70"/>
        <v>-40279.480000000003</v>
      </c>
      <c r="DA158" s="31">
        <f t="shared" ca="1" si="70"/>
        <v>-113625.95000000001</v>
      </c>
      <c r="DB158" s="31">
        <f t="shared" ca="1" si="70"/>
        <v>-201884.96</v>
      </c>
      <c r="DC158" s="31">
        <f t="shared" ca="1" si="69"/>
        <v>-51636.03</v>
      </c>
      <c r="DD158" s="31">
        <f t="shared" ca="1" si="69"/>
        <v>-75751.179999999993</v>
      </c>
      <c r="DE158" s="31">
        <f t="shared" ca="1" si="69"/>
        <v>-45150.87</v>
      </c>
      <c r="DF158" s="31">
        <f t="shared" ca="1" si="60"/>
        <v>-34758.549999999996</v>
      </c>
      <c r="DG158" s="31">
        <f t="shared" ca="1" si="60"/>
        <v>-43012.36</v>
      </c>
      <c r="DH158" s="31">
        <f t="shared" ca="1" si="60"/>
        <v>-46175.39</v>
      </c>
      <c r="DI158" s="32">
        <f t="shared" ca="1" si="65"/>
        <v>-3625.09</v>
      </c>
      <c r="DJ158" s="32">
        <f t="shared" ca="1" si="65"/>
        <v>-2211.6</v>
      </c>
      <c r="DK158" s="32">
        <f t="shared" ca="1" si="65"/>
        <v>-2229.54</v>
      </c>
      <c r="DL158" s="32">
        <f t="shared" ca="1" si="62"/>
        <v>-2013.97</v>
      </c>
      <c r="DM158" s="32">
        <f t="shared" ca="1" si="62"/>
        <v>-5681.3</v>
      </c>
      <c r="DN158" s="32">
        <f t="shared" ca="1" si="62"/>
        <v>-10094.25</v>
      </c>
      <c r="DO158" s="32">
        <f t="shared" ca="1" si="62"/>
        <v>-2581.8000000000002</v>
      </c>
      <c r="DP158" s="32">
        <f t="shared" ca="1" si="62"/>
        <v>-3787.56</v>
      </c>
      <c r="DQ158" s="32">
        <f t="shared" ca="1" si="62"/>
        <v>-2257.54</v>
      </c>
      <c r="DR158" s="32">
        <f t="shared" ca="1" si="71"/>
        <v>-1737.93</v>
      </c>
      <c r="DS158" s="32">
        <f t="shared" ca="1" si="71"/>
        <v>-2150.62</v>
      </c>
      <c r="DT158" s="32">
        <f t="shared" ca="1" si="71"/>
        <v>-2308.77</v>
      </c>
      <c r="DU158" s="31">
        <f t="shared" ca="1" si="66"/>
        <v>-11521.6</v>
      </c>
      <c r="DV158" s="31">
        <f t="shared" ca="1" si="66"/>
        <v>-6935.21</v>
      </c>
      <c r="DW158" s="31">
        <f t="shared" ca="1" si="66"/>
        <v>-6905.92</v>
      </c>
      <c r="DX158" s="31">
        <f t="shared" ca="1" si="63"/>
        <v>-6152.7</v>
      </c>
      <c r="DY158" s="31">
        <f t="shared" ca="1" si="63"/>
        <v>-17122.91</v>
      </c>
      <c r="DZ158" s="31">
        <f t="shared" ca="1" si="63"/>
        <v>-29994.47</v>
      </c>
      <c r="EA158" s="31">
        <f t="shared" ca="1" si="63"/>
        <v>-7565.57</v>
      </c>
      <c r="EB158" s="31">
        <f t="shared" ca="1" si="63"/>
        <v>-10954.1</v>
      </c>
      <c r="EC158" s="31">
        <f t="shared" ca="1" si="63"/>
        <v>-6442.82</v>
      </c>
      <c r="ED158" s="31">
        <f t="shared" ca="1" si="72"/>
        <v>-4895.6000000000004</v>
      </c>
      <c r="EE158" s="31">
        <f t="shared" ca="1" si="72"/>
        <v>-5975.93</v>
      </c>
      <c r="EF158" s="31">
        <f t="shared" ca="1" si="72"/>
        <v>-6329.99</v>
      </c>
      <c r="EG158" s="32">
        <f t="shared" ca="1" si="67"/>
        <v>-87648.54</v>
      </c>
      <c r="EH158" s="32">
        <f t="shared" ca="1" si="67"/>
        <v>-53378.899999999994</v>
      </c>
      <c r="EI158" s="32">
        <f t="shared" ca="1" si="67"/>
        <v>-53726.2</v>
      </c>
      <c r="EJ158" s="32">
        <f t="shared" ca="1" si="64"/>
        <v>-48446.15</v>
      </c>
      <c r="EK158" s="32">
        <f t="shared" ca="1" si="64"/>
        <v>-136430.16</v>
      </c>
      <c r="EL158" s="32">
        <f t="shared" ca="1" si="64"/>
        <v>-241973.68</v>
      </c>
      <c r="EM158" s="32">
        <f t="shared" ca="1" si="64"/>
        <v>-61783.4</v>
      </c>
      <c r="EN158" s="32">
        <f t="shared" ca="1" si="64"/>
        <v>-90492.84</v>
      </c>
      <c r="EO158" s="32">
        <f t="shared" ca="1" si="64"/>
        <v>-53851.23</v>
      </c>
      <c r="EP158" s="32">
        <f t="shared" ca="1" si="73"/>
        <v>-41392.079999999994</v>
      </c>
      <c r="EQ158" s="32">
        <f t="shared" ca="1" si="73"/>
        <v>-51138.91</v>
      </c>
      <c r="ER158" s="32">
        <f t="shared" ca="1" si="73"/>
        <v>-54814.149999999994</v>
      </c>
    </row>
    <row r="159" spans="1:148" x14ac:dyDescent="0.25">
      <c r="A159" t="s">
        <v>468</v>
      </c>
      <c r="B159" s="1" t="s">
        <v>142</v>
      </c>
      <c r="C159" t="str">
        <f t="shared" ca="1" si="74"/>
        <v>TC02</v>
      </c>
      <c r="D159" t="str">
        <f t="shared" ca="1" si="75"/>
        <v>Redwater Industrial System</v>
      </c>
      <c r="E159" s="52">
        <v>6671.2345999999998</v>
      </c>
      <c r="F159" s="52">
        <v>6151.8612999999996</v>
      </c>
      <c r="G159" s="52">
        <v>7685.7816000000003</v>
      </c>
      <c r="H159" s="52">
        <v>5543.1899000000003</v>
      </c>
      <c r="I159" s="52">
        <v>5601.8343000000004</v>
      </c>
      <c r="J159" s="52">
        <v>4008.1795000000002</v>
      </c>
      <c r="K159" s="52">
        <v>5846.1481999999996</v>
      </c>
      <c r="L159" s="52">
        <v>5864.8058000000001</v>
      </c>
      <c r="M159" s="52">
        <v>5882.1985999999997</v>
      </c>
      <c r="N159" s="52">
        <v>6310.7534999999998</v>
      </c>
      <c r="O159" s="52">
        <v>13731.806</v>
      </c>
      <c r="P159" s="52">
        <v>10517.754499999999</v>
      </c>
      <c r="Q159" s="32">
        <v>231438.39</v>
      </c>
      <c r="R159" s="32">
        <v>220574.96</v>
      </c>
      <c r="S159" s="32">
        <v>155422.82</v>
      </c>
      <c r="T159" s="32">
        <v>110705.25</v>
      </c>
      <c r="U159" s="32">
        <v>256083.87</v>
      </c>
      <c r="V159" s="32">
        <v>320998.14</v>
      </c>
      <c r="W159" s="32">
        <v>131950.35999999999</v>
      </c>
      <c r="X159" s="32">
        <v>163051.84</v>
      </c>
      <c r="Y159" s="32">
        <v>120145.79</v>
      </c>
      <c r="Z159" s="32">
        <v>129321.77</v>
      </c>
      <c r="AA159" s="32">
        <v>287190.27</v>
      </c>
      <c r="AB159" s="32">
        <v>216783.2</v>
      </c>
      <c r="AC159" s="2">
        <v>1.96</v>
      </c>
      <c r="AD159" s="2">
        <v>1.96</v>
      </c>
      <c r="AE159" s="2">
        <v>1.96</v>
      </c>
      <c r="AF159" s="2">
        <v>1.96</v>
      </c>
      <c r="AG159" s="2">
        <v>1.96</v>
      </c>
      <c r="AH159" s="2">
        <v>1.96</v>
      </c>
      <c r="AI159" s="2">
        <v>1.96</v>
      </c>
      <c r="AJ159" s="2">
        <v>1.96</v>
      </c>
      <c r="AK159" s="2">
        <v>1.96</v>
      </c>
      <c r="AL159" s="2">
        <v>1.96</v>
      </c>
      <c r="AM159" s="2">
        <v>1.96</v>
      </c>
      <c r="AN159" s="2">
        <v>1.96</v>
      </c>
      <c r="AO159" s="33">
        <v>4536.1899999999996</v>
      </c>
      <c r="AP159" s="33">
        <v>4323.2700000000004</v>
      </c>
      <c r="AQ159" s="33">
        <v>3046.29</v>
      </c>
      <c r="AR159" s="33">
        <v>2169.8200000000002</v>
      </c>
      <c r="AS159" s="33">
        <v>5019.24</v>
      </c>
      <c r="AT159" s="33">
        <v>6291.56</v>
      </c>
      <c r="AU159" s="33">
        <v>2586.23</v>
      </c>
      <c r="AV159" s="33">
        <v>3195.82</v>
      </c>
      <c r="AW159" s="33">
        <v>2354.86</v>
      </c>
      <c r="AX159" s="33">
        <v>2534.71</v>
      </c>
      <c r="AY159" s="33">
        <v>5628.93</v>
      </c>
      <c r="AZ159" s="33">
        <v>4248.95</v>
      </c>
      <c r="BA159" s="31">
        <f t="shared" si="53"/>
        <v>-23.14</v>
      </c>
      <c r="BB159" s="31">
        <f t="shared" si="53"/>
        <v>-22.06</v>
      </c>
      <c r="BC159" s="31">
        <f t="shared" si="53"/>
        <v>-15.54</v>
      </c>
      <c r="BD159" s="31">
        <f t="shared" si="53"/>
        <v>-22.14</v>
      </c>
      <c r="BE159" s="31">
        <f t="shared" si="53"/>
        <v>-51.22</v>
      </c>
      <c r="BF159" s="31">
        <f t="shared" si="53"/>
        <v>-64.2</v>
      </c>
      <c r="BG159" s="31">
        <f t="shared" si="78"/>
        <v>211.12</v>
      </c>
      <c r="BH159" s="31">
        <f t="shared" si="78"/>
        <v>260.88</v>
      </c>
      <c r="BI159" s="31">
        <f t="shared" si="78"/>
        <v>192.23</v>
      </c>
      <c r="BJ159" s="31">
        <f t="shared" si="57"/>
        <v>-142.25</v>
      </c>
      <c r="BK159" s="31">
        <f t="shared" si="57"/>
        <v>-315.91000000000003</v>
      </c>
      <c r="BL159" s="31">
        <f t="shared" si="57"/>
        <v>-238.46</v>
      </c>
      <c r="BM159" s="6">
        <f t="shared" ca="1" si="81"/>
        <v>4.5400000000000003E-2</v>
      </c>
      <c r="BN159" s="6">
        <f t="shared" ca="1" si="81"/>
        <v>4.5400000000000003E-2</v>
      </c>
      <c r="BO159" s="6">
        <f t="shared" ca="1" si="81"/>
        <v>4.5400000000000003E-2</v>
      </c>
      <c r="BP159" s="6">
        <f t="shared" ca="1" si="81"/>
        <v>4.5400000000000003E-2</v>
      </c>
      <c r="BQ159" s="6">
        <f t="shared" ca="1" si="81"/>
        <v>4.5400000000000003E-2</v>
      </c>
      <c r="BR159" s="6">
        <f t="shared" ca="1" si="81"/>
        <v>4.5400000000000003E-2</v>
      </c>
      <c r="BS159" s="6">
        <f t="shared" ca="1" si="81"/>
        <v>4.5400000000000003E-2</v>
      </c>
      <c r="BT159" s="6">
        <f t="shared" ca="1" si="81"/>
        <v>4.5400000000000003E-2</v>
      </c>
      <c r="BU159" s="6">
        <f t="shared" ca="1" si="81"/>
        <v>4.5400000000000003E-2</v>
      </c>
      <c r="BV159" s="6">
        <f t="shared" ca="1" si="81"/>
        <v>4.5400000000000003E-2</v>
      </c>
      <c r="BW159" s="6">
        <f t="shared" ca="1" si="81"/>
        <v>4.5400000000000003E-2</v>
      </c>
      <c r="BX159" s="6">
        <f t="shared" ca="1" si="81"/>
        <v>4.5400000000000003E-2</v>
      </c>
      <c r="BY159" s="31">
        <f t="shared" ca="1" si="77"/>
        <v>10507.3</v>
      </c>
      <c r="BZ159" s="31">
        <f t="shared" ca="1" si="77"/>
        <v>10014.1</v>
      </c>
      <c r="CA159" s="31">
        <f t="shared" ca="1" si="77"/>
        <v>7056.2</v>
      </c>
      <c r="CB159" s="31">
        <f t="shared" ca="1" si="77"/>
        <v>5026.0200000000004</v>
      </c>
      <c r="CC159" s="31">
        <f t="shared" ca="1" si="77"/>
        <v>11626.21</v>
      </c>
      <c r="CD159" s="31">
        <f t="shared" ca="1" si="77"/>
        <v>14573.32</v>
      </c>
      <c r="CE159" s="31">
        <f t="shared" ca="1" si="76"/>
        <v>5990.55</v>
      </c>
      <c r="CF159" s="31">
        <f t="shared" ca="1" si="76"/>
        <v>7402.55</v>
      </c>
      <c r="CG159" s="31">
        <f t="shared" ca="1" si="76"/>
        <v>5454.62</v>
      </c>
      <c r="CH159" s="31">
        <f t="shared" ca="1" si="76"/>
        <v>5871.21</v>
      </c>
      <c r="CI159" s="31">
        <f t="shared" ca="1" si="76"/>
        <v>13038.44</v>
      </c>
      <c r="CJ159" s="31">
        <f t="shared" ca="1" si="76"/>
        <v>9841.9599999999991</v>
      </c>
      <c r="CK159" s="32">
        <f t="shared" ca="1" si="54"/>
        <v>578.6</v>
      </c>
      <c r="CL159" s="32">
        <f t="shared" ca="1" si="54"/>
        <v>551.44000000000005</v>
      </c>
      <c r="CM159" s="32">
        <f t="shared" ca="1" si="54"/>
        <v>388.56</v>
      </c>
      <c r="CN159" s="32">
        <f t="shared" ca="1" si="54"/>
        <v>276.76</v>
      </c>
      <c r="CO159" s="32">
        <f t="shared" ca="1" si="54"/>
        <v>640.21</v>
      </c>
      <c r="CP159" s="32">
        <f t="shared" ca="1" si="54"/>
        <v>802.5</v>
      </c>
      <c r="CQ159" s="32">
        <f t="shared" ca="1" si="79"/>
        <v>329.88</v>
      </c>
      <c r="CR159" s="32">
        <f t="shared" ca="1" si="79"/>
        <v>407.63</v>
      </c>
      <c r="CS159" s="32">
        <f t="shared" ca="1" si="79"/>
        <v>300.36</v>
      </c>
      <c r="CT159" s="32">
        <f t="shared" ca="1" si="59"/>
        <v>323.3</v>
      </c>
      <c r="CU159" s="32">
        <f t="shared" ca="1" si="59"/>
        <v>717.98</v>
      </c>
      <c r="CV159" s="32">
        <f t="shared" ca="1" si="59"/>
        <v>541.96</v>
      </c>
      <c r="CW159" s="31">
        <f t="shared" ca="1" si="70"/>
        <v>6572.85</v>
      </c>
      <c r="CX159" s="31">
        <f t="shared" ca="1" si="70"/>
        <v>6264.3300000000008</v>
      </c>
      <c r="CY159" s="31">
        <f t="shared" ca="1" si="70"/>
        <v>4414.01</v>
      </c>
      <c r="CZ159" s="31">
        <f t="shared" ca="1" si="70"/>
        <v>3155.1000000000004</v>
      </c>
      <c r="DA159" s="31">
        <f t="shared" ca="1" si="70"/>
        <v>7298.3999999999987</v>
      </c>
      <c r="DB159" s="31">
        <f t="shared" ca="1" si="70"/>
        <v>9148.4599999999991</v>
      </c>
      <c r="DC159" s="31">
        <f t="shared" ca="1" si="69"/>
        <v>3523.0800000000004</v>
      </c>
      <c r="DD159" s="31">
        <f t="shared" ca="1" si="69"/>
        <v>4353.4800000000005</v>
      </c>
      <c r="DE159" s="31">
        <f t="shared" ca="1" si="69"/>
        <v>3207.8899999999994</v>
      </c>
      <c r="DF159" s="31">
        <f t="shared" ca="1" si="60"/>
        <v>3802.05</v>
      </c>
      <c r="DG159" s="31">
        <f t="shared" ca="1" si="60"/>
        <v>8443.4</v>
      </c>
      <c r="DH159" s="31">
        <f t="shared" ca="1" si="60"/>
        <v>6373.4299999999985</v>
      </c>
      <c r="DI159" s="32">
        <f t="shared" ca="1" si="65"/>
        <v>328.64</v>
      </c>
      <c r="DJ159" s="32">
        <f t="shared" ca="1" si="65"/>
        <v>313.22000000000003</v>
      </c>
      <c r="DK159" s="32">
        <f t="shared" ca="1" si="65"/>
        <v>220.7</v>
      </c>
      <c r="DL159" s="32">
        <f t="shared" ca="1" si="62"/>
        <v>157.76</v>
      </c>
      <c r="DM159" s="32">
        <f t="shared" ca="1" si="62"/>
        <v>364.92</v>
      </c>
      <c r="DN159" s="32">
        <f t="shared" ca="1" si="62"/>
        <v>457.42</v>
      </c>
      <c r="DO159" s="32">
        <f t="shared" ca="1" si="62"/>
        <v>176.15</v>
      </c>
      <c r="DP159" s="32">
        <f t="shared" ca="1" si="62"/>
        <v>217.67</v>
      </c>
      <c r="DQ159" s="32">
        <f t="shared" ca="1" si="62"/>
        <v>160.38999999999999</v>
      </c>
      <c r="DR159" s="32">
        <f t="shared" ca="1" si="71"/>
        <v>190.1</v>
      </c>
      <c r="DS159" s="32">
        <f t="shared" ca="1" si="71"/>
        <v>422.17</v>
      </c>
      <c r="DT159" s="32">
        <f t="shared" ca="1" si="71"/>
        <v>318.67</v>
      </c>
      <c r="DU159" s="31">
        <f t="shared" ca="1" si="66"/>
        <v>1044.52</v>
      </c>
      <c r="DV159" s="31">
        <f t="shared" ca="1" si="66"/>
        <v>982.19</v>
      </c>
      <c r="DW159" s="31">
        <f t="shared" ca="1" si="66"/>
        <v>683.61</v>
      </c>
      <c r="DX159" s="31">
        <f t="shared" ca="1" si="63"/>
        <v>481.94</v>
      </c>
      <c r="DY159" s="31">
        <f t="shared" ca="1" si="63"/>
        <v>1099.8399999999999</v>
      </c>
      <c r="DZ159" s="31">
        <f t="shared" ca="1" si="63"/>
        <v>1359.21</v>
      </c>
      <c r="EA159" s="31">
        <f t="shared" ca="1" si="63"/>
        <v>516.19000000000005</v>
      </c>
      <c r="EB159" s="31">
        <f t="shared" ca="1" si="63"/>
        <v>629.54</v>
      </c>
      <c r="EC159" s="31">
        <f t="shared" ca="1" si="63"/>
        <v>457.75</v>
      </c>
      <c r="ED159" s="31">
        <f t="shared" ca="1" si="72"/>
        <v>535.5</v>
      </c>
      <c r="EE159" s="31">
        <f t="shared" ca="1" si="72"/>
        <v>1173.08</v>
      </c>
      <c r="EF159" s="31">
        <f t="shared" ca="1" si="72"/>
        <v>873.71</v>
      </c>
      <c r="EG159" s="32">
        <f t="shared" ca="1" si="67"/>
        <v>7946.01</v>
      </c>
      <c r="EH159" s="32">
        <f t="shared" ca="1" si="67"/>
        <v>7559.7400000000016</v>
      </c>
      <c r="EI159" s="32">
        <f t="shared" ca="1" si="67"/>
        <v>5318.32</v>
      </c>
      <c r="EJ159" s="32">
        <f t="shared" ca="1" si="64"/>
        <v>3794.8000000000006</v>
      </c>
      <c r="EK159" s="32">
        <f t="shared" ca="1" si="64"/>
        <v>8763.159999999998</v>
      </c>
      <c r="EL159" s="32">
        <f t="shared" ca="1" si="64"/>
        <v>10965.09</v>
      </c>
      <c r="EM159" s="32">
        <f t="shared" ca="1" si="64"/>
        <v>4215.42</v>
      </c>
      <c r="EN159" s="32">
        <f t="shared" ca="1" si="64"/>
        <v>5200.6900000000005</v>
      </c>
      <c r="EO159" s="32">
        <f t="shared" ca="1" si="64"/>
        <v>3826.0299999999993</v>
      </c>
      <c r="EP159" s="32">
        <f t="shared" ca="1" si="73"/>
        <v>4527.6499999999996</v>
      </c>
      <c r="EQ159" s="32">
        <f t="shared" ca="1" si="73"/>
        <v>10038.65</v>
      </c>
      <c r="ER159" s="32">
        <f t="shared" ca="1" si="73"/>
        <v>7565.8099999999986</v>
      </c>
    </row>
    <row r="160" spans="1:148" x14ac:dyDescent="0.25">
      <c r="A160" t="s">
        <v>525</v>
      </c>
      <c r="B160" s="1" t="s">
        <v>144</v>
      </c>
      <c r="C160" t="str">
        <f t="shared" ca="1" si="74"/>
        <v>BCHIMP</v>
      </c>
      <c r="D160" t="str">
        <f t="shared" ca="1" si="75"/>
        <v>Alberta-BC Intertie - Import</v>
      </c>
      <c r="E160" s="52">
        <v>2777</v>
      </c>
      <c r="F160" s="52">
        <v>3071</v>
      </c>
      <c r="G160" s="52">
        <v>951</v>
      </c>
      <c r="H160" s="52">
        <v>439</v>
      </c>
      <c r="I160" s="52">
        <v>4094</v>
      </c>
      <c r="J160" s="52">
        <v>5874</v>
      </c>
      <c r="K160" s="52">
        <v>175</v>
      </c>
      <c r="L160" s="52">
        <v>3090</v>
      </c>
      <c r="M160" s="52">
        <v>475</v>
      </c>
      <c r="N160" s="52">
        <v>3284</v>
      </c>
      <c r="O160" s="52">
        <v>3000</v>
      </c>
      <c r="P160" s="52">
        <v>8144</v>
      </c>
      <c r="Q160" s="32">
        <v>108533.25</v>
      </c>
      <c r="R160" s="32">
        <v>92041.42</v>
      </c>
      <c r="S160" s="32">
        <v>29103.91</v>
      </c>
      <c r="T160" s="32">
        <v>28095.89</v>
      </c>
      <c r="U160" s="32">
        <v>171348.46</v>
      </c>
      <c r="V160" s="32">
        <v>221113.06</v>
      </c>
      <c r="W160" s="32">
        <v>5860</v>
      </c>
      <c r="X160" s="32">
        <v>308775.78000000003</v>
      </c>
      <c r="Y160" s="32">
        <v>11382.25</v>
      </c>
      <c r="Z160" s="32">
        <v>199479.63</v>
      </c>
      <c r="AA160" s="32">
        <v>104185.25</v>
      </c>
      <c r="AB160" s="32">
        <v>230093.84</v>
      </c>
      <c r="AC160" s="2">
        <v>2.56</v>
      </c>
      <c r="AD160" s="2">
        <v>2.56</v>
      </c>
      <c r="AE160" s="2">
        <v>2.56</v>
      </c>
      <c r="AF160" s="2">
        <v>2.56</v>
      </c>
      <c r="AG160" s="2">
        <v>2.56</v>
      </c>
      <c r="AH160" s="2">
        <v>2.56</v>
      </c>
      <c r="AI160" s="2">
        <v>2.56</v>
      </c>
      <c r="AJ160" s="2">
        <v>2.56</v>
      </c>
      <c r="AK160" s="2">
        <v>2.56</v>
      </c>
      <c r="AL160" s="2">
        <v>2.56</v>
      </c>
      <c r="AM160" s="2">
        <v>2.56</v>
      </c>
      <c r="AN160" s="2">
        <v>2.56</v>
      </c>
      <c r="AO160" s="33">
        <v>2778.45</v>
      </c>
      <c r="AP160" s="33">
        <v>2356.2600000000002</v>
      </c>
      <c r="AQ160" s="33">
        <v>745.06</v>
      </c>
      <c r="AR160" s="33">
        <v>719.25</v>
      </c>
      <c r="AS160" s="33">
        <v>4386.5200000000004</v>
      </c>
      <c r="AT160" s="33">
        <v>5660.49</v>
      </c>
      <c r="AU160" s="33">
        <v>150.02000000000001</v>
      </c>
      <c r="AV160" s="33">
        <v>7904.66</v>
      </c>
      <c r="AW160" s="33">
        <v>291.39</v>
      </c>
      <c r="AX160" s="33">
        <v>5106.68</v>
      </c>
      <c r="AY160" s="33">
        <v>2667.14</v>
      </c>
      <c r="AZ160" s="33">
        <v>5890.4</v>
      </c>
      <c r="BA160" s="31">
        <f t="shared" si="53"/>
        <v>-10.85</v>
      </c>
      <c r="BB160" s="31">
        <f t="shared" si="53"/>
        <v>-9.1999999999999993</v>
      </c>
      <c r="BC160" s="31">
        <f t="shared" si="53"/>
        <v>-2.91</v>
      </c>
      <c r="BD160" s="31">
        <f t="shared" si="53"/>
        <v>-5.62</v>
      </c>
      <c r="BE160" s="31">
        <f t="shared" si="53"/>
        <v>-34.270000000000003</v>
      </c>
      <c r="BF160" s="31">
        <f t="shared" si="53"/>
        <v>-44.22</v>
      </c>
      <c r="BG160" s="31">
        <f t="shared" si="78"/>
        <v>9.3800000000000008</v>
      </c>
      <c r="BH160" s="31">
        <f t="shared" si="78"/>
        <v>494.04</v>
      </c>
      <c r="BI160" s="31">
        <f t="shared" si="78"/>
        <v>18.21</v>
      </c>
      <c r="BJ160" s="31">
        <f t="shared" si="57"/>
        <v>-219.43</v>
      </c>
      <c r="BK160" s="31">
        <f t="shared" si="57"/>
        <v>-114.6</v>
      </c>
      <c r="BL160" s="31">
        <f t="shared" si="57"/>
        <v>-253.1</v>
      </c>
      <c r="BM160" s="6">
        <f t="shared" ca="1" si="81"/>
        <v>1.6999999999999999E-3</v>
      </c>
      <c r="BN160" s="6">
        <f t="shared" ca="1" si="81"/>
        <v>1.6999999999999999E-3</v>
      </c>
      <c r="BO160" s="6">
        <f t="shared" ca="1" si="81"/>
        <v>1.6999999999999999E-3</v>
      </c>
      <c r="BP160" s="6">
        <f t="shared" ca="1" si="81"/>
        <v>1.6999999999999999E-3</v>
      </c>
      <c r="BQ160" s="6">
        <f t="shared" ca="1" si="81"/>
        <v>1.6999999999999999E-3</v>
      </c>
      <c r="BR160" s="6">
        <f t="shared" ca="1" si="81"/>
        <v>1.6999999999999999E-3</v>
      </c>
      <c r="BS160" s="6">
        <f t="shared" ca="1" si="81"/>
        <v>1.6999999999999999E-3</v>
      </c>
      <c r="BT160" s="6">
        <f t="shared" ca="1" si="81"/>
        <v>1.6999999999999999E-3</v>
      </c>
      <c r="BU160" s="6">
        <f t="shared" ca="1" si="81"/>
        <v>1.6999999999999999E-3</v>
      </c>
      <c r="BV160" s="6">
        <f t="shared" ca="1" si="81"/>
        <v>1.6999999999999999E-3</v>
      </c>
      <c r="BW160" s="6">
        <f t="shared" ca="1" si="81"/>
        <v>1.6999999999999999E-3</v>
      </c>
      <c r="BX160" s="6">
        <f t="shared" ca="1" si="81"/>
        <v>1.6999999999999999E-3</v>
      </c>
      <c r="BY160" s="31">
        <f t="shared" ca="1" si="77"/>
        <v>184.51</v>
      </c>
      <c r="BZ160" s="31">
        <f t="shared" ca="1" si="77"/>
        <v>156.47</v>
      </c>
      <c r="CA160" s="31">
        <f t="shared" ca="1" si="77"/>
        <v>49.48</v>
      </c>
      <c r="CB160" s="31">
        <f t="shared" ca="1" si="77"/>
        <v>47.76</v>
      </c>
      <c r="CC160" s="31">
        <f t="shared" ca="1" si="77"/>
        <v>291.29000000000002</v>
      </c>
      <c r="CD160" s="31">
        <f t="shared" ca="1" si="77"/>
        <v>375.89</v>
      </c>
      <c r="CE160" s="31">
        <f t="shared" ca="1" si="76"/>
        <v>9.9600000000000009</v>
      </c>
      <c r="CF160" s="31">
        <f t="shared" ca="1" si="76"/>
        <v>524.91999999999996</v>
      </c>
      <c r="CG160" s="31">
        <f t="shared" ca="1" si="76"/>
        <v>19.350000000000001</v>
      </c>
      <c r="CH160" s="31">
        <f t="shared" ca="1" si="76"/>
        <v>339.12</v>
      </c>
      <c r="CI160" s="31">
        <f t="shared" ca="1" si="76"/>
        <v>177.11</v>
      </c>
      <c r="CJ160" s="31">
        <f t="shared" ca="1" si="76"/>
        <v>391.16</v>
      </c>
      <c r="CK160" s="32">
        <f t="shared" ca="1" si="54"/>
        <v>271.33</v>
      </c>
      <c r="CL160" s="32">
        <f t="shared" ca="1" si="54"/>
        <v>230.1</v>
      </c>
      <c r="CM160" s="32">
        <f t="shared" ca="1" si="54"/>
        <v>72.760000000000005</v>
      </c>
      <c r="CN160" s="32">
        <f t="shared" ca="1" si="54"/>
        <v>70.239999999999995</v>
      </c>
      <c r="CO160" s="32">
        <f t="shared" ca="1" si="54"/>
        <v>428.37</v>
      </c>
      <c r="CP160" s="32">
        <f t="shared" ca="1" si="54"/>
        <v>552.78</v>
      </c>
      <c r="CQ160" s="32">
        <f t="shared" ca="1" si="79"/>
        <v>14.65</v>
      </c>
      <c r="CR160" s="32">
        <f t="shared" ca="1" si="79"/>
        <v>771.94</v>
      </c>
      <c r="CS160" s="32">
        <f t="shared" ca="1" si="79"/>
        <v>28.46</v>
      </c>
      <c r="CT160" s="32">
        <f t="shared" ca="1" si="59"/>
        <v>498.7</v>
      </c>
      <c r="CU160" s="32">
        <f t="shared" ca="1" si="59"/>
        <v>260.45999999999998</v>
      </c>
      <c r="CV160" s="32">
        <f t="shared" ca="1" si="59"/>
        <v>575.23</v>
      </c>
      <c r="CW160" s="31">
        <f t="shared" ca="1" si="70"/>
        <v>-2311.7599999999998</v>
      </c>
      <c r="CX160" s="31">
        <f t="shared" ca="1" si="70"/>
        <v>-1960.4900000000002</v>
      </c>
      <c r="CY160" s="31">
        <f t="shared" ca="1" si="70"/>
        <v>-619.91</v>
      </c>
      <c r="CZ160" s="31">
        <f t="shared" ca="1" si="70"/>
        <v>-595.63</v>
      </c>
      <c r="DA160" s="31">
        <f t="shared" ca="1" si="70"/>
        <v>-3632.5900000000006</v>
      </c>
      <c r="DB160" s="31">
        <f t="shared" ca="1" si="70"/>
        <v>-4687.5999999999995</v>
      </c>
      <c r="DC160" s="31">
        <f t="shared" ca="1" si="69"/>
        <v>-134.79000000000002</v>
      </c>
      <c r="DD160" s="31">
        <f t="shared" ca="1" si="69"/>
        <v>-7101.8399999999992</v>
      </c>
      <c r="DE160" s="31">
        <f t="shared" ca="1" si="69"/>
        <v>-261.78999999999996</v>
      </c>
      <c r="DF160" s="31">
        <f t="shared" ca="1" si="60"/>
        <v>-4049.4300000000007</v>
      </c>
      <c r="DG160" s="31">
        <f t="shared" ca="1" si="60"/>
        <v>-2114.9699999999998</v>
      </c>
      <c r="DH160" s="31">
        <f t="shared" ca="1" si="60"/>
        <v>-4670.9099999999989</v>
      </c>
      <c r="DI160" s="32">
        <f t="shared" ca="1" si="65"/>
        <v>-115.59</v>
      </c>
      <c r="DJ160" s="32">
        <f t="shared" ca="1" si="65"/>
        <v>-98.02</v>
      </c>
      <c r="DK160" s="32">
        <f t="shared" ca="1" si="65"/>
        <v>-31</v>
      </c>
      <c r="DL160" s="32">
        <f t="shared" ca="1" si="62"/>
        <v>-29.78</v>
      </c>
      <c r="DM160" s="32">
        <f t="shared" ca="1" si="62"/>
        <v>-181.63</v>
      </c>
      <c r="DN160" s="32">
        <f t="shared" ca="1" si="62"/>
        <v>-234.38</v>
      </c>
      <c r="DO160" s="32">
        <f t="shared" ca="1" si="62"/>
        <v>-6.74</v>
      </c>
      <c r="DP160" s="32">
        <f t="shared" ca="1" si="62"/>
        <v>-355.09</v>
      </c>
      <c r="DQ160" s="32">
        <f t="shared" ca="1" si="62"/>
        <v>-13.09</v>
      </c>
      <c r="DR160" s="32">
        <f t="shared" ca="1" si="71"/>
        <v>-202.47</v>
      </c>
      <c r="DS160" s="32">
        <f t="shared" ca="1" si="71"/>
        <v>-105.75</v>
      </c>
      <c r="DT160" s="32">
        <f t="shared" ca="1" si="71"/>
        <v>-233.55</v>
      </c>
      <c r="DU160" s="31">
        <f t="shared" ca="1" si="66"/>
        <v>-367.37</v>
      </c>
      <c r="DV160" s="31">
        <f t="shared" ca="1" si="66"/>
        <v>-307.39</v>
      </c>
      <c r="DW160" s="31">
        <f t="shared" ca="1" si="66"/>
        <v>-96.01</v>
      </c>
      <c r="DX160" s="31">
        <f t="shared" ca="1" si="63"/>
        <v>-90.98</v>
      </c>
      <c r="DY160" s="31">
        <f t="shared" ca="1" si="63"/>
        <v>-547.41</v>
      </c>
      <c r="DZ160" s="31">
        <f t="shared" ca="1" si="63"/>
        <v>-696.45</v>
      </c>
      <c r="EA160" s="31">
        <f t="shared" ca="1" si="63"/>
        <v>-19.75</v>
      </c>
      <c r="EB160" s="31">
        <f t="shared" ca="1" si="63"/>
        <v>-1026.97</v>
      </c>
      <c r="EC160" s="31">
        <f t="shared" ca="1" si="63"/>
        <v>-37.36</v>
      </c>
      <c r="ED160" s="31">
        <f t="shared" ca="1" si="72"/>
        <v>-570.35</v>
      </c>
      <c r="EE160" s="31">
        <f t="shared" ca="1" si="72"/>
        <v>-293.83999999999997</v>
      </c>
      <c r="EF160" s="31">
        <f t="shared" ca="1" si="72"/>
        <v>-640.32000000000005</v>
      </c>
      <c r="EG160" s="32">
        <f t="shared" ca="1" si="67"/>
        <v>-2794.72</v>
      </c>
      <c r="EH160" s="32">
        <f t="shared" ca="1" si="67"/>
        <v>-2365.9</v>
      </c>
      <c r="EI160" s="32">
        <f t="shared" ca="1" si="67"/>
        <v>-746.92</v>
      </c>
      <c r="EJ160" s="32">
        <f t="shared" ca="1" si="64"/>
        <v>-716.39</v>
      </c>
      <c r="EK160" s="32">
        <f t="shared" ca="1" si="64"/>
        <v>-4361.630000000001</v>
      </c>
      <c r="EL160" s="32">
        <f t="shared" ca="1" si="64"/>
        <v>-5618.4299999999994</v>
      </c>
      <c r="EM160" s="32">
        <f t="shared" ca="1" si="64"/>
        <v>-161.28000000000003</v>
      </c>
      <c r="EN160" s="32">
        <f t="shared" ca="1" si="64"/>
        <v>-8483.9</v>
      </c>
      <c r="EO160" s="32">
        <f t="shared" ca="1" si="64"/>
        <v>-312.23999999999995</v>
      </c>
      <c r="EP160" s="32">
        <f t="shared" ca="1" si="73"/>
        <v>-4822.2500000000009</v>
      </c>
      <c r="EQ160" s="32">
        <f t="shared" ca="1" si="73"/>
        <v>-2514.56</v>
      </c>
      <c r="ER160" s="32">
        <f t="shared" ca="1" si="73"/>
        <v>-5544.7799999999988</v>
      </c>
    </row>
    <row r="161" spans="1:148" x14ac:dyDescent="0.25">
      <c r="A161" t="s">
        <v>525</v>
      </c>
      <c r="B161" s="1" t="s">
        <v>145</v>
      </c>
      <c r="C161" t="str">
        <f t="shared" ca="1" si="74"/>
        <v>BCHEXP</v>
      </c>
      <c r="D161" t="str">
        <f t="shared" ca="1" si="75"/>
        <v>Alberta-BC Intertie - Export</v>
      </c>
      <c r="G161" s="52">
        <v>28.5</v>
      </c>
      <c r="H161" s="52">
        <v>200</v>
      </c>
      <c r="I161" s="52">
        <v>80</v>
      </c>
      <c r="K161" s="52">
        <v>117</v>
      </c>
      <c r="L161" s="52">
        <v>437.25</v>
      </c>
      <c r="M161" s="52">
        <v>937.5</v>
      </c>
      <c r="N161" s="52">
        <v>1632</v>
      </c>
      <c r="Q161" s="32"/>
      <c r="R161" s="32"/>
      <c r="S161" s="32">
        <v>535.52</v>
      </c>
      <c r="T161" s="32">
        <v>2527</v>
      </c>
      <c r="U161" s="32">
        <v>1450</v>
      </c>
      <c r="V161" s="32"/>
      <c r="W161" s="32">
        <v>2225.9299999999998</v>
      </c>
      <c r="X161" s="32">
        <v>7091.2</v>
      </c>
      <c r="Y161" s="32">
        <v>20394.62</v>
      </c>
      <c r="Z161" s="32">
        <v>28498.45</v>
      </c>
      <c r="AA161" s="32"/>
      <c r="AB161" s="32"/>
      <c r="AE161" s="2">
        <v>0.77</v>
      </c>
      <c r="AF161" s="2">
        <v>0.77</v>
      </c>
      <c r="AG161" s="2">
        <v>0.77</v>
      </c>
      <c r="AI161" s="2">
        <v>0.77</v>
      </c>
      <c r="AJ161" s="2">
        <v>0.77</v>
      </c>
      <c r="AK161" s="2">
        <v>0.77</v>
      </c>
      <c r="AL161" s="2">
        <v>0.77</v>
      </c>
      <c r="AO161" s="33"/>
      <c r="AP161" s="33"/>
      <c r="AQ161" s="33">
        <v>4.12</v>
      </c>
      <c r="AR161" s="33">
        <v>19.46</v>
      </c>
      <c r="AS161" s="33">
        <v>11.16</v>
      </c>
      <c r="AT161" s="33"/>
      <c r="AU161" s="33">
        <v>17.14</v>
      </c>
      <c r="AV161" s="33">
        <v>54.6</v>
      </c>
      <c r="AW161" s="33">
        <v>157.04</v>
      </c>
      <c r="AX161" s="33">
        <v>219.44</v>
      </c>
      <c r="AY161" s="33"/>
      <c r="AZ161" s="33"/>
      <c r="BA161" s="31">
        <f t="shared" si="53"/>
        <v>0</v>
      </c>
      <c r="BB161" s="31">
        <f t="shared" si="53"/>
        <v>0</v>
      </c>
      <c r="BC161" s="31">
        <f t="shared" si="53"/>
        <v>-0.05</v>
      </c>
      <c r="BD161" s="31">
        <f t="shared" si="53"/>
        <v>-0.51</v>
      </c>
      <c r="BE161" s="31">
        <f t="shared" si="53"/>
        <v>-0.28999999999999998</v>
      </c>
      <c r="BF161" s="31">
        <f t="shared" si="53"/>
        <v>0</v>
      </c>
      <c r="BG161" s="31">
        <f t="shared" si="78"/>
        <v>3.56</v>
      </c>
      <c r="BH161" s="31">
        <f t="shared" si="78"/>
        <v>11.35</v>
      </c>
      <c r="BI161" s="31">
        <f t="shared" si="78"/>
        <v>32.630000000000003</v>
      </c>
      <c r="BJ161" s="31">
        <f t="shared" si="57"/>
        <v>-31.35</v>
      </c>
      <c r="BK161" s="31">
        <f t="shared" si="57"/>
        <v>0</v>
      </c>
      <c r="BL161" s="31">
        <f t="shared" si="57"/>
        <v>0</v>
      </c>
      <c r="BM161" s="6">
        <f t="shared" ca="1" si="81"/>
        <v>8.8999999999999999E-3</v>
      </c>
      <c r="BN161" s="6">
        <f t="shared" ca="1" si="81"/>
        <v>8.8999999999999999E-3</v>
      </c>
      <c r="BO161" s="6">
        <f t="shared" ca="1" si="81"/>
        <v>8.8999999999999999E-3</v>
      </c>
      <c r="BP161" s="6">
        <f t="shared" ca="1" si="81"/>
        <v>8.8999999999999999E-3</v>
      </c>
      <c r="BQ161" s="6">
        <f t="shared" ca="1" si="81"/>
        <v>8.8999999999999999E-3</v>
      </c>
      <c r="BR161" s="6">
        <f t="shared" ca="1" si="81"/>
        <v>8.8999999999999999E-3</v>
      </c>
      <c r="BS161" s="6">
        <f t="shared" ca="1" si="81"/>
        <v>8.8999999999999999E-3</v>
      </c>
      <c r="BT161" s="6">
        <f t="shared" ca="1" si="81"/>
        <v>8.8999999999999999E-3</v>
      </c>
      <c r="BU161" s="6">
        <f t="shared" ca="1" si="81"/>
        <v>8.8999999999999999E-3</v>
      </c>
      <c r="BV161" s="6">
        <f t="shared" ca="1" si="81"/>
        <v>8.8999999999999999E-3</v>
      </c>
      <c r="BW161" s="6">
        <f t="shared" ca="1" si="81"/>
        <v>8.8999999999999999E-3</v>
      </c>
      <c r="BX161" s="6">
        <f t="shared" ca="1" si="81"/>
        <v>8.8999999999999999E-3</v>
      </c>
      <c r="BY161" s="31">
        <f t="shared" ca="1" si="77"/>
        <v>0</v>
      </c>
      <c r="BZ161" s="31">
        <f t="shared" ca="1" si="77"/>
        <v>0</v>
      </c>
      <c r="CA161" s="31">
        <f t="shared" ca="1" si="77"/>
        <v>4.7699999999999996</v>
      </c>
      <c r="CB161" s="31">
        <f t="shared" ca="1" si="77"/>
        <v>22.49</v>
      </c>
      <c r="CC161" s="31">
        <f t="shared" ca="1" si="77"/>
        <v>12.91</v>
      </c>
      <c r="CD161" s="31">
        <f t="shared" ca="1" si="77"/>
        <v>0</v>
      </c>
      <c r="CE161" s="31">
        <f t="shared" ca="1" si="76"/>
        <v>19.809999999999999</v>
      </c>
      <c r="CF161" s="31">
        <f t="shared" ca="1" si="76"/>
        <v>63.11</v>
      </c>
      <c r="CG161" s="31">
        <f t="shared" ca="1" si="76"/>
        <v>181.51</v>
      </c>
      <c r="CH161" s="31">
        <f t="shared" ca="1" si="76"/>
        <v>253.64</v>
      </c>
      <c r="CI161" s="31">
        <f t="shared" ca="1" si="76"/>
        <v>0</v>
      </c>
      <c r="CJ161" s="31">
        <f t="shared" ca="1" si="76"/>
        <v>0</v>
      </c>
      <c r="CK161" s="32">
        <f t="shared" ca="1" si="54"/>
        <v>0</v>
      </c>
      <c r="CL161" s="32">
        <f t="shared" ca="1" si="54"/>
        <v>0</v>
      </c>
      <c r="CM161" s="32">
        <f t="shared" ca="1" si="54"/>
        <v>1.34</v>
      </c>
      <c r="CN161" s="32">
        <f t="shared" ca="1" si="54"/>
        <v>6.32</v>
      </c>
      <c r="CO161" s="32">
        <f t="shared" ca="1" si="54"/>
        <v>3.63</v>
      </c>
      <c r="CP161" s="32">
        <f t="shared" ca="1" si="54"/>
        <v>0</v>
      </c>
      <c r="CQ161" s="32">
        <f t="shared" ca="1" si="79"/>
        <v>5.56</v>
      </c>
      <c r="CR161" s="32">
        <f t="shared" ca="1" si="79"/>
        <v>17.73</v>
      </c>
      <c r="CS161" s="32">
        <f t="shared" ca="1" si="79"/>
        <v>50.99</v>
      </c>
      <c r="CT161" s="32">
        <f t="shared" ca="1" si="59"/>
        <v>71.25</v>
      </c>
      <c r="CU161" s="32">
        <f t="shared" ca="1" si="59"/>
        <v>0</v>
      </c>
      <c r="CV161" s="32">
        <f t="shared" ca="1" si="59"/>
        <v>0</v>
      </c>
      <c r="CW161" s="31">
        <f t="shared" ca="1" si="70"/>
        <v>0</v>
      </c>
      <c r="CX161" s="31">
        <f t="shared" ca="1" si="70"/>
        <v>0</v>
      </c>
      <c r="CY161" s="31">
        <f t="shared" ca="1" si="70"/>
        <v>2.0399999999999991</v>
      </c>
      <c r="CZ161" s="31">
        <f t="shared" ca="1" si="70"/>
        <v>9.8599999999999977</v>
      </c>
      <c r="DA161" s="31">
        <f t="shared" ca="1" si="70"/>
        <v>5.669999999999999</v>
      </c>
      <c r="DB161" s="31">
        <f t="shared" ca="1" si="70"/>
        <v>0</v>
      </c>
      <c r="DC161" s="31">
        <f t="shared" ca="1" si="69"/>
        <v>4.6699999999999964</v>
      </c>
      <c r="DD161" s="31">
        <f t="shared" ca="1" si="69"/>
        <v>14.890000000000002</v>
      </c>
      <c r="DE161" s="31">
        <f t="shared" ca="1" si="69"/>
        <v>42.830000000000005</v>
      </c>
      <c r="DF161" s="31">
        <f t="shared" ca="1" si="60"/>
        <v>136.79999999999998</v>
      </c>
      <c r="DG161" s="31">
        <f t="shared" ca="1" si="60"/>
        <v>0</v>
      </c>
      <c r="DH161" s="31">
        <f t="shared" ca="1" si="60"/>
        <v>0</v>
      </c>
      <c r="DI161" s="32">
        <f t="shared" ca="1" si="65"/>
        <v>0</v>
      </c>
      <c r="DJ161" s="32">
        <f t="shared" ca="1" si="65"/>
        <v>0</v>
      </c>
      <c r="DK161" s="32">
        <f t="shared" ca="1" si="65"/>
        <v>0.1</v>
      </c>
      <c r="DL161" s="32">
        <f t="shared" ca="1" si="62"/>
        <v>0.49</v>
      </c>
      <c r="DM161" s="32">
        <f t="shared" ca="1" si="62"/>
        <v>0.28000000000000003</v>
      </c>
      <c r="DN161" s="32">
        <f t="shared" ca="1" si="62"/>
        <v>0</v>
      </c>
      <c r="DO161" s="32">
        <f t="shared" ca="1" si="62"/>
        <v>0.23</v>
      </c>
      <c r="DP161" s="32">
        <f t="shared" ca="1" si="62"/>
        <v>0.74</v>
      </c>
      <c r="DQ161" s="32">
        <f t="shared" ca="1" si="62"/>
        <v>2.14</v>
      </c>
      <c r="DR161" s="32">
        <f t="shared" ca="1" si="71"/>
        <v>6.84</v>
      </c>
      <c r="DS161" s="32">
        <f t="shared" ca="1" si="71"/>
        <v>0</v>
      </c>
      <c r="DT161" s="32">
        <f t="shared" ca="1" si="71"/>
        <v>0</v>
      </c>
      <c r="DU161" s="31">
        <f t="shared" ca="1" si="66"/>
        <v>0</v>
      </c>
      <c r="DV161" s="31">
        <f t="shared" ca="1" si="66"/>
        <v>0</v>
      </c>
      <c r="DW161" s="31">
        <f t="shared" ca="1" si="66"/>
        <v>0.32</v>
      </c>
      <c r="DX161" s="31">
        <f t="shared" ca="1" si="63"/>
        <v>1.51</v>
      </c>
      <c r="DY161" s="31">
        <f t="shared" ca="1" si="63"/>
        <v>0.85</v>
      </c>
      <c r="DZ161" s="31">
        <f t="shared" ca="1" si="63"/>
        <v>0</v>
      </c>
      <c r="EA161" s="31">
        <f t="shared" ca="1" si="63"/>
        <v>0.68</v>
      </c>
      <c r="EB161" s="31">
        <f t="shared" ca="1" si="63"/>
        <v>2.15</v>
      </c>
      <c r="EC161" s="31">
        <f t="shared" ca="1" si="63"/>
        <v>6.11</v>
      </c>
      <c r="ED161" s="31">
        <f t="shared" ca="1" si="72"/>
        <v>19.27</v>
      </c>
      <c r="EE161" s="31">
        <f t="shared" ca="1" si="72"/>
        <v>0</v>
      </c>
      <c r="EF161" s="31">
        <f t="shared" ca="1" si="72"/>
        <v>0</v>
      </c>
      <c r="EG161" s="32">
        <f t="shared" ca="1" si="67"/>
        <v>0</v>
      </c>
      <c r="EH161" s="32">
        <f t="shared" ca="1" si="67"/>
        <v>0</v>
      </c>
      <c r="EI161" s="32">
        <f t="shared" ca="1" si="67"/>
        <v>2.4599999999999991</v>
      </c>
      <c r="EJ161" s="32">
        <f t="shared" ca="1" si="64"/>
        <v>11.859999999999998</v>
      </c>
      <c r="EK161" s="32">
        <f t="shared" ca="1" si="64"/>
        <v>6.7999999999999989</v>
      </c>
      <c r="EL161" s="32">
        <f t="shared" ca="1" si="64"/>
        <v>0</v>
      </c>
      <c r="EM161" s="32">
        <f t="shared" ca="1" si="64"/>
        <v>5.5799999999999965</v>
      </c>
      <c r="EN161" s="32">
        <f t="shared" ca="1" si="64"/>
        <v>17.78</v>
      </c>
      <c r="EO161" s="32">
        <f t="shared" ca="1" si="64"/>
        <v>51.080000000000005</v>
      </c>
      <c r="EP161" s="32">
        <f t="shared" ca="1" si="73"/>
        <v>162.91</v>
      </c>
      <c r="EQ161" s="32">
        <f t="shared" ca="1" si="73"/>
        <v>0</v>
      </c>
      <c r="ER161" s="32">
        <f t="shared" ca="1" si="73"/>
        <v>0</v>
      </c>
    </row>
    <row r="162" spans="1:148" x14ac:dyDescent="0.25">
      <c r="A162" t="s">
        <v>525</v>
      </c>
      <c r="B162" s="1" t="s">
        <v>146</v>
      </c>
      <c r="C162" t="str">
        <f t="shared" ca="1" si="74"/>
        <v>120SIMP</v>
      </c>
      <c r="D162" t="str">
        <f t="shared" ca="1" si="75"/>
        <v>Alberta-Montana Intertie - Import</v>
      </c>
      <c r="G162" s="52">
        <v>49.728000000000002</v>
      </c>
      <c r="Q162" s="32"/>
      <c r="R162" s="32"/>
      <c r="S162" s="32">
        <v>1409.29</v>
      </c>
      <c r="T162" s="32"/>
      <c r="U162" s="32"/>
      <c r="V162" s="32"/>
      <c r="W162" s="32"/>
      <c r="X162" s="32"/>
      <c r="Y162" s="32"/>
      <c r="Z162" s="32"/>
      <c r="AA162" s="32"/>
      <c r="AB162" s="32"/>
      <c r="AE162" s="2">
        <v>2.5299999999999998</v>
      </c>
      <c r="AO162" s="33"/>
      <c r="AP162" s="33"/>
      <c r="AQ162" s="33">
        <v>35.659999999999997</v>
      </c>
      <c r="AR162" s="33"/>
      <c r="AS162" s="33"/>
      <c r="AT162" s="33"/>
      <c r="AU162" s="33"/>
      <c r="AV162" s="33"/>
      <c r="AW162" s="33"/>
      <c r="AX162" s="33"/>
      <c r="AY162" s="33"/>
      <c r="AZ162" s="33"/>
      <c r="BA162" s="31">
        <f t="shared" si="53"/>
        <v>0</v>
      </c>
      <c r="BB162" s="31">
        <f t="shared" si="53"/>
        <v>0</v>
      </c>
      <c r="BC162" s="31">
        <f t="shared" si="53"/>
        <v>-0.14000000000000001</v>
      </c>
      <c r="BD162" s="31">
        <f t="shared" si="53"/>
        <v>0</v>
      </c>
      <c r="BE162" s="31">
        <f t="shared" si="53"/>
        <v>0</v>
      </c>
      <c r="BF162" s="31">
        <f t="shared" si="53"/>
        <v>0</v>
      </c>
      <c r="BG162" s="31">
        <f t="shared" si="78"/>
        <v>0</v>
      </c>
      <c r="BH162" s="31">
        <f t="shared" si="78"/>
        <v>0</v>
      </c>
      <c r="BI162" s="31">
        <f t="shared" si="78"/>
        <v>0</v>
      </c>
      <c r="BJ162" s="31">
        <f t="shared" si="57"/>
        <v>0</v>
      </c>
      <c r="BK162" s="31">
        <f t="shared" si="57"/>
        <v>0</v>
      </c>
      <c r="BL162" s="31">
        <f t="shared" si="57"/>
        <v>0</v>
      </c>
      <c r="BM162" s="6">
        <f t="shared" ca="1" si="81"/>
        <v>1.84E-2</v>
      </c>
      <c r="BN162" s="6">
        <f t="shared" ca="1" si="81"/>
        <v>1.84E-2</v>
      </c>
      <c r="BO162" s="6">
        <f t="shared" ca="1" si="81"/>
        <v>1.84E-2</v>
      </c>
      <c r="BP162" s="6">
        <f t="shared" ca="1" si="81"/>
        <v>1.84E-2</v>
      </c>
      <c r="BQ162" s="6">
        <f t="shared" ca="1" si="81"/>
        <v>1.84E-2</v>
      </c>
      <c r="BR162" s="6">
        <f t="shared" ca="1" si="81"/>
        <v>1.84E-2</v>
      </c>
      <c r="BS162" s="6">
        <f t="shared" ca="1" si="81"/>
        <v>1.84E-2</v>
      </c>
      <c r="BT162" s="6">
        <f t="shared" ca="1" si="81"/>
        <v>1.84E-2</v>
      </c>
      <c r="BU162" s="6">
        <f t="shared" ca="1" si="81"/>
        <v>1.84E-2</v>
      </c>
      <c r="BV162" s="6">
        <f t="shared" ca="1" si="81"/>
        <v>1.84E-2</v>
      </c>
      <c r="BW162" s="6">
        <f t="shared" ca="1" si="81"/>
        <v>1.84E-2</v>
      </c>
      <c r="BX162" s="6">
        <f t="shared" ca="1" si="81"/>
        <v>1.84E-2</v>
      </c>
      <c r="BY162" s="31">
        <f t="shared" ca="1" si="77"/>
        <v>0</v>
      </c>
      <c r="BZ162" s="31">
        <f t="shared" ca="1" si="77"/>
        <v>0</v>
      </c>
      <c r="CA162" s="31">
        <f t="shared" ca="1" si="77"/>
        <v>25.93</v>
      </c>
      <c r="CB162" s="31">
        <f t="shared" ca="1" si="77"/>
        <v>0</v>
      </c>
      <c r="CC162" s="31">
        <f t="shared" ca="1" si="77"/>
        <v>0</v>
      </c>
      <c r="CD162" s="31">
        <f t="shared" ca="1" si="77"/>
        <v>0</v>
      </c>
      <c r="CE162" s="31">
        <f t="shared" ca="1" si="76"/>
        <v>0</v>
      </c>
      <c r="CF162" s="31">
        <f t="shared" ca="1" si="76"/>
        <v>0</v>
      </c>
      <c r="CG162" s="31">
        <f t="shared" ca="1" si="76"/>
        <v>0</v>
      </c>
      <c r="CH162" s="31">
        <f t="shared" ca="1" si="76"/>
        <v>0</v>
      </c>
      <c r="CI162" s="31">
        <f t="shared" ca="1" si="76"/>
        <v>0</v>
      </c>
      <c r="CJ162" s="31">
        <f t="shared" ca="1" si="76"/>
        <v>0</v>
      </c>
      <c r="CK162" s="32">
        <f t="shared" ca="1" si="54"/>
        <v>0</v>
      </c>
      <c r="CL162" s="32">
        <f t="shared" ca="1" si="54"/>
        <v>0</v>
      </c>
      <c r="CM162" s="32">
        <f t="shared" ca="1" si="54"/>
        <v>3.52</v>
      </c>
      <c r="CN162" s="32">
        <f t="shared" ca="1" si="54"/>
        <v>0</v>
      </c>
      <c r="CO162" s="32">
        <f t="shared" ca="1" si="54"/>
        <v>0</v>
      </c>
      <c r="CP162" s="32">
        <f t="shared" ca="1" si="54"/>
        <v>0</v>
      </c>
      <c r="CQ162" s="32">
        <f t="shared" ca="1" si="79"/>
        <v>0</v>
      </c>
      <c r="CR162" s="32">
        <f t="shared" ca="1" si="79"/>
        <v>0</v>
      </c>
      <c r="CS162" s="32">
        <f t="shared" ca="1" si="79"/>
        <v>0</v>
      </c>
      <c r="CT162" s="32">
        <f t="shared" ca="1" si="59"/>
        <v>0</v>
      </c>
      <c r="CU162" s="32">
        <f t="shared" ca="1" si="59"/>
        <v>0</v>
      </c>
      <c r="CV162" s="32">
        <f t="shared" ca="1" si="59"/>
        <v>0</v>
      </c>
      <c r="CW162" s="31">
        <f t="shared" ca="1" si="70"/>
        <v>0</v>
      </c>
      <c r="CX162" s="31">
        <f t="shared" ca="1" si="70"/>
        <v>0</v>
      </c>
      <c r="CY162" s="31">
        <f t="shared" ca="1" si="70"/>
        <v>-6.0699999999999976</v>
      </c>
      <c r="CZ162" s="31">
        <f t="shared" ca="1" si="70"/>
        <v>0</v>
      </c>
      <c r="DA162" s="31">
        <f t="shared" ca="1" si="70"/>
        <v>0</v>
      </c>
      <c r="DB162" s="31">
        <f t="shared" ca="1" si="70"/>
        <v>0</v>
      </c>
      <c r="DC162" s="31">
        <f t="shared" ca="1" si="69"/>
        <v>0</v>
      </c>
      <c r="DD162" s="31">
        <f t="shared" ca="1" si="69"/>
        <v>0</v>
      </c>
      <c r="DE162" s="31">
        <f t="shared" ca="1" si="69"/>
        <v>0</v>
      </c>
      <c r="DF162" s="31">
        <f t="shared" ca="1" si="60"/>
        <v>0</v>
      </c>
      <c r="DG162" s="31">
        <f t="shared" ca="1" si="60"/>
        <v>0</v>
      </c>
      <c r="DH162" s="31">
        <f t="shared" ca="1" si="60"/>
        <v>0</v>
      </c>
      <c r="DI162" s="32">
        <f t="shared" ca="1" si="65"/>
        <v>0</v>
      </c>
      <c r="DJ162" s="32">
        <f t="shared" ca="1" si="65"/>
        <v>0</v>
      </c>
      <c r="DK162" s="32">
        <f t="shared" ca="1" si="65"/>
        <v>-0.3</v>
      </c>
      <c r="DL162" s="32">
        <f t="shared" ca="1" si="62"/>
        <v>0</v>
      </c>
      <c r="DM162" s="32">
        <f t="shared" ca="1" si="62"/>
        <v>0</v>
      </c>
      <c r="DN162" s="32">
        <f t="shared" ca="1" si="62"/>
        <v>0</v>
      </c>
      <c r="DO162" s="32">
        <f t="shared" ca="1" si="62"/>
        <v>0</v>
      </c>
      <c r="DP162" s="32">
        <f t="shared" ca="1" si="62"/>
        <v>0</v>
      </c>
      <c r="DQ162" s="32">
        <f t="shared" ca="1" si="62"/>
        <v>0</v>
      </c>
      <c r="DR162" s="32">
        <f t="shared" ca="1" si="71"/>
        <v>0</v>
      </c>
      <c r="DS162" s="32">
        <f t="shared" ca="1" si="71"/>
        <v>0</v>
      </c>
      <c r="DT162" s="32">
        <f t="shared" ca="1" si="71"/>
        <v>0</v>
      </c>
      <c r="DU162" s="31">
        <f t="shared" ca="1" si="66"/>
        <v>0</v>
      </c>
      <c r="DV162" s="31">
        <f t="shared" ca="1" si="66"/>
        <v>0</v>
      </c>
      <c r="DW162" s="31">
        <f t="shared" ca="1" si="66"/>
        <v>-0.94</v>
      </c>
      <c r="DX162" s="31">
        <f t="shared" ca="1" si="63"/>
        <v>0</v>
      </c>
      <c r="DY162" s="31">
        <f t="shared" ca="1" si="63"/>
        <v>0</v>
      </c>
      <c r="DZ162" s="31">
        <f t="shared" ca="1" si="63"/>
        <v>0</v>
      </c>
      <c r="EA162" s="31">
        <f t="shared" ca="1" si="63"/>
        <v>0</v>
      </c>
      <c r="EB162" s="31">
        <f t="shared" ca="1" si="63"/>
        <v>0</v>
      </c>
      <c r="EC162" s="31">
        <f t="shared" ca="1" si="63"/>
        <v>0</v>
      </c>
      <c r="ED162" s="31">
        <f t="shared" ca="1" si="72"/>
        <v>0</v>
      </c>
      <c r="EE162" s="31">
        <f t="shared" ca="1" si="72"/>
        <v>0</v>
      </c>
      <c r="EF162" s="31">
        <f t="shared" ca="1" si="72"/>
        <v>0</v>
      </c>
      <c r="EG162" s="32">
        <f t="shared" ca="1" si="67"/>
        <v>0</v>
      </c>
      <c r="EH162" s="32">
        <f t="shared" ca="1" si="67"/>
        <v>0</v>
      </c>
      <c r="EI162" s="32">
        <f t="shared" ca="1" si="67"/>
        <v>-7.3099999999999969</v>
      </c>
      <c r="EJ162" s="32">
        <f t="shared" ca="1" si="64"/>
        <v>0</v>
      </c>
      <c r="EK162" s="32">
        <f t="shared" ca="1" si="64"/>
        <v>0</v>
      </c>
      <c r="EL162" s="32">
        <f t="shared" ca="1" si="64"/>
        <v>0</v>
      </c>
      <c r="EM162" s="32">
        <f t="shared" ca="1" si="64"/>
        <v>0</v>
      </c>
      <c r="EN162" s="32">
        <f t="shared" ca="1" si="64"/>
        <v>0</v>
      </c>
      <c r="EO162" s="32">
        <f t="shared" ca="1" si="64"/>
        <v>0</v>
      </c>
      <c r="EP162" s="32">
        <f t="shared" ca="1" si="73"/>
        <v>0</v>
      </c>
      <c r="EQ162" s="32">
        <f t="shared" ca="1" si="73"/>
        <v>0</v>
      </c>
      <c r="ER162" s="32">
        <f t="shared" ca="1" si="73"/>
        <v>0</v>
      </c>
    </row>
    <row r="163" spans="1:148" x14ac:dyDescent="0.25">
      <c r="A163" t="s">
        <v>525</v>
      </c>
      <c r="B163" s="1" t="s">
        <v>433</v>
      </c>
      <c r="C163" t="str">
        <f t="shared" ca="1" si="74"/>
        <v>SPCIMP</v>
      </c>
      <c r="D163" t="str">
        <f t="shared" ca="1" si="75"/>
        <v>Alberta-Saskatchewan Intertie - Import</v>
      </c>
      <c r="J163" s="52">
        <v>22</v>
      </c>
      <c r="Q163" s="32"/>
      <c r="R163" s="32"/>
      <c r="S163" s="32"/>
      <c r="T163" s="32"/>
      <c r="U163" s="32"/>
      <c r="V163" s="32">
        <v>461.34</v>
      </c>
      <c r="W163" s="32"/>
      <c r="X163" s="32"/>
      <c r="Y163" s="32"/>
      <c r="Z163" s="32"/>
      <c r="AA163" s="32"/>
      <c r="AB163" s="32"/>
      <c r="AH163" s="2">
        <v>6.4</v>
      </c>
      <c r="AO163" s="33"/>
      <c r="AP163" s="33"/>
      <c r="AQ163" s="33"/>
      <c r="AR163" s="33"/>
      <c r="AS163" s="33"/>
      <c r="AT163" s="33">
        <v>29.53</v>
      </c>
      <c r="AU163" s="33"/>
      <c r="AV163" s="33"/>
      <c r="AW163" s="33"/>
      <c r="AX163" s="33"/>
      <c r="AY163" s="33"/>
      <c r="AZ163" s="33"/>
      <c r="BA163" s="31">
        <f t="shared" si="53"/>
        <v>0</v>
      </c>
      <c r="BB163" s="31">
        <f t="shared" si="53"/>
        <v>0</v>
      </c>
      <c r="BC163" s="31">
        <f t="shared" si="53"/>
        <v>0</v>
      </c>
      <c r="BD163" s="31">
        <f t="shared" si="53"/>
        <v>0</v>
      </c>
      <c r="BE163" s="31">
        <f t="shared" si="53"/>
        <v>0</v>
      </c>
      <c r="BF163" s="31">
        <f t="shared" si="53"/>
        <v>-0.09</v>
      </c>
      <c r="BG163" s="31">
        <f t="shared" si="78"/>
        <v>0</v>
      </c>
      <c r="BH163" s="31">
        <f t="shared" si="78"/>
        <v>0</v>
      </c>
      <c r="BI163" s="31">
        <f t="shared" si="78"/>
        <v>0</v>
      </c>
      <c r="BJ163" s="31">
        <f t="shared" si="57"/>
        <v>0</v>
      </c>
      <c r="BK163" s="31">
        <f t="shared" si="57"/>
        <v>0</v>
      </c>
      <c r="BL163" s="31">
        <f t="shared" si="57"/>
        <v>0</v>
      </c>
      <c r="BM163" s="6">
        <f t="shared" ca="1" si="81"/>
        <v>2.3599999999999999E-2</v>
      </c>
      <c r="BN163" s="6">
        <f t="shared" ca="1" si="81"/>
        <v>2.3599999999999999E-2</v>
      </c>
      <c r="BO163" s="6">
        <f t="shared" ca="1" si="81"/>
        <v>2.3599999999999999E-2</v>
      </c>
      <c r="BP163" s="6">
        <f t="shared" ca="1" si="81"/>
        <v>2.3599999999999999E-2</v>
      </c>
      <c r="BQ163" s="6">
        <f t="shared" ca="1" si="81"/>
        <v>2.3599999999999999E-2</v>
      </c>
      <c r="BR163" s="6">
        <f t="shared" ca="1" si="81"/>
        <v>2.3599999999999999E-2</v>
      </c>
      <c r="BS163" s="6">
        <f t="shared" ca="1" si="81"/>
        <v>2.3599999999999999E-2</v>
      </c>
      <c r="BT163" s="6">
        <f t="shared" ca="1" si="81"/>
        <v>2.3599999999999999E-2</v>
      </c>
      <c r="BU163" s="6">
        <f t="shared" ca="1" si="81"/>
        <v>2.3599999999999999E-2</v>
      </c>
      <c r="BV163" s="6">
        <f t="shared" ca="1" si="81"/>
        <v>2.3599999999999999E-2</v>
      </c>
      <c r="BW163" s="6">
        <f t="shared" ca="1" si="81"/>
        <v>2.3599999999999999E-2</v>
      </c>
      <c r="BX163" s="6">
        <f t="shared" ca="1" si="81"/>
        <v>2.3599999999999999E-2</v>
      </c>
      <c r="BY163" s="31">
        <f t="shared" ca="1" si="77"/>
        <v>0</v>
      </c>
      <c r="BZ163" s="31">
        <f t="shared" ca="1" si="77"/>
        <v>0</v>
      </c>
      <c r="CA163" s="31">
        <f t="shared" ca="1" si="77"/>
        <v>0</v>
      </c>
      <c r="CB163" s="31">
        <f t="shared" ca="1" si="77"/>
        <v>0</v>
      </c>
      <c r="CC163" s="31">
        <f t="shared" ca="1" si="77"/>
        <v>0</v>
      </c>
      <c r="CD163" s="31">
        <f t="shared" ca="1" si="77"/>
        <v>10.89</v>
      </c>
      <c r="CE163" s="31">
        <f t="shared" ca="1" si="76"/>
        <v>0</v>
      </c>
      <c r="CF163" s="31">
        <f t="shared" ca="1" si="76"/>
        <v>0</v>
      </c>
      <c r="CG163" s="31">
        <f t="shared" ca="1" si="76"/>
        <v>0</v>
      </c>
      <c r="CH163" s="31">
        <f t="shared" ca="1" si="76"/>
        <v>0</v>
      </c>
      <c r="CI163" s="31">
        <f t="shared" ca="1" si="76"/>
        <v>0</v>
      </c>
      <c r="CJ163" s="31">
        <f t="shared" ca="1" si="76"/>
        <v>0</v>
      </c>
      <c r="CK163" s="32">
        <f t="shared" ca="1" si="54"/>
        <v>0</v>
      </c>
      <c r="CL163" s="32">
        <f t="shared" ca="1" si="54"/>
        <v>0</v>
      </c>
      <c r="CM163" s="32">
        <f t="shared" ca="1" si="54"/>
        <v>0</v>
      </c>
      <c r="CN163" s="32">
        <f t="shared" ca="1" si="54"/>
        <v>0</v>
      </c>
      <c r="CO163" s="32">
        <f t="shared" ca="1" si="54"/>
        <v>0</v>
      </c>
      <c r="CP163" s="32">
        <f t="shared" ca="1" si="54"/>
        <v>1.1499999999999999</v>
      </c>
      <c r="CQ163" s="32">
        <f t="shared" ca="1" si="79"/>
        <v>0</v>
      </c>
      <c r="CR163" s="32">
        <f t="shared" ca="1" si="79"/>
        <v>0</v>
      </c>
      <c r="CS163" s="32">
        <f t="shared" ca="1" si="79"/>
        <v>0</v>
      </c>
      <c r="CT163" s="32">
        <f t="shared" ca="1" si="59"/>
        <v>0</v>
      </c>
      <c r="CU163" s="32">
        <f t="shared" ca="1" si="59"/>
        <v>0</v>
      </c>
      <c r="CV163" s="32">
        <f t="shared" ca="1" si="59"/>
        <v>0</v>
      </c>
      <c r="CW163" s="31">
        <f t="shared" ca="1" si="70"/>
        <v>0</v>
      </c>
      <c r="CX163" s="31">
        <f t="shared" ca="1" si="70"/>
        <v>0</v>
      </c>
      <c r="CY163" s="31">
        <f t="shared" ca="1" si="70"/>
        <v>0</v>
      </c>
      <c r="CZ163" s="31">
        <f t="shared" ca="1" si="70"/>
        <v>0</v>
      </c>
      <c r="DA163" s="31">
        <f t="shared" ca="1" si="70"/>
        <v>0</v>
      </c>
      <c r="DB163" s="31">
        <f t="shared" ca="1" si="70"/>
        <v>-17.400000000000002</v>
      </c>
      <c r="DC163" s="31">
        <f t="shared" ca="1" si="69"/>
        <v>0</v>
      </c>
      <c r="DD163" s="31">
        <f t="shared" ca="1" si="69"/>
        <v>0</v>
      </c>
      <c r="DE163" s="31">
        <f t="shared" ca="1" si="69"/>
        <v>0</v>
      </c>
      <c r="DF163" s="31">
        <f t="shared" ca="1" si="60"/>
        <v>0</v>
      </c>
      <c r="DG163" s="31">
        <f t="shared" ca="1" si="60"/>
        <v>0</v>
      </c>
      <c r="DH163" s="31">
        <f t="shared" ca="1" si="60"/>
        <v>0</v>
      </c>
      <c r="DI163" s="32">
        <f t="shared" ca="1" si="65"/>
        <v>0</v>
      </c>
      <c r="DJ163" s="32">
        <f t="shared" ca="1" si="65"/>
        <v>0</v>
      </c>
      <c r="DK163" s="32">
        <f t="shared" ca="1" si="65"/>
        <v>0</v>
      </c>
      <c r="DL163" s="32">
        <f t="shared" ca="1" si="62"/>
        <v>0</v>
      </c>
      <c r="DM163" s="32">
        <f t="shared" ca="1" si="62"/>
        <v>0</v>
      </c>
      <c r="DN163" s="32">
        <f t="shared" ca="1" si="62"/>
        <v>-0.87</v>
      </c>
      <c r="DO163" s="32">
        <f t="shared" ca="1" si="62"/>
        <v>0</v>
      </c>
      <c r="DP163" s="32">
        <f t="shared" ca="1" si="62"/>
        <v>0</v>
      </c>
      <c r="DQ163" s="32">
        <f t="shared" ca="1" si="62"/>
        <v>0</v>
      </c>
      <c r="DR163" s="32">
        <f t="shared" ca="1" si="71"/>
        <v>0</v>
      </c>
      <c r="DS163" s="32">
        <f t="shared" ca="1" si="71"/>
        <v>0</v>
      </c>
      <c r="DT163" s="32">
        <f t="shared" ca="1" si="71"/>
        <v>0</v>
      </c>
      <c r="DU163" s="31">
        <f t="shared" ca="1" si="66"/>
        <v>0</v>
      </c>
      <c r="DV163" s="31">
        <f t="shared" ca="1" si="66"/>
        <v>0</v>
      </c>
      <c r="DW163" s="31">
        <f t="shared" ca="1" si="66"/>
        <v>0</v>
      </c>
      <c r="DX163" s="31">
        <f t="shared" ca="1" si="63"/>
        <v>0</v>
      </c>
      <c r="DY163" s="31">
        <f t="shared" ca="1" si="63"/>
        <v>0</v>
      </c>
      <c r="DZ163" s="31">
        <f t="shared" ca="1" si="63"/>
        <v>-2.59</v>
      </c>
      <c r="EA163" s="31">
        <f t="shared" ca="1" si="63"/>
        <v>0</v>
      </c>
      <c r="EB163" s="31">
        <f t="shared" ca="1" si="63"/>
        <v>0</v>
      </c>
      <c r="EC163" s="31">
        <f t="shared" ca="1" si="63"/>
        <v>0</v>
      </c>
      <c r="ED163" s="31">
        <f t="shared" ca="1" si="72"/>
        <v>0</v>
      </c>
      <c r="EE163" s="31">
        <f t="shared" ca="1" si="72"/>
        <v>0</v>
      </c>
      <c r="EF163" s="31">
        <f t="shared" ca="1" si="72"/>
        <v>0</v>
      </c>
      <c r="EG163" s="32">
        <f t="shared" ca="1" si="67"/>
        <v>0</v>
      </c>
      <c r="EH163" s="32">
        <f t="shared" ca="1" si="67"/>
        <v>0</v>
      </c>
      <c r="EI163" s="32">
        <f t="shared" ca="1" si="67"/>
        <v>0</v>
      </c>
      <c r="EJ163" s="32">
        <f t="shared" ca="1" si="64"/>
        <v>0</v>
      </c>
      <c r="EK163" s="32">
        <f t="shared" ca="1" si="64"/>
        <v>0</v>
      </c>
      <c r="EL163" s="32">
        <f t="shared" ca="1" si="64"/>
        <v>-20.860000000000003</v>
      </c>
      <c r="EM163" s="32">
        <f t="shared" ca="1" si="64"/>
        <v>0</v>
      </c>
      <c r="EN163" s="32">
        <f t="shared" ca="1" si="64"/>
        <v>0</v>
      </c>
      <c r="EO163" s="32">
        <f t="shared" ca="1" si="64"/>
        <v>0</v>
      </c>
      <c r="EP163" s="32">
        <f t="shared" ca="1" si="73"/>
        <v>0</v>
      </c>
      <c r="EQ163" s="32">
        <f t="shared" ca="1" si="73"/>
        <v>0</v>
      </c>
      <c r="ER163" s="32">
        <f t="shared" ca="1" si="73"/>
        <v>0</v>
      </c>
    </row>
    <row r="164" spans="1:148" x14ac:dyDescent="0.25">
      <c r="A164" t="s">
        <v>467</v>
      </c>
      <c r="B164" s="1" t="s">
        <v>134</v>
      </c>
      <c r="C164" t="str">
        <f t="shared" ca="1" si="74"/>
        <v>THS</v>
      </c>
      <c r="D164" t="str">
        <f t="shared" ca="1" si="75"/>
        <v>Three Sisters Hydro Plant</v>
      </c>
      <c r="E164" s="52">
        <v>531.90143409999996</v>
      </c>
      <c r="F164" s="52">
        <v>418.98423289999999</v>
      </c>
      <c r="G164" s="52">
        <v>83.754386100000005</v>
      </c>
      <c r="H164" s="52">
        <v>0</v>
      </c>
      <c r="I164" s="52">
        <v>0</v>
      </c>
      <c r="J164" s="52">
        <v>0</v>
      </c>
      <c r="K164" s="52">
        <v>16.7287532</v>
      </c>
      <c r="L164" s="52">
        <v>117.3730171</v>
      </c>
      <c r="M164" s="52">
        <v>159.60740899999999</v>
      </c>
      <c r="N164" s="52">
        <v>163.92828729999999</v>
      </c>
      <c r="O164" s="52">
        <v>507.51678720000001</v>
      </c>
      <c r="P164" s="52">
        <v>585.82593329999997</v>
      </c>
      <c r="Q164" s="32">
        <v>20430.09</v>
      </c>
      <c r="R164" s="32">
        <v>15021.4</v>
      </c>
      <c r="S164" s="32">
        <v>1633.45</v>
      </c>
      <c r="T164" s="32">
        <v>0</v>
      </c>
      <c r="U164" s="32">
        <v>0</v>
      </c>
      <c r="V164" s="32">
        <v>0</v>
      </c>
      <c r="W164" s="32">
        <v>630.15</v>
      </c>
      <c r="X164" s="32">
        <v>6042.89</v>
      </c>
      <c r="Y164" s="32">
        <v>3528.2</v>
      </c>
      <c r="Z164" s="32">
        <v>4071.23</v>
      </c>
      <c r="AA164" s="32">
        <v>11229.99</v>
      </c>
      <c r="AB164" s="32">
        <v>12543.71</v>
      </c>
      <c r="AC164" s="2">
        <v>1.1299999999999999</v>
      </c>
      <c r="AD164" s="2">
        <v>1.1299999999999999</v>
      </c>
      <c r="AE164" s="2">
        <v>1.1299999999999999</v>
      </c>
      <c r="AF164" s="2">
        <v>1.1299999999999999</v>
      </c>
      <c r="AG164" s="2">
        <v>1.1299999999999999</v>
      </c>
      <c r="AH164" s="2">
        <v>1.1299999999999999</v>
      </c>
      <c r="AI164" s="2">
        <v>1.1299999999999999</v>
      </c>
      <c r="AJ164" s="2">
        <v>1.1299999999999999</v>
      </c>
      <c r="AK164" s="2">
        <v>1.1299999999999999</v>
      </c>
      <c r="AL164" s="2">
        <v>1.1299999999999999</v>
      </c>
      <c r="AM164" s="2">
        <v>1.1299999999999999</v>
      </c>
      <c r="AN164" s="2">
        <v>1.1299999999999999</v>
      </c>
      <c r="AO164" s="33">
        <v>230.86</v>
      </c>
      <c r="AP164" s="33">
        <v>169.74</v>
      </c>
      <c r="AQ164" s="33">
        <v>18.46</v>
      </c>
      <c r="AR164" s="33">
        <v>0</v>
      </c>
      <c r="AS164" s="33">
        <v>0</v>
      </c>
      <c r="AT164" s="33">
        <v>0</v>
      </c>
      <c r="AU164" s="33">
        <v>7.12</v>
      </c>
      <c r="AV164" s="33">
        <v>68.28</v>
      </c>
      <c r="AW164" s="33">
        <v>39.869999999999997</v>
      </c>
      <c r="AX164" s="33">
        <v>46</v>
      </c>
      <c r="AY164" s="33">
        <v>126.9</v>
      </c>
      <c r="AZ164" s="33">
        <v>141.74</v>
      </c>
      <c r="BA164" s="31">
        <f t="shared" ref="BA164:BF167" si="82">ROUND(Q164*BA$3,2)</f>
        <v>-2.04</v>
      </c>
      <c r="BB164" s="31">
        <f t="shared" si="82"/>
        <v>-1.5</v>
      </c>
      <c r="BC164" s="31">
        <f t="shared" si="82"/>
        <v>-0.16</v>
      </c>
      <c r="BD164" s="31">
        <f t="shared" si="82"/>
        <v>0</v>
      </c>
      <c r="BE164" s="31">
        <f t="shared" si="82"/>
        <v>0</v>
      </c>
      <c r="BF164" s="31">
        <f t="shared" si="82"/>
        <v>0</v>
      </c>
      <c r="BG164" s="31">
        <f t="shared" si="78"/>
        <v>1.01</v>
      </c>
      <c r="BH164" s="31">
        <f t="shared" si="78"/>
        <v>9.67</v>
      </c>
      <c r="BI164" s="31">
        <f t="shared" si="78"/>
        <v>5.65</v>
      </c>
      <c r="BJ164" s="31">
        <f t="shared" si="57"/>
        <v>-4.4800000000000004</v>
      </c>
      <c r="BK164" s="31">
        <f t="shared" si="57"/>
        <v>-12.35</v>
      </c>
      <c r="BL164" s="31">
        <f t="shared" si="57"/>
        <v>-13.8</v>
      </c>
      <c r="BM164" s="6">
        <f t="shared" ca="1" si="81"/>
        <v>-5.4899999999999997E-2</v>
      </c>
      <c r="BN164" s="6">
        <f t="shared" ca="1" si="81"/>
        <v>-5.4899999999999997E-2</v>
      </c>
      <c r="BO164" s="6">
        <f t="shared" ca="1" si="81"/>
        <v>-5.4899999999999997E-2</v>
      </c>
      <c r="BP164" s="6">
        <f t="shared" ca="1" si="81"/>
        <v>-5.4899999999999997E-2</v>
      </c>
      <c r="BQ164" s="6">
        <f t="shared" ca="1" si="81"/>
        <v>-5.4899999999999997E-2</v>
      </c>
      <c r="BR164" s="6">
        <f t="shared" ca="1" si="81"/>
        <v>-5.4899999999999997E-2</v>
      </c>
      <c r="BS164" s="6">
        <f t="shared" ca="1" si="81"/>
        <v>-5.4899999999999997E-2</v>
      </c>
      <c r="BT164" s="6">
        <f t="shared" ca="1" si="81"/>
        <v>-5.4899999999999997E-2</v>
      </c>
      <c r="BU164" s="6">
        <f t="shared" ca="1" si="81"/>
        <v>-5.4899999999999997E-2</v>
      </c>
      <c r="BV164" s="6">
        <f t="shared" ca="1" si="81"/>
        <v>-5.4899999999999997E-2</v>
      </c>
      <c r="BW164" s="6">
        <f t="shared" ca="1" si="81"/>
        <v>-5.4899999999999997E-2</v>
      </c>
      <c r="BX164" s="6">
        <f t="shared" ca="1" si="81"/>
        <v>-5.4899999999999997E-2</v>
      </c>
      <c r="BY164" s="31">
        <f t="shared" ca="1" si="77"/>
        <v>-1121.6099999999999</v>
      </c>
      <c r="BZ164" s="31">
        <f t="shared" ca="1" si="77"/>
        <v>-824.67</v>
      </c>
      <c r="CA164" s="31">
        <f t="shared" ca="1" si="77"/>
        <v>-89.68</v>
      </c>
      <c r="CB164" s="31">
        <f t="shared" ca="1" si="77"/>
        <v>0</v>
      </c>
      <c r="CC164" s="31">
        <f t="shared" ca="1" si="77"/>
        <v>0</v>
      </c>
      <c r="CD164" s="31">
        <f t="shared" ca="1" si="77"/>
        <v>0</v>
      </c>
      <c r="CE164" s="31">
        <f t="shared" ca="1" si="76"/>
        <v>-34.6</v>
      </c>
      <c r="CF164" s="31">
        <f t="shared" ca="1" si="76"/>
        <v>-331.75</v>
      </c>
      <c r="CG164" s="31">
        <f t="shared" ca="1" si="76"/>
        <v>-193.7</v>
      </c>
      <c r="CH164" s="31">
        <f t="shared" ca="1" si="76"/>
        <v>-223.51</v>
      </c>
      <c r="CI164" s="31">
        <f t="shared" ca="1" si="76"/>
        <v>-616.53</v>
      </c>
      <c r="CJ164" s="31">
        <f t="shared" ca="1" si="76"/>
        <v>-688.65</v>
      </c>
      <c r="CK164" s="32">
        <f t="shared" ref="CK164:CP167" ca="1" si="83">ROUND(Q164*$CV$3,2)</f>
        <v>51.08</v>
      </c>
      <c r="CL164" s="32">
        <f t="shared" ca="1" si="83"/>
        <v>37.549999999999997</v>
      </c>
      <c r="CM164" s="32">
        <f t="shared" ca="1" si="83"/>
        <v>4.08</v>
      </c>
      <c r="CN164" s="32">
        <f t="shared" ca="1" si="83"/>
        <v>0</v>
      </c>
      <c r="CO164" s="32">
        <f t="shared" ca="1" si="83"/>
        <v>0</v>
      </c>
      <c r="CP164" s="32">
        <f t="shared" ca="1" si="83"/>
        <v>0</v>
      </c>
      <c r="CQ164" s="32">
        <f t="shared" ca="1" si="79"/>
        <v>1.58</v>
      </c>
      <c r="CR164" s="32">
        <f t="shared" ca="1" si="79"/>
        <v>15.11</v>
      </c>
      <c r="CS164" s="32">
        <f t="shared" ca="1" si="79"/>
        <v>8.82</v>
      </c>
      <c r="CT164" s="32">
        <f t="shared" ca="1" si="59"/>
        <v>10.18</v>
      </c>
      <c r="CU164" s="32">
        <f t="shared" ca="1" si="59"/>
        <v>28.07</v>
      </c>
      <c r="CV164" s="32">
        <f t="shared" ca="1" si="59"/>
        <v>31.36</v>
      </c>
      <c r="CW164" s="31">
        <f t="shared" ca="1" si="70"/>
        <v>-1299.3499999999999</v>
      </c>
      <c r="CX164" s="31">
        <f t="shared" ca="1" si="70"/>
        <v>-955.36</v>
      </c>
      <c r="CY164" s="31">
        <f t="shared" ca="1" si="70"/>
        <v>-103.9</v>
      </c>
      <c r="CZ164" s="31">
        <f t="shared" ca="1" si="70"/>
        <v>0</v>
      </c>
      <c r="DA164" s="31">
        <f t="shared" ca="1" si="70"/>
        <v>0</v>
      </c>
      <c r="DB164" s="31">
        <f t="shared" ca="1" si="70"/>
        <v>0</v>
      </c>
      <c r="DC164" s="31">
        <f t="shared" ca="1" si="69"/>
        <v>-41.15</v>
      </c>
      <c r="DD164" s="31">
        <f t="shared" ca="1" si="69"/>
        <v>-394.59</v>
      </c>
      <c r="DE164" s="31">
        <f t="shared" ca="1" si="69"/>
        <v>-230.4</v>
      </c>
      <c r="DF164" s="31">
        <f t="shared" ca="1" si="60"/>
        <v>-254.85</v>
      </c>
      <c r="DG164" s="31">
        <f t="shared" ca="1" si="60"/>
        <v>-703.00999999999988</v>
      </c>
      <c r="DH164" s="31">
        <f t="shared" ca="1" si="60"/>
        <v>-785.23</v>
      </c>
      <c r="DI164" s="32">
        <f t="shared" ca="1" si="65"/>
        <v>-64.97</v>
      </c>
      <c r="DJ164" s="32">
        <f t="shared" ca="1" si="65"/>
        <v>-47.77</v>
      </c>
      <c r="DK164" s="32">
        <f t="shared" ca="1" si="65"/>
        <v>-5.2</v>
      </c>
      <c r="DL164" s="32">
        <f t="shared" ca="1" si="62"/>
        <v>0</v>
      </c>
      <c r="DM164" s="32">
        <f t="shared" ca="1" si="62"/>
        <v>0</v>
      </c>
      <c r="DN164" s="32">
        <f t="shared" ca="1" si="62"/>
        <v>0</v>
      </c>
      <c r="DO164" s="32">
        <f t="shared" ca="1" si="62"/>
        <v>-2.06</v>
      </c>
      <c r="DP164" s="32">
        <f t="shared" ca="1" si="62"/>
        <v>-19.73</v>
      </c>
      <c r="DQ164" s="32">
        <f t="shared" ca="1" si="62"/>
        <v>-11.52</v>
      </c>
      <c r="DR164" s="32">
        <f t="shared" ca="1" si="71"/>
        <v>-12.74</v>
      </c>
      <c r="DS164" s="32">
        <f t="shared" ca="1" si="71"/>
        <v>-35.15</v>
      </c>
      <c r="DT164" s="32">
        <f t="shared" ca="1" si="71"/>
        <v>-39.26</v>
      </c>
      <c r="DU164" s="31">
        <f t="shared" ca="1" si="66"/>
        <v>-206.49</v>
      </c>
      <c r="DV164" s="31">
        <f t="shared" ca="1" si="66"/>
        <v>-149.79</v>
      </c>
      <c r="DW164" s="31">
        <f t="shared" ca="1" si="66"/>
        <v>-16.09</v>
      </c>
      <c r="DX164" s="31">
        <f t="shared" ca="1" si="63"/>
        <v>0</v>
      </c>
      <c r="DY164" s="31">
        <f t="shared" ca="1" si="63"/>
        <v>0</v>
      </c>
      <c r="DZ164" s="31">
        <f t="shared" ca="1" si="63"/>
        <v>0</v>
      </c>
      <c r="EA164" s="31">
        <f t="shared" ca="1" si="63"/>
        <v>-6.03</v>
      </c>
      <c r="EB164" s="31">
        <f t="shared" ca="1" si="63"/>
        <v>-57.06</v>
      </c>
      <c r="EC164" s="31">
        <f t="shared" ca="1" si="63"/>
        <v>-32.880000000000003</v>
      </c>
      <c r="ED164" s="31">
        <f t="shared" ca="1" si="72"/>
        <v>-35.89</v>
      </c>
      <c r="EE164" s="31">
        <f t="shared" ca="1" si="72"/>
        <v>-97.67</v>
      </c>
      <c r="EF164" s="31">
        <f t="shared" ca="1" si="72"/>
        <v>-107.64</v>
      </c>
      <c r="EG164" s="32">
        <f t="shared" ca="1" si="67"/>
        <v>-1570.81</v>
      </c>
      <c r="EH164" s="32">
        <f t="shared" ca="1" si="67"/>
        <v>-1152.92</v>
      </c>
      <c r="EI164" s="32">
        <f t="shared" ca="1" si="67"/>
        <v>-125.19000000000001</v>
      </c>
      <c r="EJ164" s="32">
        <f t="shared" ca="1" si="64"/>
        <v>0</v>
      </c>
      <c r="EK164" s="32">
        <f t="shared" ca="1" si="64"/>
        <v>0</v>
      </c>
      <c r="EL164" s="32">
        <f t="shared" ca="1" si="64"/>
        <v>0</v>
      </c>
      <c r="EM164" s="32">
        <f t="shared" ca="1" si="64"/>
        <v>-49.24</v>
      </c>
      <c r="EN164" s="32">
        <f t="shared" ca="1" si="64"/>
        <v>-471.38</v>
      </c>
      <c r="EO164" s="32">
        <f t="shared" ca="1" si="64"/>
        <v>-274.8</v>
      </c>
      <c r="EP164" s="32">
        <f t="shared" ca="1" si="73"/>
        <v>-303.47999999999996</v>
      </c>
      <c r="EQ164" s="32">
        <f t="shared" ca="1" si="73"/>
        <v>-835.82999999999981</v>
      </c>
      <c r="ER164" s="32">
        <f t="shared" ca="1" si="73"/>
        <v>-932.13</v>
      </c>
    </row>
    <row r="165" spans="1:148" x14ac:dyDescent="0.25">
      <c r="A165" t="s">
        <v>512</v>
      </c>
      <c r="B165" s="1" t="s">
        <v>53</v>
      </c>
      <c r="C165" t="str">
        <f t="shared" ca="1" si="74"/>
        <v>VVW1</v>
      </c>
      <c r="D165" t="str">
        <f t="shared" ca="1" si="75"/>
        <v>Valleyview #1</v>
      </c>
      <c r="E165" s="52">
        <v>0.72799999999999998</v>
      </c>
      <c r="F165" s="52">
        <v>1302.1120000000001</v>
      </c>
      <c r="G165" s="52">
        <v>4727.9120000000003</v>
      </c>
      <c r="H165" s="52">
        <v>1787.7159999999999</v>
      </c>
      <c r="I165" s="52">
        <v>3040.7159999999999</v>
      </c>
      <c r="J165" s="52">
        <v>3445.54</v>
      </c>
      <c r="K165" s="52">
        <v>442.56799999999998</v>
      </c>
      <c r="L165" s="52">
        <v>838.6</v>
      </c>
      <c r="M165" s="52">
        <v>627.53599999999994</v>
      </c>
      <c r="N165" s="52">
        <v>415.8</v>
      </c>
      <c r="O165" s="52">
        <v>64.988</v>
      </c>
      <c r="P165" s="52">
        <v>1041.404</v>
      </c>
      <c r="Q165" s="32">
        <v>25.32</v>
      </c>
      <c r="R165" s="32">
        <v>37624.68</v>
      </c>
      <c r="S165" s="32">
        <v>110092.08</v>
      </c>
      <c r="T165" s="32">
        <v>53746.1</v>
      </c>
      <c r="U165" s="32">
        <v>609315.17000000004</v>
      </c>
      <c r="V165" s="32">
        <v>1651540.01</v>
      </c>
      <c r="W165" s="32">
        <v>30226.98</v>
      </c>
      <c r="X165" s="32">
        <v>164320.79999999999</v>
      </c>
      <c r="Y165" s="32">
        <v>21043.79</v>
      </c>
      <c r="Z165" s="32">
        <v>83181.56</v>
      </c>
      <c r="AA165" s="32">
        <v>19110.62</v>
      </c>
      <c r="AB165" s="32">
        <v>39194.959999999999</v>
      </c>
      <c r="AC165" s="2">
        <v>-0.5</v>
      </c>
      <c r="AD165" s="2">
        <v>-0.5</v>
      </c>
      <c r="AE165" s="2">
        <v>-0.5</v>
      </c>
      <c r="AF165" s="2">
        <v>-0.5</v>
      </c>
      <c r="AG165" s="2">
        <v>-0.5</v>
      </c>
      <c r="AH165" s="2">
        <v>-0.5</v>
      </c>
      <c r="AI165" s="2">
        <v>-0.5</v>
      </c>
      <c r="AJ165" s="2">
        <v>-0.5</v>
      </c>
      <c r="AK165" s="2">
        <v>-0.5</v>
      </c>
      <c r="AL165" s="2">
        <v>-0.5</v>
      </c>
      <c r="AM165" s="2">
        <v>-0.5</v>
      </c>
      <c r="AN165" s="2">
        <v>-0.5</v>
      </c>
      <c r="AO165" s="33">
        <v>-0.13</v>
      </c>
      <c r="AP165" s="33">
        <v>-188.12</v>
      </c>
      <c r="AQ165" s="33">
        <v>-550.46</v>
      </c>
      <c r="AR165" s="33">
        <v>-268.73</v>
      </c>
      <c r="AS165" s="33">
        <v>-3046.58</v>
      </c>
      <c r="AT165" s="33">
        <v>-8257.7000000000007</v>
      </c>
      <c r="AU165" s="33">
        <v>-151.13</v>
      </c>
      <c r="AV165" s="33">
        <v>-821.6</v>
      </c>
      <c r="AW165" s="33">
        <v>-105.22</v>
      </c>
      <c r="AX165" s="33">
        <v>-415.91</v>
      </c>
      <c r="AY165" s="33">
        <v>-95.55</v>
      </c>
      <c r="AZ165" s="33">
        <v>-195.97</v>
      </c>
      <c r="BA165" s="31">
        <f t="shared" si="82"/>
        <v>0</v>
      </c>
      <c r="BB165" s="31">
        <f t="shared" si="82"/>
        <v>-3.76</v>
      </c>
      <c r="BC165" s="31">
        <f t="shared" si="82"/>
        <v>-11.01</v>
      </c>
      <c r="BD165" s="31">
        <f t="shared" si="82"/>
        <v>-10.75</v>
      </c>
      <c r="BE165" s="31">
        <f t="shared" si="82"/>
        <v>-121.86</v>
      </c>
      <c r="BF165" s="31">
        <f t="shared" si="82"/>
        <v>-330.31</v>
      </c>
      <c r="BG165" s="31">
        <f t="shared" si="78"/>
        <v>48.36</v>
      </c>
      <c r="BH165" s="31">
        <f t="shared" si="78"/>
        <v>262.91000000000003</v>
      </c>
      <c r="BI165" s="31">
        <f t="shared" si="78"/>
        <v>33.67</v>
      </c>
      <c r="BJ165" s="31">
        <f t="shared" si="57"/>
        <v>-91.5</v>
      </c>
      <c r="BK165" s="31">
        <f t="shared" si="57"/>
        <v>-21.02</v>
      </c>
      <c r="BL165" s="31">
        <f t="shared" si="57"/>
        <v>-43.11</v>
      </c>
      <c r="BM165" s="6">
        <f t="shared" ca="1" si="81"/>
        <v>-2.1000000000000001E-2</v>
      </c>
      <c r="BN165" s="6">
        <f t="shared" ca="1" si="81"/>
        <v>-2.1000000000000001E-2</v>
      </c>
      <c r="BO165" s="6">
        <f t="shared" ca="1" si="81"/>
        <v>-2.1000000000000001E-2</v>
      </c>
      <c r="BP165" s="6">
        <f t="shared" ca="1" si="81"/>
        <v>-2.1000000000000001E-2</v>
      </c>
      <c r="BQ165" s="6">
        <f t="shared" ca="1" si="81"/>
        <v>-2.1000000000000001E-2</v>
      </c>
      <c r="BR165" s="6">
        <f t="shared" ca="1" si="81"/>
        <v>-2.1000000000000001E-2</v>
      </c>
      <c r="BS165" s="6">
        <f t="shared" ca="1" si="81"/>
        <v>-2.1000000000000001E-2</v>
      </c>
      <c r="BT165" s="6">
        <f t="shared" ca="1" si="81"/>
        <v>-2.1000000000000001E-2</v>
      </c>
      <c r="BU165" s="6">
        <f t="shared" ca="1" si="81"/>
        <v>-2.1000000000000001E-2</v>
      </c>
      <c r="BV165" s="6">
        <f t="shared" ca="1" si="81"/>
        <v>-2.1000000000000001E-2</v>
      </c>
      <c r="BW165" s="6">
        <f t="shared" ca="1" si="81"/>
        <v>-2.1000000000000001E-2</v>
      </c>
      <c r="BX165" s="6">
        <f t="shared" ca="1" si="81"/>
        <v>-2.1000000000000001E-2</v>
      </c>
      <c r="BY165" s="31">
        <f t="shared" ca="1" si="77"/>
        <v>-0.53</v>
      </c>
      <c r="BZ165" s="31">
        <f t="shared" ca="1" si="77"/>
        <v>-790.12</v>
      </c>
      <c r="CA165" s="31">
        <f t="shared" ca="1" si="77"/>
        <v>-2311.9299999999998</v>
      </c>
      <c r="CB165" s="31">
        <f t="shared" ca="1" si="77"/>
        <v>-1128.67</v>
      </c>
      <c r="CC165" s="31">
        <f t="shared" ca="1" si="77"/>
        <v>-12795.62</v>
      </c>
      <c r="CD165" s="31">
        <f t="shared" ca="1" si="77"/>
        <v>-34682.339999999997</v>
      </c>
      <c r="CE165" s="31">
        <f t="shared" ca="1" si="76"/>
        <v>-634.77</v>
      </c>
      <c r="CF165" s="31">
        <f t="shared" ca="1" si="76"/>
        <v>-3450.74</v>
      </c>
      <c r="CG165" s="31">
        <f t="shared" ca="1" si="76"/>
        <v>-441.92</v>
      </c>
      <c r="CH165" s="31">
        <f t="shared" ca="1" si="76"/>
        <v>-1746.81</v>
      </c>
      <c r="CI165" s="31">
        <f t="shared" ca="1" si="76"/>
        <v>-401.32</v>
      </c>
      <c r="CJ165" s="31">
        <f t="shared" ca="1" si="76"/>
        <v>-823.09</v>
      </c>
      <c r="CK165" s="32">
        <f t="shared" ca="1" si="83"/>
        <v>0.06</v>
      </c>
      <c r="CL165" s="32">
        <f t="shared" ca="1" si="83"/>
        <v>94.06</v>
      </c>
      <c r="CM165" s="32">
        <f t="shared" ca="1" si="83"/>
        <v>275.23</v>
      </c>
      <c r="CN165" s="32">
        <f t="shared" ca="1" si="83"/>
        <v>134.37</v>
      </c>
      <c r="CO165" s="32">
        <f t="shared" ca="1" si="83"/>
        <v>1523.29</v>
      </c>
      <c r="CP165" s="32">
        <f t="shared" ca="1" si="83"/>
        <v>4128.8500000000004</v>
      </c>
      <c r="CQ165" s="32">
        <f t="shared" ca="1" si="79"/>
        <v>75.569999999999993</v>
      </c>
      <c r="CR165" s="32">
        <f t="shared" ca="1" si="79"/>
        <v>410.8</v>
      </c>
      <c r="CS165" s="32">
        <f t="shared" ca="1" si="79"/>
        <v>52.61</v>
      </c>
      <c r="CT165" s="32">
        <f t="shared" ca="1" si="59"/>
        <v>207.95</v>
      </c>
      <c r="CU165" s="32">
        <f t="shared" ca="1" si="59"/>
        <v>47.78</v>
      </c>
      <c r="CV165" s="32">
        <f t="shared" ca="1" si="59"/>
        <v>97.99</v>
      </c>
      <c r="CW165" s="31">
        <f t="shared" ca="1" si="70"/>
        <v>-0.34</v>
      </c>
      <c r="CX165" s="31">
        <f t="shared" ca="1" si="70"/>
        <v>-504.17999999999995</v>
      </c>
      <c r="CY165" s="31">
        <f t="shared" ca="1" si="70"/>
        <v>-1475.2299999999998</v>
      </c>
      <c r="CZ165" s="31">
        <f t="shared" ca="1" si="70"/>
        <v>-714.82</v>
      </c>
      <c r="DA165" s="31">
        <f t="shared" ca="1" si="70"/>
        <v>-8103.8900000000021</v>
      </c>
      <c r="DB165" s="31">
        <f t="shared" ca="1" si="70"/>
        <v>-21965.479999999996</v>
      </c>
      <c r="DC165" s="31">
        <f t="shared" ca="1" si="69"/>
        <v>-456.43000000000006</v>
      </c>
      <c r="DD165" s="31">
        <f t="shared" ca="1" si="69"/>
        <v>-2481.2499999999995</v>
      </c>
      <c r="DE165" s="31">
        <f t="shared" ca="1" si="69"/>
        <v>-317.76000000000005</v>
      </c>
      <c r="DF165" s="31">
        <f t="shared" ca="1" si="60"/>
        <v>-1031.4499999999998</v>
      </c>
      <c r="DG165" s="31">
        <f t="shared" ca="1" si="60"/>
        <v>-236.96999999999994</v>
      </c>
      <c r="DH165" s="31">
        <f t="shared" ca="1" si="60"/>
        <v>-486.02</v>
      </c>
      <c r="DI165" s="32">
        <f t="shared" ca="1" si="65"/>
        <v>-0.02</v>
      </c>
      <c r="DJ165" s="32">
        <f t="shared" ca="1" si="65"/>
        <v>-25.21</v>
      </c>
      <c r="DK165" s="32">
        <f t="shared" ca="1" si="65"/>
        <v>-73.760000000000005</v>
      </c>
      <c r="DL165" s="32">
        <f t="shared" ca="1" si="62"/>
        <v>-35.74</v>
      </c>
      <c r="DM165" s="32">
        <f t="shared" ca="1" si="62"/>
        <v>-405.19</v>
      </c>
      <c r="DN165" s="32">
        <f t="shared" ca="1" si="62"/>
        <v>-1098.27</v>
      </c>
      <c r="DO165" s="32">
        <f t="shared" ca="1" si="62"/>
        <v>-22.82</v>
      </c>
      <c r="DP165" s="32">
        <f t="shared" ca="1" si="62"/>
        <v>-124.06</v>
      </c>
      <c r="DQ165" s="32">
        <f t="shared" ca="1" si="62"/>
        <v>-15.89</v>
      </c>
      <c r="DR165" s="32">
        <f t="shared" ca="1" si="71"/>
        <v>-51.57</v>
      </c>
      <c r="DS165" s="32">
        <f t="shared" ca="1" si="71"/>
        <v>-11.85</v>
      </c>
      <c r="DT165" s="32">
        <f t="shared" ca="1" si="71"/>
        <v>-24.3</v>
      </c>
      <c r="DU165" s="31">
        <f t="shared" ca="1" si="66"/>
        <v>-0.05</v>
      </c>
      <c r="DV165" s="31">
        <f t="shared" ca="1" si="66"/>
        <v>-79.05</v>
      </c>
      <c r="DW165" s="31">
        <f t="shared" ca="1" si="66"/>
        <v>-228.47</v>
      </c>
      <c r="DX165" s="31">
        <f t="shared" ca="1" si="63"/>
        <v>-109.19</v>
      </c>
      <c r="DY165" s="31">
        <f t="shared" ca="1" si="63"/>
        <v>-1221.22</v>
      </c>
      <c r="DZ165" s="31">
        <f t="shared" ca="1" si="63"/>
        <v>-3263.46</v>
      </c>
      <c r="EA165" s="31">
        <f t="shared" ca="1" si="63"/>
        <v>-66.87</v>
      </c>
      <c r="EB165" s="31">
        <f t="shared" ca="1" si="63"/>
        <v>-358.8</v>
      </c>
      <c r="EC165" s="31">
        <f t="shared" ca="1" si="63"/>
        <v>-45.34</v>
      </c>
      <c r="ED165" s="31">
        <f t="shared" ca="1" si="72"/>
        <v>-145.28</v>
      </c>
      <c r="EE165" s="31">
        <f t="shared" ca="1" si="72"/>
        <v>-32.92</v>
      </c>
      <c r="EF165" s="31">
        <f t="shared" ca="1" si="72"/>
        <v>-66.63</v>
      </c>
      <c r="EG165" s="32">
        <f t="shared" ca="1" si="67"/>
        <v>-0.41000000000000003</v>
      </c>
      <c r="EH165" s="32">
        <f t="shared" ca="1" si="67"/>
        <v>-608.43999999999994</v>
      </c>
      <c r="EI165" s="32">
        <f t="shared" ca="1" si="67"/>
        <v>-1777.4599999999998</v>
      </c>
      <c r="EJ165" s="32">
        <f t="shared" ca="1" si="64"/>
        <v>-859.75</v>
      </c>
      <c r="EK165" s="32">
        <f t="shared" ca="1" si="64"/>
        <v>-9730.3000000000011</v>
      </c>
      <c r="EL165" s="32">
        <f t="shared" ca="1" si="64"/>
        <v>-26327.209999999995</v>
      </c>
      <c r="EM165" s="32">
        <f t="shared" ca="1" si="64"/>
        <v>-546.12000000000012</v>
      </c>
      <c r="EN165" s="32">
        <f t="shared" ca="1" si="64"/>
        <v>-2964.1099999999997</v>
      </c>
      <c r="EO165" s="32">
        <f t="shared" ca="1" si="64"/>
        <v>-378.99</v>
      </c>
      <c r="EP165" s="32">
        <f t="shared" ca="1" si="73"/>
        <v>-1228.2999999999997</v>
      </c>
      <c r="EQ165" s="32">
        <f t="shared" ca="1" si="73"/>
        <v>-281.73999999999995</v>
      </c>
      <c r="ER165" s="32">
        <f t="shared" ca="1" si="73"/>
        <v>-576.95000000000005</v>
      </c>
    </row>
    <row r="166" spans="1:148" x14ac:dyDescent="0.25">
      <c r="A166" t="s">
        <v>512</v>
      </c>
      <c r="B166" s="1" t="s">
        <v>54</v>
      </c>
      <c r="C166" t="str">
        <f t="shared" ca="1" si="74"/>
        <v>VVW2</v>
      </c>
      <c r="D166" t="str">
        <f t="shared" ca="1" si="75"/>
        <v>Valleyview #2</v>
      </c>
      <c r="E166" s="52">
        <v>11.087999999999999</v>
      </c>
      <c r="F166" s="52">
        <v>16.324000000000002</v>
      </c>
      <c r="G166" s="52">
        <v>28.7</v>
      </c>
      <c r="H166" s="52">
        <v>699.94399999999996</v>
      </c>
      <c r="I166" s="52">
        <v>1188.18</v>
      </c>
      <c r="J166" s="52">
        <v>1373.7919999999999</v>
      </c>
      <c r="K166" s="52">
        <v>207.48</v>
      </c>
      <c r="L166" s="52">
        <v>125.496</v>
      </c>
      <c r="M166" s="52">
        <v>17.864000000000001</v>
      </c>
      <c r="N166" s="52">
        <v>227.864</v>
      </c>
      <c r="O166" s="52">
        <v>10.864000000000001</v>
      </c>
      <c r="P166" s="52">
        <v>144.50800000000001</v>
      </c>
      <c r="Q166" s="32">
        <v>360.49</v>
      </c>
      <c r="R166" s="32">
        <v>432.01</v>
      </c>
      <c r="S166" s="32">
        <v>748.57</v>
      </c>
      <c r="T166" s="32">
        <v>21914.48</v>
      </c>
      <c r="U166" s="32">
        <v>315179.58</v>
      </c>
      <c r="V166" s="32">
        <v>742217.56</v>
      </c>
      <c r="W166" s="32">
        <v>15412.11</v>
      </c>
      <c r="X166" s="32">
        <v>19183.28</v>
      </c>
      <c r="Y166" s="32">
        <v>753.52</v>
      </c>
      <c r="Z166" s="32">
        <v>65318.52</v>
      </c>
      <c r="AA166" s="32">
        <v>5890.5</v>
      </c>
      <c r="AB166" s="32">
        <v>8413.7099999999991</v>
      </c>
      <c r="AC166" s="2">
        <v>-0.5</v>
      </c>
      <c r="AD166" s="2">
        <v>-0.5</v>
      </c>
      <c r="AE166" s="2">
        <v>-0.5</v>
      </c>
      <c r="AF166" s="2">
        <v>-0.5</v>
      </c>
      <c r="AG166" s="2">
        <v>-0.5</v>
      </c>
      <c r="AH166" s="2">
        <v>-0.5</v>
      </c>
      <c r="AI166" s="2">
        <v>-0.5</v>
      </c>
      <c r="AJ166" s="2">
        <v>-0.5</v>
      </c>
      <c r="AK166" s="2">
        <v>-0.5</v>
      </c>
      <c r="AL166" s="2">
        <v>-0.5</v>
      </c>
      <c r="AM166" s="2">
        <v>-0.5</v>
      </c>
      <c r="AN166" s="2">
        <v>-0.5</v>
      </c>
      <c r="AO166" s="33">
        <v>-1.8</v>
      </c>
      <c r="AP166" s="33">
        <v>-2.16</v>
      </c>
      <c r="AQ166" s="33">
        <v>-3.74</v>
      </c>
      <c r="AR166" s="33">
        <v>-109.57</v>
      </c>
      <c r="AS166" s="33">
        <v>-1575.9</v>
      </c>
      <c r="AT166" s="33">
        <v>-3711.09</v>
      </c>
      <c r="AU166" s="33">
        <v>-77.06</v>
      </c>
      <c r="AV166" s="33">
        <v>-95.92</v>
      </c>
      <c r="AW166" s="33">
        <v>-3.77</v>
      </c>
      <c r="AX166" s="33">
        <v>-326.58999999999997</v>
      </c>
      <c r="AY166" s="33">
        <v>-29.45</v>
      </c>
      <c r="AZ166" s="33">
        <v>-42.07</v>
      </c>
      <c r="BA166" s="31">
        <f t="shared" si="82"/>
        <v>-0.04</v>
      </c>
      <c r="BB166" s="31">
        <f t="shared" si="82"/>
        <v>-0.04</v>
      </c>
      <c r="BC166" s="31">
        <f t="shared" si="82"/>
        <v>-7.0000000000000007E-2</v>
      </c>
      <c r="BD166" s="31">
        <f t="shared" si="82"/>
        <v>-4.38</v>
      </c>
      <c r="BE166" s="31">
        <f t="shared" si="82"/>
        <v>-63.04</v>
      </c>
      <c r="BF166" s="31">
        <f t="shared" si="82"/>
        <v>-148.44</v>
      </c>
      <c r="BG166" s="31">
        <f t="shared" si="78"/>
        <v>24.66</v>
      </c>
      <c r="BH166" s="31">
        <f t="shared" si="78"/>
        <v>30.69</v>
      </c>
      <c r="BI166" s="31">
        <f t="shared" si="78"/>
        <v>1.21</v>
      </c>
      <c r="BJ166" s="31">
        <f t="shared" si="57"/>
        <v>-71.849999999999994</v>
      </c>
      <c r="BK166" s="31">
        <f t="shared" si="57"/>
        <v>-6.48</v>
      </c>
      <c r="BL166" s="31">
        <f t="shared" si="57"/>
        <v>-9.26</v>
      </c>
      <c r="BM166" s="6">
        <f t="shared" ca="1" si="81"/>
        <v>-2.0999999999999999E-3</v>
      </c>
      <c r="BN166" s="6">
        <f t="shared" ca="1" si="81"/>
        <v>-2.0999999999999999E-3</v>
      </c>
      <c r="BO166" s="6">
        <f t="shared" ca="1" si="81"/>
        <v>-2.0999999999999999E-3</v>
      </c>
      <c r="BP166" s="6">
        <f t="shared" ca="1" si="81"/>
        <v>-2.0999999999999999E-3</v>
      </c>
      <c r="BQ166" s="6">
        <f t="shared" ca="1" si="81"/>
        <v>-2.0999999999999999E-3</v>
      </c>
      <c r="BR166" s="6">
        <f t="shared" ca="1" si="81"/>
        <v>-2.0999999999999999E-3</v>
      </c>
      <c r="BS166" s="6">
        <f t="shared" ca="1" si="81"/>
        <v>-2.0999999999999999E-3</v>
      </c>
      <c r="BT166" s="6">
        <f t="shared" ca="1" si="81"/>
        <v>-2.0999999999999999E-3</v>
      </c>
      <c r="BU166" s="6">
        <f t="shared" ca="1" si="81"/>
        <v>-2.0999999999999999E-3</v>
      </c>
      <c r="BV166" s="6">
        <f t="shared" ca="1" si="81"/>
        <v>-2.0999999999999999E-3</v>
      </c>
      <c r="BW166" s="6">
        <f t="shared" ca="1" si="81"/>
        <v>-2.0999999999999999E-3</v>
      </c>
      <c r="BX166" s="6">
        <f t="shared" ca="1" si="81"/>
        <v>-2.0999999999999999E-3</v>
      </c>
      <c r="BY166" s="31">
        <f t="shared" ca="1" si="77"/>
        <v>-0.76</v>
      </c>
      <c r="BZ166" s="31">
        <f t="shared" ca="1" si="77"/>
        <v>-0.91</v>
      </c>
      <c r="CA166" s="31">
        <f t="shared" ca="1" si="77"/>
        <v>-1.57</v>
      </c>
      <c r="CB166" s="31">
        <f t="shared" ca="1" si="77"/>
        <v>-46.02</v>
      </c>
      <c r="CC166" s="31">
        <f t="shared" ca="1" si="77"/>
        <v>-661.88</v>
      </c>
      <c r="CD166" s="31">
        <f t="shared" ca="1" si="77"/>
        <v>-1558.66</v>
      </c>
      <c r="CE166" s="31">
        <f t="shared" ca="1" si="76"/>
        <v>-32.369999999999997</v>
      </c>
      <c r="CF166" s="31">
        <f t="shared" ca="1" si="76"/>
        <v>-40.28</v>
      </c>
      <c r="CG166" s="31">
        <f t="shared" ca="1" si="76"/>
        <v>-1.58</v>
      </c>
      <c r="CH166" s="31">
        <f t="shared" ca="1" si="76"/>
        <v>-137.16999999999999</v>
      </c>
      <c r="CI166" s="31">
        <f t="shared" ca="1" si="76"/>
        <v>-12.37</v>
      </c>
      <c r="CJ166" s="31">
        <f t="shared" ca="1" si="76"/>
        <v>-17.670000000000002</v>
      </c>
      <c r="CK166" s="32">
        <f t="shared" ca="1" si="83"/>
        <v>0.9</v>
      </c>
      <c r="CL166" s="32">
        <f t="shared" ca="1" si="83"/>
        <v>1.08</v>
      </c>
      <c r="CM166" s="32">
        <f t="shared" ca="1" si="83"/>
        <v>1.87</v>
      </c>
      <c r="CN166" s="32">
        <f t="shared" ca="1" si="83"/>
        <v>54.79</v>
      </c>
      <c r="CO166" s="32">
        <f t="shared" ca="1" si="83"/>
        <v>787.95</v>
      </c>
      <c r="CP166" s="32">
        <f t="shared" ca="1" si="83"/>
        <v>1855.54</v>
      </c>
      <c r="CQ166" s="32">
        <f t="shared" ca="1" si="79"/>
        <v>38.53</v>
      </c>
      <c r="CR166" s="32">
        <f t="shared" ca="1" si="79"/>
        <v>47.96</v>
      </c>
      <c r="CS166" s="32">
        <f t="shared" ca="1" si="79"/>
        <v>1.88</v>
      </c>
      <c r="CT166" s="32">
        <f t="shared" ca="1" si="59"/>
        <v>163.30000000000001</v>
      </c>
      <c r="CU166" s="32">
        <f t="shared" ca="1" si="59"/>
        <v>14.73</v>
      </c>
      <c r="CV166" s="32">
        <f t="shared" ca="1" si="59"/>
        <v>21.03</v>
      </c>
      <c r="CW166" s="31">
        <f t="shared" ca="1" si="70"/>
        <v>1.98</v>
      </c>
      <c r="CX166" s="31">
        <f t="shared" ca="1" si="70"/>
        <v>2.37</v>
      </c>
      <c r="CY166" s="31">
        <f t="shared" ca="1" si="70"/>
        <v>4.1100000000000003</v>
      </c>
      <c r="CZ166" s="31">
        <f t="shared" ca="1" si="70"/>
        <v>122.71999999999998</v>
      </c>
      <c r="DA166" s="31">
        <f t="shared" ca="1" si="70"/>
        <v>1765.0100000000002</v>
      </c>
      <c r="DB166" s="31">
        <f t="shared" ca="1" si="70"/>
        <v>4156.41</v>
      </c>
      <c r="DC166" s="31">
        <f t="shared" ca="1" si="69"/>
        <v>58.56</v>
      </c>
      <c r="DD166" s="31">
        <f t="shared" ca="1" si="69"/>
        <v>72.91</v>
      </c>
      <c r="DE166" s="31">
        <f t="shared" ca="1" si="69"/>
        <v>2.8600000000000003</v>
      </c>
      <c r="DF166" s="31">
        <f t="shared" ca="1" si="60"/>
        <v>424.57000000000005</v>
      </c>
      <c r="DG166" s="31">
        <f t="shared" ca="1" si="60"/>
        <v>38.290000000000006</v>
      </c>
      <c r="DH166" s="31">
        <f t="shared" ca="1" si="60"/>
        <v>54.69</v>
      </c>
      <c r="DI166" s="32">
        <f t="shared" ca="1" si="65"/>
        <v>0.1</v>
      </c>
      <c r="DJ166" s="32">
        <f t="shared" ca="1" si="65"/>
        <v>0.12</v>
      </c>
      <c r="DK166" s="32">
        <f t="shared" ca="1" si="65"/>
        <v>0.21</v>
      </c>
      <c r="DL166" s="32">
        <f t="shared" ca="1" si="62"/>
        <v>6.14</v>
      </c>
      <c r="DM166" s="32">
        <f t="shared" ca="1" si="62"/>
        <v>88.25</v>
      </c>
      <c r="DN166" s="32">
        <f t="shared" ca="1" si="62"/>
        <v>207.82</v>
      </c>
      <c r="DO166" s="32">
        <f t="shared" ca="1" si="62"/>
        <v>2.93</v>
      </c>
      <c r="DP166" s="32">
        <f t="shared" ca="1" si="62"/>
        <v>3.65</v>
      </c>
      <c r="DQ166" s="32">
        <f t="shared" ca="1" si="62"/>
        <v>0.14000000000000001</v>
      </c>
      <c r="DR166" s="32">
        <f t="shared" ca="1" si="71"/>
        <v>21.23</v>
      </c>
      <c r="DS166" s="32">
        <f t="shared" ca="1" si="71"/>
        <v>1.91</v>
      </c>
      <c r="DT166" s="32">
        <f t="shared" ca="1" si="71"/>
        <v>2.73</v>
      </c>
      <c r="DU166" s="31">
        <f t="shared" ca="1" si="66"/>
        <v>0.31</v>
      </c>
      <c r="DV166" s="31">
        <f t="shared" ca="1" si="66"/>
        <v>0.37</v>
      </c>
      <c r="DW166" s="31">
        <f t="shared" ca="1" si="66"/>
        <v>0.64</v>
      </c>
      <c r="DX166" s="31">
        <f t="shared" ca="1" si="63"/>
        <v>18.75</v>
      </c>
      <c r="DY166" s="31">
        <f t="shared" ca="1" si="63"/>
        <v>265.98</v>
      </c>
      <c r="DZ166" s="31">
        <f t="shared" ca="1" si="63"/>
        <v>617.53</v>
      </c>
      <c r="EA166" s="31">
        <f t="shared" ca="1" si="63"/>
        <v>8.58</v>
      </c>
      <c r="EB166" s="31">
        <f t="shared" ca="1" si="63"/>
        <v>10.54</v>
      </c>
      <c r="EC166" s="31">
        <f t="shared" ca="1" si="63"/>
        <v>0.41</v>
      </c>
      <c r="ED166" s="31">
        <f t="shared" ca="1" si="72"/>
        <v>59.8</v>
      </c>
      <c r="EE166" s="31">
        <f t="shared" ca="1" si="72"/>
        <v>5.32</v>
      </c>
      <c r="EF166" s="31">
        <f t="shared" ca="1" si="72"/>
        <v>7.5</v>
      </c>
      <c r="EG166" s="32">
        <f t="shared" ca="1" si="67"/>
        <v>2.39</v>
      </c>
      <c r="EH166" s="32">
        <f t="shared" ca="1" si="67"/>
        <v>2.8600000000000003</v>
      </c>
      <c r="EI166" s="32">
        <f t="shared" ca="1" si="67"/>
        <v>4.96</v>
      </c>
      <c r="EJ166" s="32">
        <f t="shared" ca="1" si="64"/>
        <v>147.60999999999999</v>
      </c>
      <c r="EK166" s="32">
        <f t="shared" ca="1" si="64"/>
        <v>2119.2400000000002</v>
      </c>
      <c r="EL166" s="32">
        <f t="shared" ca="1" si="64"/>
        <v>4981.7599999999993</v>
      </c>
      <c r="EM166" s="32">
        <f t="shared" ca="1" si="64"/>
        <v>70.070000000000007</v>
      </c>
      <c r="EN166" s="32">
        <f t="shared" ca="1" si="64"/>
        <v>87.1</v>
      </c>
      <c r="EO166" s="32">
        <f t="shared" ca="1" si="64"/>
        <v>3.4100000000000006</v>
      </c>
      <c r="EP166" s="32">
        <f t="shared" ca="1" si="73"/>
        <v>505.60000000000008</v>
      </c>
      <c r="EQ166" s="32">
        <f t="shared" ca="1" si="73"/>
        <v>45.52</v>
      </c>
      <c r="ER166" s="32">
        <f t="shared" ca="1" si="73"/>
        <v>64.919999999999987</v>
      </c>
    </row>
    <row r="167" spans="1:148" x14ac:dyDescent="0.25">
      <c r="A167" t="s">
        <v>526</v>
      </c>
      <c r="B167" s="1" t="s">
        <v>87</v>
      </c>
      <c r="C167" t="str">
        <f t="shared" ca="1" si="74"/>
        <v>WEY1</v>
      </c>
      <c r="D167" t="str">
        <f t="shared" ca="1" si="75"/>
        <v>Weyerhaeuser</v>
      </c>
      <c r="E167" s="52">
        <v>773.559169</v>
      </c>
      <c r="F167" s="52">
        <v>890.01076599999999</v>
      </c>
      <c r="G167" s="52">
        <v>1179.276196</v>
      </c>
      <c r="H167" s="52">
        <v>1074.02242</v>
      </c>
      <c r="I167" s="52">
        <v>879.27466200000003</v>
      </c>
      <c r="J167" s="52">
        <v>1594.6450729999999</v>
      </c>
      <c r="K167" s="52">
        <v>1933.5033550000001</v>
      </c>
      <c r="L167" s="52">
        <v>1528.7857939999999</v>
      </c>
      <c r="M167" s="52">
        <v>1397.377675</v>
      </c>
      <c r="N167" s="52">
        <v>1403.214825</v>
      </c>
      <c r="O167" s="52">
        <v>1304.0380273999999</v>
      </c>
      <c r="P167" s="52">
        <v>993.30820800000004</v>
      </c>
      <c r="Q167" s="32">
        <v>24790.61</v>
      </c>
      <c r="R167" s="32">
        <v>27566.76</v>
      </c>
      <c r="S167" s="32">
        <v>25326.37</v>
      </c>
      <c r="T167" s="32">
        <v>23114.42</v>
      </c>
      <c r="U167" s="32">
        <v>76413.490000000005</v>
      </c>
      <c r="V167" s="32">
        <v>175524.86</v>
      </c>
      <c r="W167" s="32">
        <v>44165.26</v>
      </c>
      <c r="X167" s="32">
        <v>63395.01</v>
      </c>
      <c r="Y167" s="32">
        <v>28785.42</v>
      </c>
      <c r="Z167" s="32">
        <v>32901.03</v>
      </c>
      <c r="AA167" s="32">
        <v>27426.57</v>
      </c>
      <c r="AB167" s="32">
        <v>19742.13</v>
      </c>
      <c r="AC167" s="2">
        <v>-4.04</v>
      </c>
      <c r="AD167" s="2">
        <v>-4.04</v>
      </c>
      <c r="AE167" s="2">
        <v>-4.04</v>
      </c>
      <c r="AF167" s="2">
        <v>-4.04</v>
      </c>
      <c r="AG167" s="2">
        <v>-4.04</v>
      </c>
      <c r="AH167" s="2">
        <v>-4.04</v>
      </c>
      <c r="AI167" s="2">
        <v>-4.04</v>
      </c>
      <c r="AJ167" s="2">
        <v>-4.04</v>
      </c>
      <c r="AK167" s="2">
        <v>-4.04</v>
      </c>
      <c r="AL167" s="2">
        <v>-4.04</v>
      </c>
      <c r="AM167" s="2">
        <v>-4.04</v>
      </c>
      <c r="AN167" s="2">
        <v>-4.04</v>
      </c>
      <c r="AO167" s="33">
        <v>-1001.54</v>
      </c>
      <c r="AP167" s="33">
        <v>-1113.7</v>
      </c>
      <c r="AQ167" s="33">
        <v>-1023.19</v>
      </c>
      <c r="AR167" s="33">
        <v>-933.82</v>
      </c>
      <c r="AS167" s="33">
        <v>-3087.11</v>
      </c>
      <c r="AT167" s="33">
        <v>-7091.2</v>
      </c>
      <c r="AU167" s="33">
        <v>-1784.28</v>
      </c>
      <c r="AV167" s="33">
        <v>-2561.16</v>
      </c>
      <c r="AW167" s="33">
        <v>-1162.93</v>
      </c>
      <c r="AX167" s="33">
        <v>-1329.2</v>
      </c>
      <c r="AY167" s="33">
        <v>-1108.03</v>
      </c>
      <c r="AZ167" s="33">
        <v>-797.58</v>
      </c>
      <c r="BA167" s="31">
        <f t="shared" si="82"/>
        <v>-2.48</v>
      </c>
      <c r="BB167" s="31">
        <f t="shared" si="82"/>
        <v>-2.76</v>
      </c>
      <c r="BC167" s="31">
        <f t="shared" si="82"/>
        <v>-2.5299999999999998</v>
      </c>
      <c r="BD167" s="31">
        <f t="shared" si="82"/>
        <v>-4.62</v>
      </c>
      <c r="BE167" s="31">
        <f t="shared" si="82"/>
        <v>-15.28</v>
      </c>
      <c r="BF167" s="31">
        <f t="shared" si="82"/>
        <v>-35.1</v>
      </c>
      <c r="BG167" s="31">
        <f t="shared" si="78"/>
        <v>70.66</v>
      </c>
      <c r="BH167" s="31">
        <f t="shared" si="78"/>
        <v>101.43</v>
      </c>
      <c r="BI167" s="31">
        <f t="shared" si="78"/>
        <v>46.06</v>
      </c>
      <c r="BJ167" s="31">
        <f t="shared" si="57"/>
        <v>-36.19</v>
      </c>
      <c r="BK167" s="31">
        <f t="shared" si="57"/>
        <v>-30.17</v>
      </c>
      <c r="BL167" s="31">
        <f t="shared" si="57"/>
        <v>-21.72</v>
      </c>
      <c r="BM167" s="6">
        <f t="shared" ca="1" si="81"/>
        <v>-0.12</v>
      </c>
      <c r="BN167" s="6">
        <f t="shared" ca="1" si="81"/>
        <v>-0.12</v>
      </c>
      <c r="BO167" s="6">
        <f t="shared" ca="1" si="81"/>
        <v>-0.12</v>
      </c>
      <c r="BP167" s="6">
        <f t="shared" ca="1" si="81"/>
        <v>-0.12</v>
      </c>
      <c r="BQ167" s="6">
        <f t="shared" ca="1" si="81"/>
        <v>-0.12</v>
      </c>
      <c r="BR167" s="6">
        <f t="shared" ca="1" si="81"/>
        <v>-0.12</v>
      </c>
      <c r="BS167" s="6">
        <f t="shared" ca="1" si="81"/>
        <v>-0.12</v>
      </c>
      <c r="BT167" s="6">
        <f t="shared" ca="1" si="81"/>
        <v>-0.12</v>
      </c>
      <c r="BU167" s="6">
        <f t="shared" ca="1" si="81"/>
        <v>-0.12</v>
      </c>
      <c r="BV167" s="6">
        <f t="shared" ca="1" si="81"/>
        <v>-0.12</v>
      </c>
      <c r="BW167" s="6">
        <f t="shared" ca="1" si="81"/>
        <v>-0.12</v>
      </c>
      <c r="BX167" s="6">
        <f t="shared" ca="1" si="81"/>
        <v>-0.12</v>
      </c>
      <c r="BY167" s="31">
        <f t="shared" ca="1" si="77"/>
        <v>-2974.87</v>
      </c>
      <c r="BZ167" s="31">
        <f t="shared" ca="1" si="77"/>
        <v>-3308.01</v>
      </c>
      <c r="CA167" s="31">
        <f t="shared" ca="1" si="77"/>
        <v>-3039.16</v>
      </c>
      <c r="CB167" s="31">
        <f t="shared" ca="1" si="77"/>
        <v>-2773.73</v>
      </c>
      <c r="CC167" s="31">
        <f t="shared" ca="1" si="77"/>
        <v>-9169.6200000000008</v>
      </c>
      <c r="CD167" s="31">
        <f t="shared" ca="1" si="77"/>
        <v>-21062.98</v>
      </c>
      <c r="CE167" s="31">
        <f t="shared" ca="1" si="76"/>
        <v>-5299.83</v>
      </c>
      <c r="CF167" s="31">
        <f t="shared" ca="1" si="76"/>
        <v>-7607.4</v>
      </c>
      <c r="CG167" s="31">
        <f t="shared" ca="1" si="76"/>
        <v>-3454.25</v>
      </c>
      <c r="CH167" s="31">
        <f t="shared" ca="1" si="76"/>
        <v>-3948.12</v>
      </c>
      <c r="CI167" s="31">
        <f t="shared" ca="1" si="76"/>
        <v>-3291.19</v>
      </c>
      <c r="CJ167" s="31">
        <f t="shared" ca="1" si="76"/>
        <v>-2369.06</v>
      </c>
      <c r="CK167" s="32">
        <f t="shared" ca="1" si="83"/>
        <v>61.98</v>
      </c>
      <c r="CL167" s="32">
        <f t="shared" ca="1" si="83"/>
        <v>68.92</v>
      </c>
      <c r="CM167" s="32">
        <f t="shared" ca="1" si="83"/>
        <v>63.32</v>
      </c>
      <c r="CN167" s="32">
        <f t="shared" ca="1" si="83"/>
        <v>57.79</v>
      </c>
      <c r="CO167" s="32">
        <f t="shared" ca="1" si="83"/>
        <v>191.03</v>
      </c>
      <c r="CP167" s="32">
        <f t="shared" ca="1" si="83"/>
        <v>438.81</v>
      </c>
      <c r="CQ167" s="32">
        <f t="shared" ca="1" si="79"/>
        <v>110.41</v>
      </c>
      <c r="CR167" s="32">
        <f t="shared" ca="1" si="79"/>
        <v>158.49</v>
      </c>
      <c r="CS167" s="32">
        <f t="shared" ca="1" si="79"/>
        <v>71.959999999999994</v>
      </c>
      <c r="CT167" s="32">
        <f t="shared" ca="1" si="59"/>
        <v>82.25</v>
      </c>
      <c r="CU167" s="32">
        <f t="shared" ca="1" si="59"/>
        <v>68.569999999999993</v>
      </c>
      <c r="CV167" s="32">
        <f t="shared" ca="1" si="59"/>
        <v>49.36</v>
      </c>
      <c r="CW167" s="31">
        <f t="shared" ca="1" si="70"/>
        <v>-1908.87</v>
      </c>
      <c r="CX167" s="31">
        <f t="shared" ca="1" si="70"/>
        <v>-2122.63</v>
      </c>
      <c r="CY167" s="31">
        <f t="shared" ca="1" si="70"/>
        <v>-1950.1199999999997</v>
      </c>
      <c r="CZ167" s="31">
        <f t="shared" ca="1" si="70"/>
        <v>-1777.5</v>
      </c>
      <c r="DA167" s="31">
        <f t="shared" ca="1" si="70"/>
        <v>-5876.2</v>
      </c>
      <c r="DB167" s="31">
        <f t="shared" ca="1" si="70"/>
        <v>-13497.869999999997</v>
      </c>
      <c r="DC167" s="31">
        <f t="shared" ca="1" si="69"/>
        <v>-3475.8</v>
      </c>
      <c r="DD167" s="31">
        <f t="shared" ca="1" si="69"/>
        <v>-4989.18</v>
      </c>
      <c r="DE167" s="31">
        <f t="shared" ca="1" si="69"/>
        <v>-2265.4199999999996</v>
      </c>
      <c r="DF167" s="31">
        <f t="shared" ca="1" si="60"/>
        <v>-2500.48</v>
      </c>
      <c r="DG167" s="31">
        <f t="shared" ca="1" si="60"/>
        <v>-2084.42</v>
      </c>
      <c r="DH167" s="31">
        <f t="shared" ca="1" si="60"/>
        <v>-1500.3999999999999</v>
      </c>
      <c r="DI167" s="32">
        <f t="shared" ca="1" si="65"/>
        <v>-95.44</v>
      </c>
      <c r="DJ167" s="32">
        <f t="shared" ca="1" si="65"/>
        <v>-106.13</v>
      </c>
      <c r="DK167" s="32">
        <f t="shared" ca="1" si="65"/>
        <v>-97.51</v>
      </c>
      <c r="DL167" s="32">
        <f t="shared" ca="1" si="62"/>
        <v>-88.88</v>
      </c>
      <c r="DM167" s="32">
        <f t="shared" ca="1" si="62"/>
        <v>-293.81</v>
      </c>
      <c r="DN167" s="32">
        <f t="shared" ca="1" si="62"/>
        <v>-674.89</v>
      </c>
      <c r="DO167" s="32">
        <f t="shared" ca="1" si="62"/>
        <v>-173.79</v>
      </c>
      <c r="DP167" s="32">
        <f t="shared" ca="1" si="62"/>
        <v>-249.46</v>
      </c>
      <c r="DQ167" s="32">
        <f t="shared" ca="1" si="62"/>
        <v>-113.27</v>
      </c>
      <c r="DR167" s="32">
        <f t="shared" ca="1" si="71"/>
        <v>-125.02</v>
      </c>
      <c r="DS167" s="32">
        <f t="shared" ca="1" si="71"/>
        <v>-104.22</v>
      </c>
      <c r="DT167" s="32">
        <f t="shared" ca="1" si="71"/>
        <v>-75.02</v>
      </c>
      <c r="DU167" s="31">
        <f t="shared" ca="1" si="66"/>
        <v>-303.35000000000002</v>
      </c>
      <c r="DV167" s="31">
        <f t="shared" ca="1" si="66"/>
        <v>-332.81</v>
      </c>
      <c r="DW167" s="31">
        <f t="shared" ca="1" si="66"/>
        <v>-302.02</v>
      </c>
      <c r="DX167" s="31">
        <f t="shared" ca="1" si="63"/>
        <v>-271.51</v>
      </c>
      <c r="DY167" s="31">
        <f t="shared" ca="1" si="63"/>
        <v>-885.52</v>
      </c>
      <c r="DZ167" s="31">
        <f t="shared" ca="1" si="63"/>
        <v>-2005.41</v>
      </c>
      <c r="EA167" s="31">
        <f t="shared" ca="1" si="63"/>
        <v>-509.26</v>
      </c>
      <c r="EB167" s="31">
        <f t="shared" ca="1" si="63"/>
        <v>-721.47</v>
      </c>
      <c r="EC167" s="31">
        <f t="shared" ca="1" si="63"/>
        <v>-323.26</v>
      </c>
      <c r="ED167" s="31">
        <f t="shared" ca="1" si="72"/>
        <v>-352.18</v>
      </c>
      <c r="EE167" s="31">
        <f t="shared" ca="1" si="72"/>
        <v>-289.60000000000002</v>
      </c>
      <c r="EF167" s="31">
        <f t="shared" ca="1" si="72"/>
        <v>-205.68</v>
      </c>
      <c r="EG167" s="32">
        <f t="shared" ca="1" si="67"/>
        <v>-2307.66</v>
      </c>
      <c r="EH167" s="32">
        <f t="shared" ca="1" si="67"/>
        <v>-2561.5700000000002</v>
      </c>
      <c r="EI167" s="32">
        <f t="shared" ca="1" si="67"/>
        <v>-2349.6499999999996</v>
      </c>
      <c r="EJ167" s="32">
        <f t="shared" ca="1" si="64"/>
        <v>-2137.8900000000003</v>
      </c>
      <c r="EK167" s="32">
        <f t="shared" ca="1" si="64"/>
        <v>-7055.5300000000007</v>
      </c>
      <c r="EL167" s="32">
        <f t="shared" ca="1" si="64"/>
        <v>-16178.169999999996</v>
      </c>
      <c r="EM167" s="32">
        <f t="shared" ca="1" si="64"/>
        <v>-4158.8500000000004</v>
      </c>
      <c r="EN167" s="32">
        <f t="shared" ca="1" si="64"/>
        <v>-5960.1100000000006</v>
      </c>
      <c r="EO167" s="32">
        <f t="shared" ca="1" si="64"/>
        <v>-2701.95</v>
      </c>
      <c r="EP167" s="32">
        <f t="shared" ca="1" si="73"/>
        <v>-2977.68</v>
      </c>
      <c r="EQ167" s="32">
        <f t="shared" ca="1" si="73"/>
        <v>-2478.2399999999998</v>
      </c>
      <c r="ER167" s="32">
        <f t="shared" ca="1" si="73"/>
        <v>-1781.1</v>
      </c>
    </row>
    <row r="169" spans="1:148" x14ac:dyDescent="0.25">
      <c r="A169" t="s">
        <v>554</v>
      </c>
    </row>
    <row r="170" spans="1:148" x14ac:dyDescent="0.25">
      <c r="A170" t="s">
        <v>563</v>
      </c>
    </row>
    <row r="171" spans="1:148" x14ac:dyDescent="0.25">
      <c r="A171" t="s">
        <v>555</v>
      </c>
    </row>
    <row r="172" spans="1:148" x14ac:dyDescent="0.25">
      <c r="A172" t="s">
        <v>556</v>
      </c>
    </row>
    <row r="173" spans="1:148" x14ac:dyDescent="0.25">
      <c r="A173" t="s">
        <v>557</v>
      </c>
    </row>
    <row r="174" spans="1:148" x14ac:dyDescent="0.25">
      <c r="A174" t="s">
        <v>558</v>
      </c>
    </row>
    <row r="175" spans="1:148" x14ac:dyDescent="0.25">
      <c r="A175" t="s">
        <v>559</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75"/>
  <sheetViews>
    <sheetView showZeros="0" workbookViewId="0">
      <pane xSplit="3" ySplit="4" topLeftCell="D5" activePane="bottomRight" state="frozen"/>
      <selection activeCell="A3" sqref="A3"/>
      <selection pane="topRight" activeCell="A3" sqref="A3"/>
      <selection pane="bottomLeft" activeCell="A3" sqref="A3"/>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ustomWidth="1"/>
    <col min="17" max="28" width="12.7109375" style="56"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6"/>
    <col min="113" max="136" width="12.7109375" style="31"/>
    <col min="137" max="147" width="12.7109375" style="56"/>
    <col min="148" max="148" width="12.7109375" style="56" customWidth="1"/>
  </cols>
  <sheetData>
    <row r="1" spans="1:148" x14ac:dyDescent="0.25">
      <c r="A1" s="22" t="s">
        <v>582</v>
      </c>
      <c r="BY1" s="56"/>
    </row>
    <row r="2" spans="1:148" x14ac:dyDescent="0.25">
      <c r="A2" s="29" t="s">
        <v>574</v>
      </c>
      <c r="B2" s="22"/>
      <c r="E2" s="53" t="s">
        <v>0</v>
      </c>
      <c r="Q2" s="57"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60" t="s">
        <v>4</v>
      </c>
      <c r="BB2" s="61"/>
      <c r="BC2" s="61"/>
      <c r="BD2" s="61"/>
      <c r="BE2" s="61"/>
      <c r="BF2" s="61"/>
      <c r="BG2" s="61"/>
      <c r="BH2" s="61"/>
      <c r="BI2" s="61"/>
      <c r="BJ2" s="25" t="s">
        <v>448</v>
      </c>
      <c r="BK2" s="79">
        <f>SUM(BA5:BL167)</f>
        <v>55006.539999999994</v>
      </c>
      <c r="BL2" s="80"/>
      <c r="BM2" s="5" t="s">
        <v>5</v>
      </c>
      <c r="BN2" s="5"/>
      <c r="BO2" s="5"/>
      <c r="BP2" s="5"/>
      <c r="BQ2" s="5"/>
      <c r="BR2" s="5"/>
      <c r="BS2" s="5"/>
      <c r="BT2" s="5"/>
      <c r="BU2" s="5"/>
      <c r="BV2" s="5"/>
      <c r="BW2" s="5"/>
      <c r="BX2" s="5"/>
      <c r="BY2" s="62" t="s">
        <v>444</v>
      </c>
      <c r="CJ2" s="23" t="s">
        <v>552</v>
      </c>
      <c r="CK2" s="57" t="s">
        <v>452</v>
      </c>
      <c r="CL2" s="32"/>
      <c r="CM2" s="32"/>
      <c r="CN2" s="32"/>
      <c r="CO2" s="32"/>
      <c r="CP2" s="32"/>
      <c r="CQ2" s="32"/>
      <c r="CR2" s="32"/>
      <c r="CS2" s="32"/>
      <c r="CT2" s="32"/>
      <c r="CU2" s="32"/>
      <c r="CV2" s="24" t="s">
        <v>450</v>
      </c>
      <c r="CW2" s="62" t="s">
        <v>455</v>
      </c>
      <c r="CX2" s="62"/>
      <c r="CY2" s="62"/>
      <c r="CZ2" s="62"/>
      <c r="DA2" s="62"/>
      <c r="DB2" s="62"/>
      <c r="DC2" s="62"/>
      <c r="DD2" s="62"/>
      <c r="DE2" s="62"/>
      <c r="DF2" s="62"/>
      <c r="DG2" s="62"/>
      <c r="DH2" s="23" t="s">
        <v>573</v>
      </c>
      <c r="DI2" s="57" t="s">
        <v>560</v>
      </c>
      <c r="DJ2" s="57"/>
      <c r="DK2" s="57"/>
      <c r="DL2" s="57"/>
      <c r="DM2" s="57"/>
      <c r="DN2" s="57"/>
      <c r="DO2" s="57"/>
      <c r="DP2" s="57"/>
      <c r="DQ2" s="57"/>
      <c r="DR2" s="57"/>
      <c r="DS2" s="57"/>
      <c r="DT2" s="24" t="s">
        <v>561</v>
      </c>
      <c r="DU2" s="62" t="s">
        <v>454</v>
      </c>
      <c r="DV2" s="62"/>
      <c r="DW2" s="62"/>
      <c r="DX2" s="62"/>
      <c r="DY2" s="62"/>
      <c r="DZ2" s="62"/>
      <c r="EA2" s="62"/>
      <c r="EB2" s="62"/>
      <c r="EC2" s="62"/>
      <c r="ED2" s="62"/>
      <c r="EE2" s="62"/>
      <c r="EF2" s="44" t="s">
        <v>564</v>
      </c>
      <c r="EG2" s="57" t="s">
        <v>446</v>
      </c>
      <c r="EH2" s="32"/>
      <c r="EI2" s="32"/>
      <c r="EJ2" s="32"/>
      <c r="EK2" s="32"/>
      <c r="EL2" s="32"/>
      <c r="EM2" s="32"/>
      <c r="EN2" s="32"/>
      <c r="EO2" s="32"/>
      <c r="EP2" s="32"/>
      <c r="EQ2" s="32"/>
      <c r="ER2" s="24" t="s">
        <v>565</v>
      </c>
    </row>
    <row r="3" spans="1:148" x14ac:dyDescent="0.25">
      <c r="E3" s="54" t="s">
        <v>6</v>
      </c>
      <c r="F3" s="55"/>
      <c r="G3" s="55"/>
      <c r="H3" s="55"/>
      <c r="I3" s="55"/>
      <c r="J3" s="55"/>
      <c r="K3" s="55"/>
      <c r="L3" s="55"/>
      <c r="M3" s="55"/>
      <c r="N3" s="55"/>
      <c r="O3" s="81">
        <f>SUM(E5:P167)</f>
        <v>62330252.82308881</v>
      </c>
      <c r="P3" s="82"/>
      <c r="Q3" s="58" t="s">
        <v>7</v>
      </c>
      <c r="R3" s="59"/>
      <c r="S3" s="59"/>
      <c r="T3" s="59"/>
      <c r="U3" s="59"/>
      <c r="V3" s="59"/>
      <c r="W3" s="59"/>
      <c r="X3" s="59"/>
      <c r="Y3" s="59"/>
      <c r="Z3" s="59"/>
      <c r="AA3" s="77">
        <f>SUM(Q5:AB167)</f>
        <v>2133062041.5699966</v>
      </c>
      <c r="AB3" s="78"/>
      <c r="AD3" s="4"/>
      <c r="AE3" s="4"/>
      <c r="AF3" s="4"/>
      <c r="AG3" s="4"/>
      <c r="AH3" s="4"/>
      <c r="AI3" s="4"/>
      <c r="AJ3" s="4"/>
      <c r="AK3" s="4"/>
      <c r="AL3" s="4"/>
      <c r="AM3" s="4"/>
      <c r="AN3" s="4"/>
      <c r="AO3" s="36" t="s">
        <v>443</v>
      </c>
      <c r="AP3" s="45"/>
      <c r="AQ3" s="45"/>
      <c r="AR3" s="45"/>
      <c r="AS3" s="45"/>
      <c r="AT3" s="45"/>
      <c r="AU3" s="45"/>
      <c r="AV3" s="45"/>
      <c r="AW3" s="45"/>
      <c r="AX3" s="45"/>
      <c r="AY3" s="77">
        <f>SUM(AO5:AZ167)</f>
        <v>77382979.430000082</v>
      </c>
      <c r="AZ3" s="78"/>
      <c r="BA3" s="63">
        <v>-1E-4</v>
      </c>
      <c r="BB3" s="63">
        <v>-1E-4</v>
      </c>
      <c r="BC3" s="63">
        <v>-1E-4</v>
      </c>
      <c r="BD3" s="63">
        <v>-2.0000000000000001E-4</v>
      </c>
      <c r="BE3" s="63">
        <v>-2.0000000000000001E-4</v>
      </c>
      <c r="BF3" s="63">
        <v>-2.0000000000000001E-4</v>
      </c>
      <c r="BG3" s="63">
        <v>1.6000000000000001E-3</v>
      </c>
      <c r="BH3" s="63">
        <v>1.6000000000000001E-3</v>
      </c>
      <c r="BI3" s="63">
        <v>1.6000000000000001E-3</v>
      </c>
      <c r="BJ3" s="63">
        <v>-1.1000000000000001E-3</v>
      </c>
      <c r="BK3" s="63">
        <v>-1.1000000000000001E-3</v>
      </c>
      <c r="BL3" s="63">
        <v>-1.1000000000000001E-3</v>
      </c>
      <c r="BM3" s="6"/>
      <c r="BN3" s="6"/>
      <c r="BO3" s="6"/>
      <c r="BP3" s="6"/>
      <c r="BQ3" s="6"/>
      <c r="BR3" s="6"/>
      <c r="BS3" s="6"/>
      <c r="BT3" s="6"/>
      <c r="BU3" s="6"/>
      <c r="BV3" s="6"/>
      <c r="BW3" s="6"/>
      <c r="BX3" s="6"/>
      <c r="BY3" s="60" t="s">
        <v>445</v>
      </c>
      <c r="BZ3" s="61"/>
      <c r="CA3" s="61"/>
      <c r="CB3" s="61"/>
      <c r="CC3" s="61"/>
      <c r="CD3" s="61"/>
      <c r="CE3" s="61"/>
      <c r="CF3" s="61"/>
      <c r="CG3" s="61"/>
      <c r="CH3" s="61"/>
      <c r="CI3" s="79">
        <f>SUM(BY5:CJ167)</f>
        <v>72115922.140000015</v>
      </c>
      <c r="CJ3" s="80"/>
      <c r="CK3" s="58" t="s">
        <v>451</v>
      </c>
      <c r="CL3" s="59"/>
      <c r="CM3" s="59"/>
      <c r="CN3" s="59"/>
      <c r="CO3" s="59"/>
      <c r="CP3" s="59"/>
      <c r="CQ3" s="59"/>
      <c r="CR3" s="59"/>
      <c r="CS3" s="59"/>
      <c r="CT3" s="45"/>
      <c r="CU3" s="45" t="s">
        <v>453</v>
      </c>
      <c r="CV3" s="64">
        <f>ROUND(-(CI3-AY3-BK2)/AA3,4)</f>
        <v>2.5000000000000001E-3</v>
      </c>
      <c r="CW3" s="60" t="s">
        <v>456</v>
      </c>
      <c r="CX3" s="61"/>
      <c r="CY3" s="61"/>
      <c r="CZ3" s="61"/>
      <c r="DA3" s="61"/>
      <c r="DB3" s="61"/>
      <c r="DC3" s="61"/>
      <c r="DD3" s="61"/>
      <c r="DE3" s="61"/>
      <c r="DF3" s="61"/>
      <c r="DG3" s="79">
        <f>SUM(CW5:DH167)</f>
        <v>10591.449999986755</v>
      </c>
      <c r="DH3" s="80"/>
      <c r="DI3" s="58" t="s">
        <v>562</v>
      </c>
      <c r="DJ3" s="59"/>
      <c r="DK3" s="59"/>
      <c r="DL3" s="59"/>
      <c r="DM3" s="59"/>
      <c r="DN3" s="59"/>
      <c r="DO3" s="59"/>
      <c r="DP3" s="59"/>
      <c r="DQ3" s="59"/>
      <c r="DR3" s="59"/>
      <c r="DS3" s="77">
        <f>SUM(DI5:DT167)</f>
        <v>529.71999999974992</v>
      </c>
      <c r="DT3" s="78"/>
      <c r="DU3" s="63">
        <v>0.15891455198742416</v>
      </c>
      <c r="DV3" s="63">
        <v>0.15679126431619128</v>
      </c>
      <c r="DW3" s="63">
        <v>0.1548734560970132</v>
      </c>
      <c r="DX3" s="63">
        <v>0.15275016842578032</v>
      </c>
      <c r="DY3" s="63">
        <v>0.15069537390523238</v>
      </c>
      <c r="DZ3" s="63">
        <v>0.14857208623399951</v>
      </c>
      <c r="EA3" s="63">
        <v>0.14651729171345157</v>
      </c>
      <c r="EB3" s="63">
        <v>0.14460633280934196</v>
      </c>
      <c r="EC3" s="63">
        <v>0.14269537390523238</v>
      </c>
      <c r="ED3" s="63">
        <v>0.14084605883673923</v>
      </c>
      <c r="EE3" s="63">
        <v>0.13893509993262962</v>
      </c>
      <c r="EF3" s="63">
        <v>0.13708578486413647</v>
      </c>
      <c r="EG3" s="58" t="s">
        <v>457</v>
      </c>
      <c r="EH3" s="59"/>
      <c r="EI3" s="59"/>
      <c r="EJ3" s="59"/>
      <c r="EK3" s="59"/>
      <c r="EL3" s="59"/>
      <c r="EM3" s="59"/>
      <c r="EN3" s="59"/>
      <c r="EO3" s="59"/>
      <c r="EP3" s="59"/>
      <c r="EQ3" s="77">
        <f>SUM(EG5:ER167)</f>
        <v>3656.1199999971946</v>
      </c>
      <c r="ER3" s="78"/>
    </row>
    <row r="4" spans="1:148" s="7" customFormat="1" x14ac:dyDescent="0.25">
      <c r="A4" s="7" t="s">
        <v>8</v>
      </c>
      <c r="B4" s="1" t="s">
        <v>527</v>
      </c>
      <c r="C4" s="7" t="s">
        <v>9</v>
      </c>
      <c r="D4" s="7" t="s">
        <v>10</v>
      </c>
      <c r="E4" s="8">
        <v>42005</v>
      </c>
      <c r="F4" s="8">
        <v>42036</v>
      </c>
      <c r="G4" s="8">
        <v>42064</v>
      </c>
      <c r="H4" s="8">
        <v>42095</v>
      </c>
      <c r="I4" s="8">
        <v>42125</v>
      </c>
      <c r="J4" s="8">
        <v>42156</v>
      </c>
      <c r="K4" s="8">
        <v>42186</v>
      </c>
      <c r="L4" s="8">
        <v>42217</v>
      </c>
      <c r="M4" s="8">
        <v>42248</v>
      </c>
      <c r="N4" s="8">
        <v>42278</v>
      </c>
      <c r="O4" s="8">
        <v>42309</v>
      </c>
      <c r="P4" s="8">
        <v>42339</v>
      </c>
      <c r="Q4" s="9">
        <v>42005</v>
      </c>
      <c r="R4" s="9">
        <v>42036</v>
      </c>
      <c r="S4" s="9">
        <v>42064</v>
      </c>
      <c r="T4" s="9">
        <v>42095</v>
      </c>
      <c r="U4" s="9">
        <v>42125</v>
      </c>
      <c r="V4" s="9">
        <v>42156</v>
      </c>
      <c r="W4" s="9">
        <v>42186</v>
      </c>
      <c r="X4" s="9">
        <v>42217</v>
      </c>
      <c r="Y4" s="9">
        <v>42248</v>
      </c>
      <c r="Z4" s="9">
        <v>42278</v>
      </c>
      <c r="AA4" s="9">
        <v>42309</v>
      </c>
      <c r="AB4" s="9">
        <v>42339</v>
      </c>
      <c r="AC4" s="8">
        <v>42005</v>
      </c>
      <c r="AD4" s="8">
        <v>42036</v>
      </c>
      <c r="AE4" s="8">
        <v>42064</v>
      </c>
      <c r="AF4" s="8">
        <v>42095</v>
      </c>
      <c r="AG4" s="8">
        <v>42125</v>
      </c>
      <c r="AH4" s="8">
        <v>42156</v>
      </c>
      <c r="AI4" s="8">
        <v>42186</v>
      </c>
      <c r="AJ4" s="8">
        <v>42217</v>
      </c>
      <c r="AK4" s="8">
        <v>42248</v>
      </c>
      <c r="AL4" s="8">
        <v>42278</v>
      </c>
      <c r="AM4" s="8">
        <v>42309</v>
      </c>
      <c r="AN4" s="8">
        <v>42339</v>
      </c>
      <c r="AO4" s="37">
        <v>42005</v>
      </c>
      <c r="AP4" s="37">
        <v>42036</v>
      </c>
      <c r="AQ4" s="37">
        <v>42064</v>
      </c>
      <c r="AR4" s="37">
        <v>42095</v>
      </c>
      <c r="AS4" s="37">
        <v>42125</v>
      </c>
      <c r="AT4" s="37">
        <v>42156</v>
      </c>
      <c r="AU4" s="37">
        <v>42186</v>
      </c>
      <c r="AV4" s="37">
        <v>42217</v>
      </c>
      <c r="AW4" s="37">
        <v>42248</v>
      </c>
      <c r="AX4" s="37">
        <v>42278</v>
      </c>
      <c r="AY4" s="37">
        <v>42309</v>
      </c>
      <c r="AZ4" s="37">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c r="BY4" s="10">
        <v>42005</v>
      </c>
      <c r="BZ4" s="10">
        <v>42036</v>
      </c>
      <c r="CA4" s="10">
        <v>42064</v>
      </c>
      <c r="CB4" s="10">
        <v>42095</v>
      </c>
      <c r="CC4" s="10">
        <v>42125</v>
      </c>
      <c r="CD4" s="10">
        <v>42156</v>
      </c>
      <c r="CE4" s="10">
        <v>42186</v>
      </c>
      <c r="CF4" s="10">
        <v>42217</v>
      </c>
      <c r="CG4" s="10">
        <v>42248</v>
      </c>
      <c r="CH4" s="10">
        <v>42278</v>
      </c>
      <c r="CI4" s="10">
        <v>42309</v>
      </c>
      <c r="CJ4" s="10">
        <v>42339</v>
      </c>
      <c r="CK4" s="9">
        <v>42005</v>
      </c>
      <c r="CL4" s="9">
        <v>42036</v>
      </c>
      <c r="CM4" s="9">
        <v>42064</v>
      </c>
      <c r="CN4" s="9">
        <v>42095</v>
      </c>
      <c r="CO4" s="9">
        <v>42125</v>
      </c>
      <c r="CP4" s="9">
        <v>42156</v>
      </c>
      <c r="CQ4" s="9">
        <v>42186</v>
      </c>
      <c r="CR4" s="9">
        <v>42217</v>
      </c>
      <c r="CS4" s="9">
        <v>42248</v>
      </c>
      <c r="CT4" s="9">
        <v>42278</v>
      </c>
      <c r="CU4" s="9">
        <v>42309</v>
      </c>
      <c r="CV4" s="9">
        <v>42339</v>
      </c>
      <c r="CW4" s="10">
        <v>42005</v>
      </c>
      <c r="CX4" s="10">
        <v>42036</v>
      </c>
      <c r="CY4" s="10">
        <v>42064</v>
      </c>
      <c r="CZ4" s="10">
        <v>42095</v>
      </c>
      <c r="DA4" s="10">
        <v>42125</v>
      </c>
      <c r="DB4" s="10">
        <v>42156</v>
      </c>
      <c r="DC4" s="10">
        <v>42186</v>
      </c>
      <c r="DD4" s="10">
        <v>42217</v>
      </c>
      <c r="DE4" s="10">
        <v>42248</v>
      </c>
      <c r="DF4" s="10">
        <v>42278</v>
      </c>
      <c r="DG4" s="10">
        <v>42309</v>
      </c>
      <c r="DH4" s="10">
        <v>42339</v>
      </c>
      <c r="DI4" s="9">
        <v>42005</v>
      </c>
      <c r="DJ4" s="9">
        <v>42036</v>
      </c>
      <c r="DK4" s="9">
        <v>42064</v>
      </c>
      <c r="DL4" s="9">
        <v>42095</v>
      </c>
      <c r="DM4" s="9">
        <v>42125</v>
      </c>
      <c r="DN4" s="9">
        <v>42156</v>
      </c>
      <c r="DO4" s="9">
        <v>42186</v>
      </c>
      <c r="DP4" s="9">
        <v>42217</v>
      </c>
      <c r="DQ4" s="9">
        <v>42248</v>
      </c>
      <c r="DR4" s="9">
        <v>42278</v>
      </c>
      <c r="DS4" s="9">
        <v>42309</v>
      </c>
      <c r="DT4" s="9">
        <v>42339</v>
      </c>
      <c r="DU4" s="10">
        <v>42005</v>
      </c>
      <c r="DV4" s="10">
        <v>42036</v>
      </c>
      <c r="DW4" s="10">
        <v>42064</v>
      </c>
      <c r="DX4" s="10">
        <v>42095</v>
      </c>
      <c r="DY4" s="10">
        <v>42125</v>
      </c>
      <c r="DZ4" s="10">
        <v>42156</v>
      </c>
      <c r="EA4" s="10">
        <v>42186</v>
      </c>
      <c r="EB4" s="10">
        <v>42217</v>
      </c>
      <c r="EC4" s="10">
        <v>42248</v>
      </c>
      <c r="ED4" s="10">
        <v>42278</v>
      </c>
      <c r="EE4" s="10">
        <v>42309</v>
      </c>
      <c r="EF4" s="10">
        <v>42339</v>
      </c>
      <c r="EG4" s="9">
        <v>42005</v>
      </c>
      <c r="EH4" s="9">
        <v>42036</v>
      </c>
      <c r="EI4" s="9">
        <v>42064</v>
      </c>
      <c r="EJ4" s="9">
        <v>42095</v>
      </c>
      <c r="EK4" s="9">
        <v>42125</v>
      </c>
      <c r="EL4" s="9">
        <v>42156</v>
      </c>
      <c r="EM4" s="9">
        <v>42186</v>
      </c>
      <c r="EN4" s="9">
        <v>42217</v>
      </c>
      <c r="EO4" s="9">
        <v>42248</v>
      </c>
      <c r="EP4" s="9">
        <v>42278</v>
      </c>
      <c r="EQ4" s="9">
        <v>42309</v>
      </c>
      <c r="ER4" s="9">
        <v>42339</v>
      </c>
    </row>
    <row r="5" spans="1:148" x14ac:dyDescent="0.25">
      <c r="A5" t="s">
        <v>460</v>
      </c>
      <c r="B5" s="1" t="s">
        <v>148</v>
      </c>
      <c r="C5" t="str">
        <f t="shared" ref="C5:C19" ca="1" si="0">VLOOKUP($B5,LocationLookup,2,FALSE)</f>
        <v>0000001511</v>
      </c>
      <c r="D5" t="str">
        <f t="shared" ref="D5:D40" ca="1" si="1">VLOOKUP($C5,LossFactorLookup,2,FALSE)</f>
        <v>FortisAlberta Reversing POD - Fort Macleod (15S)</v>
      </c>
      <c r="E5" s="52">
        <v>3.1039534999999998</v>
      </c>
      <c r="F5" s="52">
        <v>0.74384879999999998</v>
      </c>
      <c r="G5" s="52">
        <v>1.0934637</v>
      </c>
      <c r="H5" s="52">
        <v>39.204210099999997</v>
      </c>
      <c r="I5" s="52">
        <v>5.6033963</v>
      </c>
      <c r="J5" s="52">
        <v>0</v>
      </c>
      <c r="K5" s="52">
        <v>0</v>
      </c>
      <c r="L5" s="52">
        <v>0</v>
      </c>
      <c r="M5" s="52">
        <v>3.4895057999999999</v>
      </c>
      <c r="N5" s="52">
        <v>48.653872999999997</v>
      </c>
      <c r="O5" s="52">
        <v>13.180981600000001</v>
      </c>
      <c r="P5" s="52">
        <v>11.5390116</v>
      </c>
      <c r="Q5" s="32">
        <v>61.81</v>
      </c>
      <c r="R5" s="32">
        <v>27.05</v>
      </c>
      <c r="S5" s="32">
        <v>32.64</v>
      </c>
      <c r="T5" s="32">
        <v>598.17999999999995</v>
      </c>
      <c r="U5" s="32">
        <v>92.9</v>
      </c>
      <c r="V5" s="32">
        <v>0</v>
      </c>
      <c r="W5" s="32">
        <v>0</v>
      </c>
      <c r="X5" s="32">
        <v>0</v>
      </c>
      <c r="Y5" s="32">
        <v>66.81</v>
      </c>
      <c r="Z5" s="32">
        <v>901.73</v>
      </c>
      <c r="AA5" s="32">
        <v>200.87</v>
      </c>
      <c r="AB5" s="32">
        <v>221.46</v>
      </c>
      <c r="AC5" s="2">
        <v>1.32</v>
      </c>
      <c r="AD5" s="2">
        <v>1.32</v>
      </c>
      <c r="AE5" s="2">
        <v>1.32</v>
      </c>
      <c r="AF5" s="2">
        <v>1.32</v>
      </c>
      <c r="AG5" s="2">
        <v>1.32</v>
      </c>
      <c r="AH5" s="2">
        <v>1.32</v>
      </c>
      <c r="AI5" s="2">
        <v>1.32</v>
      </c>
      <c r="AJ5" s="2">
        <v>1.32</v>
      </c>
      <c r="AK5" s="2">
        <v>1.32</v>
      </c>
      <c r="AL5" s="2">
        <v>1.32</v>
      </c>
      <c r="AM5" s="2">
        <v>1.32</v>
      </c>
      <c r="AN5" s="2">
        <v>1.32</v>
      </c>
      <c r="AO5" s="33">
        <v>0.82</v>
      </c>
      <c r="AP5" s="33">
        <v>0.36</v>
      </c>
      <c r="AQ5" s="33">
        <v>0.43</v>
      </c>
      <c r="AR5" s="33">
        <v>7.9</v>
      </c>
      <c r="AS5" s="33">
        <v>1.23</v>
      </c>
      <c r="AT5" s="33">
        <v>0</v>
      </c>
      <c r="AU5" s="33">
        <v>0</v>
      </c>
      <c r="AV5" s="33">
        <v>0</v>
      </c>
      <c r="AW5" s="33">
        <v>0.88</v>
      </c>
      <c r="AX5" s="33">
        <v>11.9</v>
      </c>
      <c r="AY5" s="33">
        <v>2.65</v>
      </c>
      <c r="AZ5" s="33">
        <v>2.92</v>
      </c>
      <c r="BA5" s="31">
        <f t="shared" ref="BA5" si="2">ROUND(Q5*BA$3,2)</f>
        <v>-0.01</v>
      </c>
      <c r="BB5" s="31">
        <f t="shared" ref="BB5" si="3">ROUND(R5*BB$3,2)</f>
        <v>0</v>
      </c>
      <c r="BC5" s="31">
        <f t="shared" ref="BC5" si="4">ROUND(S5*BC$3,2)</f>
        <v>0</v>
      </c>
      <c r="BD5" s="31">
        <f t="shared" ref="BD5" si="5">ROUND(T5*BD$3,2)</f>
        <v>-0.12</v>
      </c>
      <c r="BE5" s="31">
        <f t="shared" ref="BE5" si="6">ROUND(U5*BE$3,2)</f>
        <v>-0.02</v>
      </c>
      <c r="BF5" s="31">
        <f t="shared" ref="BF5" si="7">ROUND(V5*BF$3,2)</f>
        <v>0</v>
      </c>
      <c r="BG5" s="31">
        <f t="shared" ref="BG5" si="8">ROUND(W5*BG$3,2)</f>
        <v>0</v>
      </c>
      <c r="BH5" s="31">
        <f t="shared" ref="BH5" si="9">ROUND(X5*BH$3,2)</f>
        <v>0</v>
      </c>
      <c r="BI5" s="31">
        <f t="shared" ref="BI5" si="10">ROUND(Y5*BI$3,2)</f>
        <v>0.11</v>
      </c>
      <c r="BJ5" s="31">
        <f t="shared" ref="BJ5" si="11">ROUND(Z5*BJ$3,2)</f>
        <v>-0.99</v>
      </c>
      <c r="BK5" s="31">
        <f t="shared" ref="BK5" si="12">ROUND(AA5*BK$3,2)</f>
        <v>-0.22</v>
      </c>
      <c r="BL5" s="31">
        <f t="shared" ref="BL5" si="13">ROUND(AB5*BL$3,2)</f>
        <v>-0.24</v>
      </c>
      <c r="BM5" s="6">
        <v>3.2000000000000001E-2</v>
      </c>
      <c r="BN5" s="6">
        <v>3.2000000000000001E-2</v>
      </c>
      <c r="BO5" s="6">
        <v>3.2000000000000001E-2</v>
      </c>
      <c r="BP5" s="6">
        <v>3.2000000000000001E-2</v>
      </c>
      <c r="BQ5" s="6">
        <v>3.2000000000000001E-2</v>
      </c>
      <c r="BR5" s="6">
        <v>3.2000000000000001E-2</v>
      </c>
      <c r="BS5" s="6">
        <v>3.2000000000000001E-2</v>
      </c>
      <c r="BT5" s="6">
        <v>3.2000000000000001E-2</v>
      </c>
      <c r="BU5" s="6">
        <v>3.2000000000000001E-2</v>
      </c>
      <c r="BV5" s="6">
        <v>3.2000000000000001E-2</v>
      </c>
      <c r="BW5" s="6">
        <v>3.2000000000000001E-2</v>
      </c>
      <c r="BX5" s="6">
        <v>3.2000000000000001E-2</v>
      </c>
      <c r="BY5" s="31">
        <v>1.98</v>
      </c>
      <c r="BZ5" s="31">
        <v>0.87</v>
      </c>
      <c r="CA5" s="31">
        <v>1.04</v>
      </c>
      <c r="CB5" s="31">
        <v>19.14</v>
      </c>
      <c r="CC5" s="31">
        <v>2.97</v>
      </c>
      <c r="CD5" s="31">
        <v>0</v>
      </c>
      <c r="CE5" s="31">
        <v>0</v>
      </c>
      <c r="CF5" s="31">
        <v>0</v>
      </c>
      <c r="CG5" s="31">
        <v>2.14</v>
      </c>
      <c r="CH5" s="31">
        <v>28.86</v>
      </c>
      <c r="CI5" s="31">
        <v>6.43</v>
      </c>
      <c r="CJ5" s="31">
        <v>7.09</v>
      </c>
      <c r="CK5" s="32">
        <f t="shared" ref="CK5" si="14">ROUND(Q5*$CV$3,2)</f>
        <v>0.15</v>
      </c>
      <c r="CL5" s="32">
        <f t="shared" ref="CL5" si="15">ROUND(R5*$CV$3,2)</f>
        <v>7.0000000000000007E-2</v>
      </c>
      <c r="CM5" s="32">
        <f t="shared" ref="CM5" si="16">ROUND(S5*$CV$3,2)</f>
        <v>0.08</v>
      </c>
      <c r="CN5" s="32">
        <f t="shared" ref="CN5" si="17">ROUND(T5*$CV$3,2)</f>
        <v>1.5</v>
      </c>
      <c r="CO5" s="32">
        <f t="shared" ref="CO5" si="18">ROUND(U5*$CV$3,2)</f>
        <v>0.23</v>
      </c>
      <c r="CP5" s="32">
        <f t="shared" ref="CP5" si="19">ROUND(V5*$CV$3,2)</f>
        <v>0</v>
      </c>
      <c r="CQ5" s="32">
        <f t="shared" ref="CQ5" si="20">ROUND(W5*$CV$3,2)</f>
        <v>0</v>
      </c>
      <c r="CR5" s="32">
        <f t="shared" ref="CR5" si="21">ROUND(X5*$CV$3,2)</f>
        <v>0</v>
      </c>
      <c r="CS5" s="32">
        <f t="shared" ref="CS5" si="22">ROUND(Y5*$CV$3,2)</f>
        <v>0.17</v>
      </c>
      <c r="CT5" s="32">
        <f t="shared" ref="CT5" si="23">ROUND(Z5*$CV$3,2)</f>
        <v>2.25</v>
      </c>
      <c r="CU5" s="32">
        <f t="shared" ref="CU5" si="24">ROUND(AA5*$CV$3,2)</f>
        <v>0.5</v>
      </c>
      <c r="CV5" s="32">
        <f t="shared" ref="CV5" si="25">ROUND(AB5*$CV$3,2)</f>
        <v>0.55000000000000004</v>
      </c>
      <c r="CW5" s="31">
        <f t="shared" ref="CW5:CW7" si="26">BY5+CK5-AO5-BA5</f>
        <v>1.32</v>
      </c>
      <c r="CX5" s="31">
        <f t="shared" ref="CX5:CX7" si="27">BZ5+CL5-AP5-BB5</f>
        <v>0.57999999999999996</v>
      </c>
      <c r="CY5" s="31">
        <f t="shared" ref="CY5:CY7" si="28">CA5+CM5-AQ5-BC5</f>
        <v>0.69000000000000017</v>
      </c>
      <c r="CZ5" s="31">
        <f t="shared" ref="CZ5:CZ7" si="29">CB5+CN5-AR5-BD5</f>
        <v>12.86</v>
      </c>
      <c r="DA5" s="31">
        <f t="shared" ref="DA5:DA7" si="30">CC5+CO5-AS5-BE5</f>
        <v>1.9900000000000002</v>
      </c>
      <c r="DB5" s="31">
        <f t="shared" ref="DB5:DB7" si="31">CD5+CP5-AT5-BF5</f>
        <v>0</v>
      </c>
      <c r="DC5" s="31">
        <f t="shared" ref="DC5:DC7" si="32">CE5+CQ5-AU5-BG5</f>
        <v>0</v>
      </c>
      <c r="DD5" s="31">
        <f t="shared" ref="DD5:DD7" si="33">CF5+CR5-AV5-BH5</f>
        <v>0</v>
      </c>
      <c r="DE5" s="31">
        <f t="shared" ref="DE5:DE7" si="34">CG5+CS5-AW5-BI5</f>
        <v>1.32</v>
      </c>
      <c r="DF5" s="31">
        <f t="shared" ref="DF5:DF7" si="35">CH5+CT5-AX5-BJ5</f>
        <v>20.2</v>
      </c>
      <c r="DG5" s="31">
        <f t="shared" ref="DG5:DG7" si="36">CI5+CU5-AY5-BK5</f>
        <v>4.4999999999999991</v>
      </c>
      <c r="DH5" s="31">
        <f t="shared" ref="DH5:DH7" si="37">CJ5+CV5-AZ5-BL5</f>
        <v>4.96</v>
      </c>
      <c r="DI5" s="32">
        <f>ROUND(CW5*5%,2)</f>
        <v>7.0000000000000007E-2</v>
      </c>
      <c r="DJ5" s="32">
        <f t="shared" ref="DJ5:DT5" si="38">ROUND(CX5*5%,2)</f>
        <v>0.03</v>
      </c>
      <c r="DK5" s="32">
        <f t="shared" si="38"/>
        <v>0.03</v>
      </c>
      <c r="DL5" s="32">
        <f t="shared" si="38"/>
        <v>0.64</v>
      </c>
      <c r="DM5" s="32">
        <f t="shared" si="38"/>
        <v>0.1</v>
      </c>
      <c r="DN5" s="32">
        <f t="shared" si="38"/>
        <v>0</v>
      </c>
      <c r="DO5" s="32">
        <f t="shared" si="38"/>
        <v>0</v>
      </c>
      <c r="DP5" s="32">
        <f t="shared" si="38"/>
        <v>0</v>
      </c>
      <c r="DQ5" s="32">
        <f t="shared" si="38"/>
        <v>7.0000000000000007E-2</v>
      </c>
      <c r="DR5" s="32">
        <f t="shared" si="38"/>
        <v>1.01</v>
      </c>
      <c r="DS5" s="32">
        <f t="shared" si="38"/>
        <v>0.23</v>
      </c>
      <c r="DT5" s="32">
        <f t="shared" si="38"/>
        <v>0.25</v>
      </c>
      <c r="DU5" s="31">
        <f>ROUND(CW5*DU$3,2)</f>
        <v>0.21</v>
      </c>
      <c r="DV5" s="31">
        <f t="shared" ref="DV5:EF5" si="39">ROUND(CX5*DV$3,2)</f>
        <v>0.09</v>
      </c>
      <c r="DW5" s="31">
        <f t="shared" si="39"/>
        <v>0.11</v>
      </c>
      <c r="DX5" s="31">
        <f t="shared" si="39"/>
        <v>1.96</v>
      </c>
      <c r="DY5" s="31">
        <f t="shared" si="39"/>
        <v>0.3</v>
      </c>
      <c r="DZ5" s="31">
        <f t="shared" si="39"/>
        <v>0</v>
      </c>
      <c r="EA5" s="31">
        <f t="shared" si="39"/>
        <v>0</v>
      </c>
      <c r="EB5" s="31">
        <f t="shared" si="39"/>
        <v>0</v>
      </c>
      <c r="EC5" s="31">
        <f t="shared" si="39"/>
        <v>0.19</v>
      </c>
      <c r="ED5" s="31">
        <f t="shared" si="39"/>
        <v>2.85</v>
      </c>
      <c r="EE5" s="31">
        <f t="shared" si="39"/>
        <v>0.63</v>
      </c>
      <c r="EF5" s="31">
        <f t="shared" si="39"/>
        <v>0.68</v>
      </c>
      <c r="EG5" s="32">
        <f>CW5+DI5+DU5</f>
        <v>1.6</v>
      </c>
      <c r="EH5" s="32">
        <f t="shared" ref="EH5:ER5" si="40">CX5+DJ5+DV5</f>
        <v>0.7</v>
      </c>
      <c r="EI5" s="32">
        <f t="shared" si="40"/>
        <v>0.83000000000000018</v>
      </c>
      <c r="EJ5" s="32">
        <f t="shared" si="40"/>
        <v>15.46</v>
      </c>
      <c r="EK5" s="32">
        <f t="shared" si="40"/>
        <v>2.39</v>
      </c>
      <c r="EL5" s="32">
        <f t="shared" si="40"/>
        <v>0</v>
      </c>
      <c r="EM5" s="32">
        <f t="shared" si="40"/>
        <v>0</v>
      </c>
      <c r="EN5" s="32">
        <f t="shared" si="40"/>
        <v>0</v>
      </c>
      <c r="EO5" s="32">
        <f t="shared" si="40"/>
        <v>1.58</v>
      </c>
      <c r="EP5" s="32">
        <f t="shared" si="40"/>
        <v>24.060000000000002</v>
      </c>
      <c r="EQ5" s="32">
        <f t="shared" si="40"/>
        <v>5.3599999999999994</v>
      </c>
      <c r="ER5" s="32">
        <f t="shared" si="40"/>
        <v>5.89</v>
      </c>
    </row>
    <row r="6" spans="1:148" x14ac:dyDescent="0.25">
      <c r="A6" t="s">
        <v>460</v>
      </c>
      <c r="B6" s="1" t="s">
        <v>156</v>
      </c>
      <c r="C6" t="str">
        <f t="shared" ca="1" si="0"/>
        <v>0000006711</v>
      </c>
      <c r="D6" t="str">
        <f t="shared" ca="1" si="1"/>
        <v>FortisAlberta Reversing POD - Stirling (67S)</v>
      </c>
      <c r="E6" s="52">
        <v>0</v>
      </c>
      <c r="F6" s="52">
        <v>0</v>
      </c>
      <c r="G6" s="52">
        <v>0</v>
      </c>
      <c r="H6" s="52">
        <v>14.891898899999999</v>
      </c>
      <c r="I6" s="52">
        <v>459.5027134</v>
      </c>
      <c r="J6" s="52">
        <v>374.40810920000001</v>
      </c>
      <c r="K6" s="52">
        <v>399.75860870000002</v>
      </c>
      <c r="L6" s="52">
        <v>255.7040423</v>
      </c>
      <c r="M6" s="52">
        <v>555.22179200000005</v>
      </c>
      <c r="N6" s="52">
        <v>12.5479109</v>
      </c>
      <c r="O6" s="52">
        <v>0</v>
      </c>
      <c r="P6" s="52">
        <v>0</v>
      </c>
      <c r="Q6" s="32">
        <v>0</v>
      </c>
      <c r="R6" s="32">
        <v>0</v>
      </c>
      <c r="S6" s="32">
        <v>0</v>
      </c>
      <c r="T6" s="32">
        <v>212.99</v>
      </c>
      <c r="U6" s="32">
        <v>14142.76</v>
      </c>
      <c r="V6" s="32">
        <v>12697.23</v>
      </c>
      <c r="W6" s="32">
        <v>6940.15</v>
      </c>
      <c r="X6" s="32">
        <v>4528.38</v>
      </c>
      <c r="Y6" s="32">
        <v>10078.82</v>
      </c>
      <c r="Z6" s="32">
        <v>205.4</v>
      </c>
      <c r="AA6" s="32">
        <v>0</v>
      </c>
      <c r="AB6" s="32">
        <v>0</v>
      </c>
      <c r="AC6" s="2">
        <v>2.87</v>
      </c>
      <c r="AD6" s="2">
        <v>2.87</v>
      </c>
      <c r="AE6" s="2">
        <v>2.87</v>
      </c>
      <c r="AF6" s="2">
        <v>2.87</v>
      </c>
      <c r="AG6" s="2">
        <v>2.87</v>
      </c>
      <c r="AH6" s="2">
        <v>2.87</v>
      </c>
      <c r="AI6" s="2">
        <v>2.87</v>
      </c>
      <c r="AJ6" s="2">
        <v>2.87</v>
      </c>
      <c r="AK6" s="2">
        <v>2.87</v>
      </c>
      <c r="AL6" s="2">
        <v>2.87</v>
      </c>
      <c r="AM6" s="2">
        <v>2.87</v>
      </c>
      <c r="AN6" s="2">
        <v>2.87</v>
      </c>
      <c r="AO6" s="33">
        <v>1</v>
      </c>
      <c r="AP6" s="33">
        <v>0</v>
      </c>
      <c r="AQ6" s="33">
        <v>0</v>
      </c>
      <c r="AR6" s="33">
        <v>6.11</v>
      </c>
      <c r="AS6" s="33">
        <v>405.9</v>
      </c>
      <c r="AT6" s="33">
        <v>364.41</v>
      </c>
      <c r="AU6" s="33">
        <v>199.18</v>
      </c>
      <c r="AV6" s="33">
        <v>129.96</v>
      </c>
      <c r="AW6" s="33">
        <v>289.26</v>
      </c>
      <c r="AX6" s="33">
        <v>5.9</v>
      </c>
      <c r="AY6" s="33">
        <v>0</v>
      </c>
      <c r="AZ6" s="33">
        <v>0</v>
      </c>
      <c r="BA6" s="31">
        <f t="shared" ref="BA6:BA71" si="41">ROUND(Q6*BA$3,2)</f>
        <v>0</v>
      </c>
      <c r="BB6" s="31">
        <f t="shared" ref="BB6:BB71" si="42">ROUND(R6*BB$3,2)</f>
        <v>0</v>
      </c>
      <c r="BC6" s="31">
        <f t="shared" ref="BC6:BC71" si="43">ROUND(S6*BC$3,2)</f>
        <v>0</v>
      </c>
      <c r="BD6" s="31">
        <f t="shared" ref="BD6:BD71" si="44">ROUND(T6*BD$3,2)</f>
        <v>-0.04</v>
      </c>
      <c r="BE6" s="31">
        <f t="shared" ref="BE6:BE71" si="45">ROUND(U6*BE$3,2)</f>
        <v>-2.83</v>
      </c>
      <c r="BF6" s="31">
        <f t="shared" ref="BF6:BF71" si="46">ROUND(V6*BF$3,2)</f>
        <v>-2.54</v>
      </c>
      <c r="BG6" s="31">
        <f t="shared" ref="BG6:BG71" si="47">ROUND(W6*BG$3,2)</f>
        <v>11.1</v>
      </c>
      <c r="BH6" s="31">
        <f t="shared" ref="BH6:BH71" si="48">ROUND(X6*BH$3,2)</f>
        <v>7.25</v>
      </c>
      <c r="BI6" s="31">
        <f t="shared" ref="BI6:BI71" si="49">ROUND(Y6*BI$3,2)</f>
        <v>16.13</v>
      </c>
      <c r="BJ6" s="31">
        <f t="shared" ref="BJ6:BJ71" si="50">ROUND(Z6*BJ$3,2)</f>
        <v>-0.23</v>
      </c>
      <c r="BK6" s="31">
        <f t="shared" ref="BK6:BK71" si="51">ROUND(AA6*BK$3,2)</f>
        <v>0</v>
      </c>
      <c r="BL6" s="31">
        <f t="shared" ref="BL6:BL71" si="52">ROUND(AB6*BL$3,2)</f>
        <v>0</v>
      </c>
      <c r="BM6" s="6">
        <v>-1.0500000000000001E-2</v>
      </c>
      <c r="BN6" s="6">
        <v>-1.0500000000000001E-2</v>
      </c>
      <c r="BO6" s="6">
        <v>-1.0500000000000001E-2</v>
      </c>
      <c r="BP6" s="6">
        <v>-1.0500000000000001E-2</v>
      </c>
      <c r="BQ6" s="6">
        <v>-1.0500000000000001E-2</v>
      </c>
      <c r="BR6" s="6">
        <v>-1.0500000000000001E-2</v>
      </c>
      <c r="BS6" s="6">
        <v>-1.0500000000000001E-2</v>
      </c>
      <c r="BT6" s="6">
        <v>-1.0500000000000001E-2</v>
      </c>
      <c r="BU6" s="6">
        <v>-1.0500000000000001E-2</v>
      </c>
      <c r="BV6" s="6">
        <v>-1.0500000000000001E-2</v>
      </c>
      <c r="BW6" s="6">
        <v>-1.0500000000000001E-2</v>
      </c>
      <c r="BX6" s="6">
        <v>-1.0500000000000001E-2</v>
      </c>
      <c r="BY6" s="31">
        <v>0</v>
      </c>
      <c r="BZ6" s="31">
        <v>0</v>
      </c>
      <c r="CA6" s="31">
        <v>0</v>
      </c>
      <c r="CB6" s="31">
        <v>-2.2400000000000002</v>
      </c>
      <c r="CC6" s="31">
        <v>-148.5</v>
      </c>
      <c r="CD6" s="31">
        <v>-133.32</v>
      </c>
      <c r="CE6" s="31">
        <v>-72.87</v>
      </c>
      <c r="CF6" s="31">
        <v>-47.55</v>
      </c>
      <c r="CG6" s="31">
        <v>-105.83</v>
      </c>
      <c r="CH6" s="31">
        <v>-2.16</v>
      </c>
      <c r="CI6" s="31">
        <v>0</v>
      </c>
      <c r="CJ6" s="31">
        <v>0</v>
      </c>
      <c r="CK6" s="32">
        <f t="shared" ref="CK6:CK71" si="53">ROUND(Q6*$CV$3,2)</f>
        <v>0</v>
      </c>
      <c r="CL6" s="32">
        <f t="shared" ref="CL6:CL71" si="54">ROUND(R6*$CV$3,2)</f>
        <v>0</v>
      </c>
      <c r="CM6" s="32">
        <f t="shared" ref="CM6:CM71" si="55">ROUND(S6*$CV$3,2)</f>
        <v>0</v>
      </c>
      <c r="CN6" s="32">
        <f t="shared" ref="CN6:CN71" si="56">ROUND(T6*$CV$3,2)</f>
        <v>0.53</v>
      </c>
      <c r="CO6" s="32">
        <f t="shared" ref="CO6:CO71" si="57">ROUND(U6*$CV$3,2)</f>
        <v>35.36</v>
      </c>
      <c r="CP6" s="32">
        <f t="shared" ref="CP6:CP71" si="58">ROUND(V6*$CV$3,2)</f>
        <v>31.74</v>
      </c>
      <c r="CQ6" s="32">
        <f t="shared" ref="CQ6:CQ71" si="59">ROUND(W6*$CV$3,2)</f>
        <v>17.350000000000001</v>
      </c>
      <c r="CR6" s="32">
        <f t="shared" ref="CR6:CR71" si="60">ROUND(X6*$CV$3,2)</f>
        <v>11.32</v>
      </c>
      <c r="CS6" s="32">
        <f t="shared" ref="CS6:CS71" si="61">ROUND(Y6*$CV$3,2)</f>
        <v>25.2</v>
      </c>
      <c r="CT6" s="32">
        <f t="shared" ref="CT6:CT71" si="62">ROUND(Z6*$CV$3,2)</f>
        <v>0.51</v>
      </c>
      <c r="CU6" s="32">
        <f t="shared" ref="CU6:CU71" si="63">ROUND(AA6*$CV$3,2)</f>
        <v>0</v>
      </c>
      <c r="CV6" s="32">
        <f t="shared" ref="CV6:CV71" si="64">ROUND(AB6*$CV$3,2)</f>
        <v>0</v>
      </c>
      <c r="CW6" s="31">
        <f t="shared" si="26"/>
        <v>-1</v>
      </c>
      <c r="CX6" s="31">
        <f t="shared" si="27"/>
        <v>0</v>
      </c>
      <c r="CY6" s="31">
        <f t="shared" si="28"/>
        <v>0</v>
      </c>
      <c r="CZ6" s="31">
        <f t="shared" si="29"/>
        <v>-7.78</v>
      </c>
      <c r="DA6" s="31">
        <f t="shared" si="30"/>
        <v>-516.20999999999992</v>
      </c>
      <c r="DB6" s="31">
        <f t="shared" si="31"/>
        <v>-463.45</v>
      </c>
      <c r="DC6" s="31">
        <f t="shared" si="32"/>
        <v>-265.8</v>
      </c>
      <c r="DD6" s="31">
        <f t="shared" si="33"/>
        <v>-173.44</v>
      </c>
      <c r="DE6" s="31">
        <f t="shared" si="34"/>
        <v>-386.02</v>
      </c>
      <c r="DF6" s="31">
        <f t="shared" si="35"/>
        <v>-7.32</v>
      </c>
      <c r="DG6" s="31">
        <f t="shared" si="36"/>
        <v>0</v>
      </c>
      <c r="DH6" s="31">
        <f t="shared" si="37"/>
        <v>0</v>
      </c>
      <c r="DI6" s="32">
        <f t="shared" ref="DI6:DI69" si="65">ROUND(CW6*5%,2)</f>
        <v>-0.05</v>
      </c>
      <c r="DJ6" s="32">
        <f t="shared" ref="DJ6:DJ69" si="66">ROUND(CX6*5%,2)</f>
        <v>0</v>
      </c>
      <c r="DK6" s="32">
        <f t="shared" ref="DK6:DK69" si="67">ROUND(CY6*5%,2)</f>
        <v>0</v>
      </c>
      <c r="DL6" s="32">
        <f t="shared" ref="DL6:DL69" si="68">ROUND(CZ6*5%,2)</f>
        <v>-0.39</v>
      </c>
      <c r="DM6" s="32">
        <f t="shared" ref="DM6:DM69" si="69">ROUND(DA6*5%,2)</f>
        <v>-25.81</v>
      </c>
      <c r="DN6" s="32">
        <f t="shared" ref="DN6:DN69" si="70">ROUND(DB6*5%,2)</f>
        <v>-23.17</v>
      </c>
      <c r="DO6" s="32">
        <f t="shared" ref="DO6:DO69" si="71">ROUND(DC6*5%,2)</f>
        <v>-13.29</v>
      </c>
      <c r="DP6" s="32">
        <f t="shared" ref="DP6:DP69" si="72">ROUND(DD6*5%,2)</f>
        <v>-8.67</v>
      </c>
      <c r="DQ6" s="32">
        <f t="shared" ref="DQ6:DQ69" si="73">ROUND(DE6*5%,2)</f>
        <v>-19.3</v>
      </c>
      <c r="DR6" s="32">
        <f t="shared" ref="DR6:DR69" si="74">ROUND(DF6*5%,2)</f>
        <v>-0.37</v>
      </c>
      <c r="DS6" s="32">
        <f t="shared" ref="DS6:DS69" si="75">ROUND(DG6*5%,2)</f>
        <v>0</v>
      </c>
      <c r="DT6" s="32">
        <f t="shared" ref="DT6:DT69" si="76">ROUND(DH6*5%,2)</f>
        <v>0</v>
      </c>
      <c r="DU6" s="31">
        <f t="shared" ref="DU6:DU69" si="77">ROUND(CW6*DU$3,2)</f>
        <v>-0.16</v>
      </c>
      <c r="DV6" s="31">
        <f t="shared" ref="DV6:DV69" si="78">ROUND(CX6*DV$3,2)</f>
        <v>0</v>
      </c>
      <c r="DW6" s="31">
        <f t="shared" ref="DW6:DW69" si="79">ROUND(CY6*DW$3,2)</f>
        <v>0</v>
      </c>
      <c r="DX6" s="31">
        <f t="shared" ref="DX6:DX69" si="80">ROUND(CZ6*DX$3,2)</f>
        <v>-1.19</v>
      </c>
      <c r="DY6" s="31">
        <f t="shared" ref="DY6:DY69" si="81">ROUND(DA6*DY$3,2)</f>
        <v>-77.790000000000006</v>
      </c>
      <c r="DZ6" s="31">
        <f t="shared" ref="DZ6:DZ69" si="82">ROUND(DB6*DZ$3,2)</f>
        <v>-68.86</v>
      </c>
      <c r="EA6" s="31">
        <f t="shared" ref="EA6:EA69" si="83">ROUND(DC6*EA$3,2)</f>
        <v>-38.94</v>
      </c>
      <c r="EB6" s="31">
        <f t="shared" ref="EB6:EB69" si="84">ROUND(DD6*EB$3,2)</f>
        <v>-25.08</v>
      </c>
      <c r="EC6" s="31">
        <f t="shared" ref="EC6:EC69" si="85">ROUND(DE6*EC$3,2)</f>
        <v>-55.08</v>
      </c>
      <c r="ED6" s="31">
        <f t="shared" ref="ED6:ED69" si="86">ROUND(DF6*ED$3,2)</f>
        <v>-1.03</v>
      </c>
      <c r="EE6" s="31">
        <f t="shared" ref="EE6:EE69" si="87">ROUND(DG6*EE$3,2)</f>
        <v>0</v>
      </c>
      <c r="EF6" s="31">
        <f t="shared" ref="EF6:EF69" si="88">ROUND(DH6*EF$3,2)</f>
        <v>0</v>
      </c>
      <c r="EG6" s="32">
        <f t="shared" ref="EG6:EG69" si="89">CW6+DI6+DU6</f>
        <v>-1.21</v>
      </c>
      <c r="EH6" s="32">
        <f t="shared" ref="EH6:EH69" si="90">CX6+DJ6+DV6</f>
        <v>0</v>
      </c>
      <c r="EI6" s="32">
        <f t="shared" ref="EI6:EI69" si="91">CY6+DK6+DW6</f>
        <v>0</v>
      </c>
      <c r="EJ6" s="32">
        <f t="shared" ref="EJ6:EJ69" si="92">CZ6+DL6+DX6</f>
        <v>-9.36</v>
      </c>
      <c r="EK6" s="32">
        <f t="shared" ref="EK6:EK69" si="93">DA6+DM6+DY6</f>
        <v>-619.80999999999983</v>
      </c>
      <c r="EL6" s="32">
        <f t="shared" ref="EL6:EL69" si="94">DB6+DN6+DZ6</f>
        <v>-555.48</v>
      </c>
      <c r="EM6" s="32">
        <f t="shared" ref="EM6:EM69" si="95">DC6+DO6+EA6</f>
        <v>-318.03000000000003</v>
      </c>
      <c r="EN6" s="32">
        <f t="shared" ref="EN6:EN69" si="96">DD6+DP6+EB6</f>
        <v>-207.19</v>
      </c>
      <c r="EO6" s="32">
        <f t="shared" ref="EO6:EO69" si="97">DE6+DQ6+EC6</f>
        <v>-460.4</v>
      </c>
      <c r="EP6" s="32">
        <f t="shared" ref="EP6:EP69" si="98">DF6+DR6+ED6</f>
        <v>-8.7200000000000006</v>
      </c>
      <c r="EQ6" s="32">
        <f t="shared" ref="EQ6:EQ69" si="99">DG6+DS6+EE6</f>
        <v>0</v>
      </c>
      <c r="ER6" s="32">
        <f t="shared" ref="ER6:ER69" si="100">DH6+DT6+EF6</f>
        <v>0</v>
      </c>
    </row>
    <row r="7" spans="1:148" x14ac:dyDescent="0.25">
      <c r="A7" t="s">
        <v>460</v>
      </c>
      <c r="B7" s="1" t="s">
        <v>149</v>
      </c>
      <c r="C7" t="str">
        <f t="shared" ca="1" si="0"/>
        <v>0000022911</v>
      </c>
      <c r="D7" t="str">
        <f t="shared" ca="1" si="1"/>
        <v>FortisAlberta Reversing POD - Glenwood (229S)</v>
      </c>
      <c r="E7" s="52">
        <v>20.905933099999999</v>
      </c>
      <c r="F7" s="52">
        <v>9.2685627999999998</v>
      </c>
      <c r="G7" s="52">
        <v>6.1529406</v>
      </c>
      <c r="H7" s="52">
        <v>98.317098299999998</v>
      </c>
      <c r="I7" s="52">
        <v>115.5756227</v>
      </c>
      <c r="J7" s="52">
        <v>56.345450999999997</v>
      </c>
      <c r="K7" s="52">
        <v>59.077249399999999</v>
      </c>
      <c r="L7" s="52">
        <v>90.551902799999993</v>
      </c>
      <c r="M7" s="52">
        <v>335.93704889999998</v>
      </c>
      <c r="N7" s="52">
        <v>13.168053199999999</v>
      </c>
      <c r="O7" s="52">
        <v>6.8063440000000002</v>
      </c>
      <c r="P7" s="52">
        <v>3.9356284000000001</v>
      </c>
      <c r="Q7" s="32">
        <v>376.27</v>
      </c>
      <c r="R7" s="32">
        <v>146.44</v>
      </c>
      <c r="S7" s="32">
        <v>86.05</v>
      </c>
      <c r="T7" s="32">
        <v>1844.52</v>
      </c>
      <c r="U7" s="32">
        <v>2660.46</v>
      </c>
      <c r="V7" s="32">
        <v>3307.41</v>
      </c>
      <c r="W7" s="32">
        <v>924.98</v>
      </c>
      <c r="X7" s="32">
        <v>1500.9</v>
      </c>
      <c r="Y7" s="32">
        <v>5863.58</v>
      </c>
      <c r="Z7" s="32">
        <v>163.16999999999999</v>
      </c>
      <c r="AA7" s="32">
        <v>83.74</v>
      </c>
      <c r="AB7" s="32">
        <v>59.49</v>
      </c>
      <c r="AC7" s="2">
        <v>1.42</v>
      </c>
      <c r="AD7" s="2">
        <v>1.42</v>
      </c>
      <c r="AE7" s="2">
        <v>1.42</v>
      </c>
      <c r="AF7" s="2">
        <v>1.42</v>
      </c>
      <c r="AG7" s="2">
        <v>1.42</v>
      </c>
      <c r="AH7" s="2">
        <v>1.42</v>
      </c>
      <c r="AI7" s="2">
        <v>1.42</v>
      </c>
      <c r="AJ7" s="2">
        <v>1.42</v>
      </c>
      <c r="AK7" s="2">
        <v>1.42</v>
      </c>
      <c r="AL7" s="2">
        <v>1.42</v>
      </c>
      <c r="AM7" s="2">
        <v>1.42</v>
      </c>
      <c r="AN7" s="2">
        <v>1.42</v>
      </c>
      <c r="AO7" s="33">
        <v>5.34</v>
      </c>
      <c r="AP7" s="33">
        <v>2.08</v>
      </c>
      <c r="AQ7" s="33">
        <v>1.22</v>
      </c>
      <c r="AR7" s="33">
        <v>26.19</v>
      </c>
      <c r="AS7" s="33">
        <v>37.78</v>
      </c>
      <c r="AT7" s="33">
        <v>46.97</v>
      </c>
      <c r="AU7" s="33">
        <v>13.13</v>
      </c>
      <c r="AV7" s="33">
        <v>21.31</v>
      </c>
      <c r="AW7" s="33">
        <v>83.26</v>
      </c>
      <c r="AX7" s="33">
        <v>2.3199999999999998</v>
      </c>
      <c r="AY7" s="33">
        <v>1.19</v>
      </c>
      <c r="AZ7" s="33">
        <v>0.84</v>
      </c>
      <c r="BA7" s="31">
        <f t="shared" si="41"/>
        <v>-0.04</v>
      </c>
      <c r="BB7" s="31">
        <f t="shared" si="42"/>
        <v>-0.01</v>
      </c>
      <c r="BC7" s="31">
        <f t="shared" si="43"/>
        <v>-0.01</v>
      </c>
      <c r="BD7" s="31">
        <f t="shared" si="44"/>
        <v>-0.37</v>
      </c>
      <c r="BE7" s="31">
        <f t="shared" si="45"/>
        <v>-0.53</v>
      </c>
      <c r="BF7" s="31">
        <f t="shared" si="46"/>
        <v>-0.66</v>
      </c>
      <c r="BG7" s="31">
        <f t="shared" si="47"/>
        <v>1.48</v>
      </c>
      <c r="BH7" s="31">
        <f t="shared" si="48"/>
        <v>2.4</v>
      </c>
      <c r="BI7" s="31">
        <f t="shared" si="49"/>
        <v>9.3800000000000008</v>
      </c>
      <c r="BJ7" s="31">
        <f t="shared" si="50"/>
        <v>-0.18</v>
      </c>
      <c r="BK7" s="31">
        <f t="shared" si="51"/>
        <v>-0.09</v>
      </c>
      <c r="BL7" s="31">
        <f t="shared" si="52"/>
        <v>-7.0000000000000007E-2</v>
      </c>
      <c r="BM7" s="6">
        <v>5.0900000000000001E-2</v>
      </c>
      <c r="BN7" s="6">
        <v>5.0900000000000001E-2</v>
      </c>
      <c r="BO7" s="6">
        <v>5.0900000000000001E-2</v>
      </c>
      <c r="BP7" s="6">
        <v>5.0900000000000001E-2</v>
      </c>
      <c r="BQ7" s="6">
        <v>5.0900000000000001E-2</v>
      </c>
      <c r="BR7" s="6">
        <v>5.0900000000000001E-2</v>
      </c>
      <c r="BS7" s="6">
        <v>5.0900000000000001E-2</v>
      </c>
      <c r="BT7" s="6">
        <v>5.0900000000000001E-2</v>
      </c>
      <c r="BU7" s="6">
        <v>5.0900000000000001E-2</v>
      </c>
      <c r="BV7" s="6">
        <v>5.0900000000000001E-2</v>
      </c>
      <c r="BW7" s="6">
        <v>5.0900000000000001E-2</v>
      </c>
      <c r="BX7" s="6">
        <v>5.0900000000000001E-2</v>
      </c>
      <c r="BY7" s="31">
        <v>19.149999999999999</v>
      </c>
      <c r="BZ7" s="31">
        <v>7.45</v>
      </c>
      <c r="CA7" s="31">
        <v>4.38</v>
      </c>
      <c r="CB7" s="31">
        <v>93.89</v>
      </c>
      <c r="CC7" s="31">
        <v>135.41999999999999</v>
      </c>
      <c r="CD7" s="31">
        <v>168.35</v>
      </c>
      <c r="CE7" s="31">
        <v>47.08</v>
      </c>
      <c r="CF7" s="31">
        <v>76.400000000000006</v>
      </c>
      <c r="CG7" s="31">
        <v>298.45999999999998</v>
      </c>
      <c r="CH7" s="31">
        <v>8.31</v>
      </c>
      <c r="CI7" s="31">
        <v>4.26</v>
      </c>
      <c r="CJ7" s="31">
        <v>3.03</v>
      </c>
      <c r="CK7" s="32">
        <f t="shared" si="53"/>
        <v>0.94</v>
      </c>
      <c r="CL7" s="32">
        <f t="shared" si="54"/>
        <v>0.37</v>
      </c>
      <c r="CM7" s="32">
        <f t="shared" si="55"/>
        <v>0.22</v>
      </c>
      <c r="CN7" s="32">
        <f t="shared" si="56"/>
        <v>4.6100000000000003</v>
      </c>
      <c r="CO7" s="32">
        <f t="shared" si="57"/>
        <v>6.65</v>
      </c>
      <c r="CP7" s="32">
        <f t="shared" si="58"/>
        <v>8.27</v>
      </c>
      <c r="CQ7" s="32">
        <f t="shared" si="59"/>
        <v>2.31</v>
      </c>
      <c r="CR7" s="32">
        <f t="shared" si="60"/>
        <v>3.75</v>
      </c>
      <c r="CS7" s="32">
        <f t="shared" si="61"/>
        <v>14.66</v>
      </c>
      <c r="CT7" s="32">
        <f t="shared" si="62"/>
        <v>0.41</v>
      </c>
      <c r="CU7" s="32">
        <f t="shared" si="63"/>
        <v>0.21</v>
      </c>
      <c r="CV7" s="32">
        <f t="shared" si="64"/>
        <v>0.15</v>
      </c>
      <c r="CW7" s="31">
        <f t="shared" si="26"/>
        <v>14.79</v>
      </c>
      <c r="CX7" s="31">
        <f t="shared" si="27"/>
        <v>5.75</v>
      </c>
      <c r="CY7" s="31">
        <f t="shared" si="28"/>
        <v>3.3899999999999997</v>
      </c>
      <c r="CZ7" s="31">
        <f t="shared" si="29"/>
        <v>72.680000000000007</v>
      </c>
      <c r="DA7" s="31">
        <f t="shared" si="30"/>
        <v>104.82</v>
      </c>
      <c r="DB7" s="31">
        <f t="shared" si="31"/>
        <v>130.31</v>
      </c>
      <c r="DC7" s="31">
        <f t="shared" si="32"/>
        <v>34.78</v>
      </c>
      <c r="DD7" s="31">
        <f t="shared" si="33"/>
        <v>56.440000000000005</v>
      </c>
      <c r="DE7" s="31">
        <f t="shared" si="34"/>
        <v>220.48000000000002</v>
      </c>
      <c r="DF7" s="31">
        <f t="shared" si="35"/>
        <v>6.58</v>
      </c>
      <c r="DG7" s="31">
        <f t="shared" si="36"/>
        <v>3.3699999999999997</v>
      </c>
      <c r="DH7" s="31">
        <f t="shared" si="37"/>
        <v>2.4099999999999997</v>
      </c>
      <c r="DI7" s="32">
        <f t="shared" si="65"/>
        <v>0.74</v>
      </c>
      <c r="DJ7" s="32">
        <f t="shared" si="66"/>
        <v>0.28999999999999998</v>
      </c>
      <c r="DK7" s="32">
        <f t="shared" si="67"/>
        <v>0.17</v>
      </c>
      <c r="DL7" s="32">
        <f t="shared" si="68"/>
        <v>3.63</v>
      </c>
      <c r="DM7" s="32">
        <f t="shared" si="69"/>
        <v>5.24</v>
      </c>
      <c r="DN7" s="32">
        <f t="shared" si="70"/>
        <v>6.52</v>
      </c>
      <c r="DO7" s="32">
        <f t="shared" si="71"/>
        <v>1.74</v>
      </c>
      <c r="DP7" s="32">
        <f t="shared" si="72"/>
        <v>2.82</v>
      </c>
      <c r="DQ7" s="32">
        <f t="shared" si="73"/>
        <v>11.02</v>
      </c>
      <c r="DR7" s="32">
        <f t="shared" si="74"/>
        <v>0.33</v>
      </c>
      <c r="DS7" s="32">
        <f t="shared" si="75"/>
        <v>0.17</v>
      </c>
      <c r="DT7" s="32">
        <f t="shared" si="76"/>
        <v>0.12</v>
      </c>
      <c r="DU7" s="31">
        <f t="shared" si="77"/>
        <v>2.35</v>
      </c>
      <c r="DV7" s="31">
        <f t="shared" si="78"/>
        <v>0.9</v>
      </c>
      <c r="DW7" s="31">
        <f t="shared" si="79"/>
        <v>0.53</v>
      </c>
      <c r="DX7" s="31">
        <f t="shared" si="80"/>
        <v>11.1</v>
      </c>
      <c r="DY7" s="31">
        <f t="shared" si="81"/>
        <v>15.8</v>
      </c>
      <c r="DZ7" s="31">
        <f t="shared" si="82"/>
        <v>19.36</v>
      </c>
      <c r="EA7" s="31">
        <f t="shared" si="83"/>
        <v>5.0999999999999996</v>
      </c>
      <c r="EB7" s="31">
        <f t="shared" si="84"/>
        <v>8.16</v>
      </c>
      <c r="EC7" s="31">
        <f t="shared" si="85"/>
        <v>31.46</v>
      </c>
      <c r="ED7" s="31">
        <f t="shared" si="86"/>
        <v>0.93</v>
      </c>
      <c r="EE7" s="31">
        <f t="shared" si="87"/>
        <v>0.47</v>
      </c>
      <c r="EF7" s="31">
        <f t="shared" si="88"/>
        <v>0.33</v>
      </c>
      <c r="EG7" s="32">
        <f t="shared" si="89"/>
        <v>17.88</v>
      </c>
      <c r="EH7" s="32">
        <f t="shared" si="90"/>
        <v>6.94</v>
      </c>
      <c r="EI7" s="32">
        <f t="shared" si="91"/>
        <v>4.09</v>
      </c>
      <c r="EJ7" s="32">
        <f t="shared" si="92"/>
        <v>87.41</v>
      </c>
      <c r="EK7" s="32">
        <f t="shared" si="93"/>
        <v>125.85999999999999</v>
      </c>
      <c r="EL7" s="32">
        <f t="shared" si="94"/>
        <v>156.19</v>
      </c>
      <c r="EM7" s="32">
        <f t="shared" si="95"/>
        <v>41.620000000000005</v>
      </c>
      <c r="EN7" s="32">
        <f t="shared" si="96"/>
        <v>67.42</v>
      </c>
      <c r="EO7" s="32">
        <f t="shared" si="97"/>
        <v>262.96000000000004</v>
      </c>
      <c r="EP7" s="32">
        <f t="shared" si="98"/>
        <v>7.84</v>
      </c>
      <c r="EQ7" s="32">
        <f t="shared" si="99"/>
        <v>4.01</v>
      </c>
      <c r="ER7" s="32">
        <f t="shared" si="100"/>
        <v>2.86</v>
      </c>
    </row>
    <row r="8" spans="1:148" x14ac:dyDescent="0.25">
      <c r="A8" t="s">
        <v>460</v>
      </c>
      <c r="B8" s="1" t="s">
        <v>150</v>
      </c>
      <c r="C8" t="str">
        <f t="shared" ca="1" si="0"/>
        <v>0000025611</v>
      </c>
      <c r="D8" t="str">
        <f t="shared" ca="1" si="1"/>
        <v>FortisAlberta Reversing POD - Harmattan (256S)</v>
      </c>
      <c r="E8" s="52">
        <v>2083.2621825000001</v>
      </c>
      <c r="F8" s="52">
        <v>2685.5098105000002</v>
      </c>
      <c r="G8" s="52">
        <v>2240.5477209999999</v>
      </c>
      <c r="H8" s="52">
        <v>4482.0106151999998</v>
      </c>
      <c r="I8" s="52">
        <v>665.2860842</v>
      </c>
      <c r="J8" s="52">
        <v>2135.2025186000001</v>
      </c>
      <c r="K8" s="52">
        <v>3863.0499713999998</v>
      </c>
      <c r="L8" s="52">
        <v>2496.1140564000002</v>
      </c>
      <c r="M8" s="52">
        <v>98.725100499999996</v>
      </c>
      <c r="N8" s="52">
        <v>720.9746523</v>
      </c>
      <c r="O8" s="52">
        <v>1421.4198847</v>
      </c>
      <c r="P8" s="52">
        <v>483.11709560000003</v>
      </c>
      <c r="Q8" s="32">
        <v>62140.32</v>
      </c>
      <c r="R8" s="32">
        <v>94471.98</v>
      </c>
      <c r="S8" s="32">
        <v>43687.89</v>
      </c>
      <c r="T8" s="32">
        <v>87877.41</v>
      </c>
      <c r="U8" s="32">
        <v>19184.2</v>
      </c>
      <c r="V8" s="32">
        <v>355521.29</v>
      </c>
      <c r="W8" s="32">
        <v>79024.03</v>
      </c>
      <c r="X8" s="32">
        <v>98504.73</v>
      </c>
      <c r="Y8" s="32">
        <v>2129.4699999999998</v>
      </c>
      <c r="Z8" s="32">
        <v>13243.71</v>
      </c>
      <c r="AA8" s="32">
        <v>31147.88</v>
      </c>
      <c r="AB8" s="32">
        <v>7862.4</v>
      </c>
      <c r="AC8" s="2">
        <v>1.65</v>
      </c>
      <c r="AD8" s="2">
        <v>1.65</v>
      </c>
      <c r="AE8" s="2">
        <v>1.65</v>
      </c>
      <c r="AF8" s="2">
        <v>1.65</v>
      </c>
      <c r="AG8" s="2">
        <v>1.65</v>
      </c>
      <c r="AH8" s="2">
        <v>1.65</v>
      </c>
      <c r="AI8" s="2">
        <v>1.65</v>
      </c>
      <c r="AJ8" s="2">
        <v>1.65</v>
      </c>
      <c r="AK8" s="2">
        <v>1.65</v>
      </c>
      <c r="AL8" s="2">
        <v>1.65</v>
      </c>
      <c r="AM8" s="2">
        <v>1.65</v>
      </c>
      <c r="AN8" s="2">
        <v>1.65</v>
      </c>
      <c r="AO8" s="33">
        <v>1025.32</v>
      </c>
      <c r="AP8" s="33">
        <v>1558.79</v>
      </c>
      <c r="AQ8" s="33">
        <v>720.85</v>
      </c>
      <c r="AR8" s="33">
        <v>1449.98</v>
      </c>
      <c r="AS8" s="33">
        <v>316.54000000000002</v>
      </c>
      <c r="AT8" s="33">
        <v>5866.1</v>
      </c>
      <c r="AU8" s="33">
        <v>1303.9000000000001</v>
      </c>
      <c r="AV8" s="33">
        <v>1625.33</v>
      </c>
      <c r="AW8" s="33">
        <v>35.14</v>
      </c>
      <c r="AX8" s="33">
        <v>218.52</v>
      </c>
      <c r="AY8" s="33">
        <v>513.94000000000005</v>
      </c>
      <c r="AZ8" s="33">
        <v>129.72999999999999</v>
      </c>
      <c r="BA8" s="31">
        <f t="shared" si="41"/>
        <v>-6.21</v>
      </c>
      <c r="BB8" s="31">
        <f t="shared" si="42"/>
        <v>-9.4499999999999993</v>
      </c>
      <c r="BC8" s="31">
        <f t="shared" si="43"/>
        <v>-4.37</v>
      </c>
      <c r="BD8" s="31">
        <f t="shared" si="44"/>
        <v>-17.579999999999998</v>
      </c>
      <c r="BE8" s="31">
        <f t="shared" si="45"/>
        <v>-3.84</v>
      </c>
      <c r="BF8" s="31">
        <f t="shared" si="46"/>
        <v>-71.099999999999994</v>
      </c>
      <c r="BG8" s="31">
        <f t="shared" si="47"/>
        <v>126.44</v>
      </c>
      <c r="BH8" s="31">
        <f t="shared" si="48"/>
        <v>157.61000000000001</v>
      </c>
      <c r="BI8" s="31">
        <f t="shared" si="49"/>
        <v>3.41</v>
      </c>
      <c r="BJ8" s="31">
        <f t="shared" si="50"/>
        <v>-14.57</v>
      </c>
      <c r="BK8" s="31">
        <f t="shared" si="51"/>
        <v>-34.26</v>
      </c>
      <c r="BL8" s="31">
        <f t="shared" si="52"/>
        <v>-8.65</v>
      </c>
      <c r="BM8" s="6">
        <v>-1.2999999999999999E-2</v>
      </c>
      <c r="BN8" s="6">
        <v>-1.2999999999999999E-2</v>
      </c>
      <c r="BO8" s="6">
        <v>-1.2999999999999999E-2</v>
      </c>
      <c r="BP8" s="6">
        <v>-1.2999999999999999E-2</v>
      </c>
      <c r="BQ8" s="6">
        <v>-1.2999999999999999E-2</v>
      </c>
      <c r="BR8" s="6">
        <v>-1.2999999999999999E-2</v>
      </c>
      <c r="BS8" s="6">
        <v>-1.2999999999999999E-2</v>
      </c>
      <c r="BT8" s="6">
        <v>-1.2999999999999999E-2</v>
      </c>
      <c r="BU8" s="6">
        <v>-1.2999999999999999E-2</v>
      </c>
      <c r="BV8" s="6">
        <v>-1.2999999999999999E-2</v>
      </c>
      <c r="BW8" s="6">
        <v>-1.2999999999999999E-2</v>
      </c>
      <c r="BX8" s="6">
        <v>-1.2999999999999999E-2</v>
      </c>
      <c r="BY8" s="31">
        <v>-807.82</v>
      </c>
      <c r="BZ8" s="31">
        <v>-1228.1400000000001</v>
      </c>
      <c r="CA8" s="31">
        <v>-567.94000000000005</v>
      </c>
      <c r="CB8" s="31">
        <v>-1142.4100000000001</v>
      </c>
      <c r="CC8" s="31">
        <v>-249.39</v>
      </c>
      <c r="CD8" s="31">
        <v>-4621.78</v>
      </c>
      <c r="CE8" s="31">
        <v>-1027.31</v>
      </c>
      <c r="CF8" s="31">
        <v>-1280.56</v>
      </c>
      <c r="CG8" s="31">
        <v>-27.68</v>
      </c>
      <c r="CH8" s="31">
        <v>-172.17</v>
      </c>
      <c r="CI8" s="31">
        <v>-404.92</v>
      </c>
      <c r="CJ8" s="31">
        <v>-102.21</v>
      </c>
      <c r="CK8" s="32">
        <f t="shared" si="53"/>
        <v>155.35</v>
      </c>
      <c r="CL8" s="32">
        <f t="shared" si="54"/>
        <v>236.18</v>
      </c>
      <c r="CM8" s="32">
        <f t="shared" si="55"/>
        <v>109.22</v>
      </c>
      <c r="CN8" s="32">
        <f t="shared" si="56"/>
        <v>219.69</v>
      </c>
      <c r="CO8" s="32">
        <f t="shared" si="57"/>
        <v>47.96</v>
      </c>
      <c r="CP8" s="32">
        <f t="shared" si="58"/>
        <v>888.8</v>
      </c>
      <c r="CQ8" s="32">
        <f t="shared" si="59"/>
        <v>197.56</v>
      </c>
      <c r="CR8" s="32">
        <f t="shared" si="60"/>
        <v>246.26</v>
      </c>
      <c r="CS8" s="32">
        <f t="shared" si="61"/>
        <v>5.32</v>
      </c>
      <c r="CT8" s="32">
        <f t="shared" si="62"/>
        <v>33.11</v>
      </c>
      <c r="CU8" s="32">
        <f t="shared" si="63"/>
        <v>77.87</v>
      </c>
      <c r="CV8" s="32">
        <f t="shared" si="64"/>
        <v>19.66</v>
      </c>
      <c r="CW8" s="31">
        <f t="shared" ref="CW8:CW14" si="101">BY8+CK8-AO8-BA8</f>
        <v>-1671.58</v>
      </c>
      <c r="CX8" s="31">
        <f t="shared" ref="CX8:CX14" si="102">BZ8+CL8-AP8-BB8</f>
        <v>-2541.3000000000002</v>
      </c>
      <c r="CY8" s="31">
        <f t="shared" ref="CY8:CY14" si="103">CA8+CM8-AQ8-BC8</f>
        <v>-1175.2000000000003</v>
      </c>
      <c r="CZ8" s="31">
        <f t="shared" ref="CZ8:CZ14" si="104">CB8+CN8-AR8-BD8</f>
        <v>-2355.12</v>
      </c>
      <c r="DA8" s="31">
        <f t="shared" ref="DA8:DA14" si="105">CC8+CO8-AS8-BE8</f>
        <v>-514.13</v>
      </c>
      <c r="DB8" s="31">
        <f t="shared" ref="DB8:DB14" si="106">CD8+CP8-AT8-BF8</f>
        <v>-9527.98</v>
      </c>
      <c r="DC8" s="31">
        <f t="shared" ref="DC8:DC14" si="107">CE8+CQ8-AU8-BG8</f>
        <v>-2260.09</v>
      </c>
      <c r="DD8" s="31">
        <f t="shared" ref="DD8:DD14" si="108">CF8+CR8-AV8-BH8</f>
        <v>-2817.2400000000002</v>
      </c>
      <c r="DE8" s="31">
        <f t="shared" ref="DE8:DE14" si="109">CG8+CS8-AW8-BI8</f>
        <v>-60.91</v>
      </c>
      <c r="DF8" s="31">
        <f t="shared" ref="DF8:DF14" si="110">CH8+CT8-AX8-BJ8</f>
        <v>-343.01000000000005</v>
      </c>
      <c r="DG8" s="31">
        <f t="shared" ref="DG8:DG14" si="111">CI8+CU8-AY8-BK8</f>
        <v>-806.73</v>
      </c>
      <c r="DH8" s="31">
        <f t="shared" ref="DH8:DH14" si="112">CJ8+CV8-AZ8-BL8</f>
        <v>-203.62999999999997</v>
      </c>
      <c r="DI8" s="32">
        <f t="shared" si="65"/>
        <v>-83.58</v>
      </c>
      <c r="DJ8" s="32">
        <f t="shared" si="66"/>
        <v>-127.07</v>
      </c>
      <c r="DK8" s="32">
        <f t="shared" si="67"/>
        <v>-58.76</v>
      </c>
      <c r="DL8" s="32">
        <f t="shared" si="68"/>
        <v>-117.76</v>
      </c>
      <c r="DM8" s="32">
        <f t="shared" si="69"/>
        <v>-25.71</v>
      </c>
      <c r="DN8" s="32">
        <f t="shared" si="70"/>
        <v>-476.4</v>
      </c>
      <c r="DO8" s="32">
        <f t="shared" si="71"/>
        <v>-113</v>
      </c>
      <c r="DP8" s="32">
        <f t="shared" si="72"/>
        <v>-140.86000000000001</v>
      </c>
      <c r="DQ8" s="32">
        <f t="shared" si="73"/>
        <v>-3.05</v>
      </c>
      <c r="DR8" s="32">
        <f t="shared" si="74"/>
        <v>-17.149999999999999</v>
      </c>
      <c r="DS8" s="32">
        <f t="shared" si="75"/>
        <v>-40.340000000000003</v>
      </c>
      <c r="DT8" s="32">
        <f t="shared" si="76"/>
        <v>-10.18</v>
      </c>
      <c r="DU8" s="31">
        <f t="shared" si="77"/>
        <v>-265.64</v>
      </c>
      <c r="DV8" s="31">
        <f t="shared" si="78"/>
        <v>-398.45</v>
      </c>
      <c r="DW8" s="31">
        <f t="shared" si="79"/>
        <v>-182.01</v>
      </c>
      <c r="DX8" s="31">
        <f t="shared" si="80"/>
        <v>-359.74</v>
      </c>
      <c r="DY8" s="31">
        <f t="shared" si="81"/>
        <v>-77.48</v>
      </c>
      <c r="DZ8" s="31">
        <f t="shared" si="82"/>
        <v>-1415.59</v>
      </c>
      <c r="EA8" s="31">
        <f t="shared" si="83"/>
        <v>-331.14</v>
      </c>
      <c r="EB8" s="31">
        <f t="shared" si="84"/>
        <v>-407.39</v>
      </c>
      <c r="EC8" s="31">
        <f t="shared" si="85"/>
        <v>-8.69</v>
      </c>
      <c r="ED8" s="31">
        <f t="shared" si="86"/>
        <v>-48.31</v>
      </c>
      <c r="EE8" s="31">
        <f t="shared" si="87"/>
        <v>-112.08</v>
      </c>
      <c r="EF8" s="31">
        <f t="shared" si="88"/>
        <v>-27.91</v>
      </c>
      <c r="EG8" s="32">
        <f t="shared" si="89"/>
        <v>-2020.7999999999997</v>
      </c>
      <c r="EH8" s="32">
        <f t="shared" si="90"/>
        <v>-3066.82</v>
      </c>
      <c r="EI8" s="32">
        <f t="shared" si="91"/>
        <v>-1415.9700000000003</v>
      </c>
      <c r="EJ8" s="32">
        <f t="shared" si="92"/>
        <v>-2832.62</v>
      </c>
      <c r="EK8" s="32">
        <f t="shared" si="93"/>
        <v>-617.32000000000005</v>
      </c>
      <c r="EL8" s="32">
        <f t="shared" si="94"/>
        <v>-11419.97</v>
      </c>
      <c r="EM8" s="32">
        <f t="shared" si="95"/>
        <v>-2704.23</v>
      </c>
      <c r="EN8" s="32">
        <f t="shared" si="96"/>
        <v>-3365.4900000000002</v>
      </c>
      <c r="EO8" s="32">
        <f t="shared" si="97"/>
        <v>-72.649999999999991</v>
      </c>
      <c r="EP8" s="32">
        <f t="shared" si="98"/>
        <v>-408.47</v>
      </c>
      <c r="EQ8" s="32">
        <f t="shared" si="99"/>
        <v>-959.15000000000009</v>
      </c>
      <c r="ER8" s="32">
        <f t="shared" si="100"/>
        <v>-241.71999999999997</v>
      </c>
    </row>
    <row r="9" spans="1:148" x14ac:dyDescent="0.25">
      <c r="A9" t="s">
        <v>460</v>
      </c>
      <c r="B9" s="1" t="s">
        <v>151</v>
      </c>
      <c r="C9" t="str">
        <f t="shared" ca="1" si="0"/>
        <v>0000027711</v>
      </c>
      <c r="D9" t="str">
        <f t="shared" ca="1" si="1"/>
        <v>FortisAlberta Reversing POD - Hayter (277S)</v>
      </c>
      <c r="P9" s="52">
        <v>116.79258900000001</v>
      </c>
      <c r="Q9" s="32"/>
      <c r="R9" s="32"/>
      <c r="S9" s="32"/>
      <c r="T9" s="32"/>
      <c r="U9" s="32"/>
      <c r="V9" s="32"/>
      <c r="W9" s="32"/>
      <c r="X9" s="32"/>
      <c r="Y9" s="32"/>
      <c r="Z9" s="32"/>
      <c r="AA9" s="32"/>
      <c r="AB9" s="32">
        <v>1735.95</v>
      </c>
      <c r="AN9" s="2">
        <v>-0.92</v>
      </c>
      <c r="AO9" s="33"/>
      <c r="AP9" s="33"/>
      <c r="AQ9" s="33"/>
      <c r="AR9" s="33"/>
      <c r="AS9" s="33"/>
      <c r="AT9" s="33"/>
      <c r="AU9" s="33"/>
      <c r="AV9" s="33"/>
      <c r="AW9" s="33"/>
      <c r="AX9" s="33"/>
      <c r="AY9" s="33"/>
      <c r="AZ9" s="33">
        <v>-15.97</v>
      </c>
      <c r="BA9" s="31">
        <f t="shared" si="41"/>
        <v>0</v>
      </c>
      <c r="BB9" s="31">
        <f t="shared" si="42"/>
        <v>0</v>
      </c>
      <c r="BC9" s="31">
        <f t="shared" si="43"/>
        <v>0</v>
      </c>
      <c r="BD9" s="31">
        <f t="shared" si="44"/>
        <v>0</v>
      </c>
      <c r="BE9" s="31">
        <f t="shared" si="45"/>
        <v>0</v>
      </c>
      <c r="BF9" s="31">
        <f t="shared" si="46"/>
        <v>0</v>
      </c>
      <c r="BG9" s="31">
        <f t="shared" si="47"/>
        <v>0</v>
      </c>
      <c r="BH9" s="31">
        <f t="shared" si="48"/>
        <v>0</v>
      </c>
      <c r="BI9" s="31">
        <f t="shared" si="49"/>
        <v>0</v>
      </c>
      <c r="BJ9" s="31">
        <f t="shared" si="50"/>
        <v>0</v>
      </c>
      <c r="BK9" s="31">
        <f t="shared" si="51"/>
        <v>0</v>
      </c>
      <c r="BL9" s="31">
        <f t="shared" si="52"/>
        <v>-1.91</v>
      </c>
      <c r="BM9" s="6">
        <v>-0.10920000000000001</v>
      </c>
      <c r="BN9" s="6">
        <v>-0.10920000000000001</v>
      </c>
      <c r="BO9" s="6">
        <v>-0.10920000000000001</v>
      </c>
      <c r="BP9" s="6">
        <v>-0.10920000000000001</v>
      </c>
      <c r="BQ9" s="6">
        <v>-0.10920000000000001</v>
      </c>
      <c r="BR9" s="6">
        <v>-0.10920000000000001</v>
      </c>
      <c r="BS9" s="6">
        <v>-0.10920000000000001</v>
      </c>
      <c r="BT9" s="6">
        <v>-0.10920000000000001</v>
      </c>
      <c r="BU9" s="6">
        <v>-0.10920000000000001</v>
      </c>
      <c r="BV9" s="6">
        <v>-0.10920000000000001</v>
      </c>
      <c r="BW9" s="6">
        <v>-0.10920000000000001</v>
      </c>
      <c r="BX9" s="6">
        <v>-0.10920000000000001</v>
      </c>
      <c r="BY9" s="31">
        <v>0</v>
      </c>
      <c r="BZ9" s="31">
        <v>0</v>
      </c>
      <c r="CA9" s="31">
        <v>0</v>
      </c>
      <c r="CB9" s="31">
        <v>0</v>
      </c>
      <c r="CC9" s="31">
        <v>0</v>
      </c>
      <c r="CD9" s="31">
        <v>0</v>
      </c>
      <c r="CE9" s="31">
        <v>0</v>
      </c>
      <c r="CF9" s="31">
        <v>0</v>
      </c>
      <c r="CG9" s="31">
        <v>0</v>
      </c>
      <c r="CH9" s="31">
        <v>0</v>
      </c>
      <c r="CI9" s="31">
        <v>0</v>
      </c>
      <c r="CJ9" s="31">
        <v>-189.57</v>
      </c>
      <c r="CK9" s="32">
        <f t="shared" si="53"/>
        <v>0</v>
      </c>
      <c r="CL9" s="32">
        <f t="shared" si="54"/>
        <v>0</v>
      </c>
      <c r="CM9" s="32">
        <f t="shared" si="55"/>
        <v>0</v>
      </c>
      <c r="CN9" s="32">
        <f t="shared" si="56"/>
        <v>0</v>
      </c>
      <c r="CO9" s="32">
        <f t="shared" si="57"/>
        <v>0</v>
      </c>
      <c r="CP9" s="32">
        <f t="shared" si="58"/>
        <v>0</v>
      </c>
      <c r="CQ9" s="32">
        <f t="shared" si="59"/>
        <v>0</v>
      </c>
      <c r="CR9" s="32">
        <f t="shared" si="60"/>
        <v>0</v>
      </c>
      <c r="CS9" s="32">
        <f t="shared" si="61"/>
        <v>0</v>
      </c>
      <c r="CT9" s="32">
        <f t="shared" si="62"/>
        <v>0</v>
      </c>
      <c r="CU9" s="32">
        <f t="shared" si="63"/>
        <v>0</v>
      </c>
      <c r="CV9" s="32">
        <f t="shared" si="64"/>
        <v>4.34</v>
      </c>
      <c r="CW9" s="31">
        <f t="shared" si="101"/>
        <v>0</v>
      </c>
      <c r="CX9" s="31">
        <f t="shared" si="102"/>
        <v>0</v>
      </c>
      <c r="CY9" s="31">
        <f t="shared" si="103"/>
        <v>0</v>
      </c>
      <c r="CZ9" s="31">
        <f t="shared" si="104"/>
        <v>0</v>
      </c>
      <c r="DA9" s="31">
        <f t="shared" si="105"/>
        <v>0</v>
      </c>
      <c r="DB9" s="31">
        <f t="shared" si="106"/>
        <v>0</v>
      </c>
      <c r="DC9" s="31">
        <f t="shared" si="107"/>
        <v>0</v>
      </c>
      <c r="DD9" s="31">
        <f t="shared" si="108"/>
        <v>0</v>
      </c>
      <c r="DE9" s="31">
        <f t="shared" si="109"/>
        <v>0</v>
      </c>
      <c r="DF9" s="31">
        <f t="shared" si="110"/>
        <v>0</v>
      </c>
      <c r="DG9" s="31">
        <f t="shared" si="111"/>
        <v>0</v>
      </c>
      <c r="DH9" s="31">
        <f t="shared" si="112"/>
        <v>-167.35</v>
      </c>
      <c r="DI9" s="32">
        <f t="shared" si="65"/>
        <v>0</v>
      </c>
      <c r="DJ9" s="32">
        <f t="shared" si="66"/>
        <v>0</v>
      </c>
      <c r="DK9" s="32">
        <f t="shared" si="67"/>
        <v>0</v>
      </c>
      <c r="DL9" s="32">
        <f t="shared" si="68"/>
        <v>0</v>
      </c>
      <c r="DM9" s="32">
        <f t="shared" si="69"/>
        <v>0</v>
      </c>
      <c r="DN9" s="32">
        <f t="shared" si="70"/>
        <v>0</v>
      </c>
      <c r="DO9" s="32">
        <f t="shared" si="71"/>
        <v>0</v>
      </c>
      <c r="DP9" s="32">
        <f t="shared" si="72"/>
        <v>0</v>
      </c>
      <c r="DQ9" s="32">
        <f t="shared" si="73"/>
        <v>0</v>
      </c>
      <c r="DR9" s="32">
        <f t="shared" si="74"/>
        <v>0</v>
      </c>
      <c r="DS9" s="32">
        <f t="shared" si="75"/>
        <v>0</v>
      </c>
      <c r="DT9" s="32">
        <f t="shared" si="76"/>
        <v>-8.3699999999999992</v>
      </c>
      <c r="DU9" s="31">
        <f t="shared" si="77"/>
        <v>0</v>
      </c>
      <c r="DV9" s="31">
        <f t="shared" si="78"/>
        <v>0</v>
      </c>
      <c r="DW9" s="31">
        <f t="shared" si="79"/>
        <v>0</v>
      </c>
      <c r="DX9" s="31">
        <f t="shared" si="80"/>
        <v>0</v>
      </c>
      <c r="DY9" s="31">
        <f t="shared" si="81"/>
        <v>0</v>
      </c>
      <c r="DZ9" s="31">
        <f t="shared" si="82"/>
        <v>0</v>
      </c>
      <c r="EA9" s="31">
        <f t="shared" si="83"/>
        <v>0</v>
      </c>
      <c r="EB9" s="31">
        <f t="shared" si="84"/>
        <v>0</v>
      </c>
      <c r="EC9" s="31">
        <f t="shared" si="85"/>
        <v>0</v>
      </c>
      <c r="ED9" s="31">
        <f t="shared" si="86"/>
        <v>0</v>
      </c>
      <c r="EE9" s="31">
        <f t="shared" si="87"/>
        <v>0</v>
      </c>
      <c r="EF9" s="31">
        <f t="shared" si="88"/>
        <v>-22.94</v>
      </c>
      <c r="EG9" s="32">
        <f t="shared" si="89"/>
        <v>0</v>
      </c>
      <c r="EH9" s="32">
        <f t="shared" si="90"/>
        <v>0</v>
      </c>
      <c r="EI9" s="32">
        <f t="shared" si="91"/>
        <v>0</v>
      </c>
      <c r="EJ9" s="32">
        <f t="shared" si="92"/>
        <v>0</v>
      </c>
      <c r="EK9" s="32">
        <f t="shared" si="93"/>
        <v>0</v>
      </c>
      <c r="EL9" s="32">
        <f t="shared" si="94"/>
        <v>0</v>
      </c>
      <c r="EM9" s="32">
        <f t="shared" si="95"/>
        <v>0</v>
      </c>
      <c r="EN9" s="32">
        <f t="shared" si="96"/>
        <v>0</v>
      </c>
      <c r="EO9" s="32">
        <f t="shared" si="97"/>
        <v>0</v>
      </c>
      <c r="EP9" s="32">
        <f t="shared" si="98"/>
        <v>0</v>
      </c>
      <c r="EQ9" s="32">
        <f t="shared" si="99"/>
        <v>0</v>
      </c>
      <c r="ER9" s="32">
        <f t="shared" si="100"/>
        <v>-198.66</v>
      </c>
    </row>
    <row r="10" spans="1:148" x14ac:dyDescent="0.25">
      <c r="A10" t="s">
        <v>460</v>
      </c>
      <c r="B10" s="1" t="s">
        <v>152</v>
      </c>
      <c r="C10" t="str">
        <f t="shared" ca="1" si="0"/>
        <v>0000034911</v>
      </c>
      <c r="D10" t="str">
        <f t="shared" ca="1" si="1"/>
        <v>FortisAlberta Reversing POD - Stavely (349S)</v>
      </c>
      <c r="E10" s="52">
        <v>1.5706100000000001E-2</v>
      </c>
      <c r="F10" s="52">
        <v>0</v>
      </c>
      <c r="G10" s="52">
        <v>0</v>
      </c>
      <c r="H10" s="52">
        <v>0.1711259</v>
      </c>
      <c r="I10" s="52">
        <v>15.786237099999999</v>
      </c>
      <c r="J10" s="52">
        <v>0.77700139999999995</v>
      </c>
      <c r="K10" s="52">
        <v>1.0315215</v>
      </c>
      <c r="L10" s="52">
        <v>1.7005669999999999</v>
      </c>
      <c r="M10" s="52">
        <v>0.23823359999999999</v>
      </c>
      <c r="N10" s="52">
        <v>14.199658400000001</v>
      </c>
      <c r="O10" s="52">
        <v>0</v>
      </c>
      <c r="P10" s="52">
        <v>2.1716205999999998</v>
      </c>
      <c r="Q10" s="32">
        <v>0.52</v>
      </c>
      <c r="R10" s="32">
        <v>0</v>
      </c>
      <c r="S10" s="32">
        <v>0</v>
      </c>
      <c r="T10" s="32">
        <v>5.57</v>
      </c>
      <c r="U10" s="32">
        <v>533.57000000000005</v>
      </c>
      <c r="V10" s="32">
        <v>168.69</v>
      </c>
      <c r="W10" s="32">
        <v>35.35</v>
      </c>
      <c r="X10" s="32">
        <v>94.77</v>
      </c>
      <c r="Y10" s="32">
        <v>6.43</v>
      </c>
      <c r="Z10" s="32">
        <v>5471.1</v>
      </c>
      <c r="AA10" s="32">
        <v>0</v>
      </c>
      <c r="AB10" s="32">
        <v>68.25</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0.05</v>
      </c>
      <c r="AS10" s="33">
        <v>4.75</v>
      </c>
      <c r="AT10" s="33">
        <v>1.5</v>
      </c>
      <c r="AU10" s="33">
        <v>0.31</v>
      </c>
      <c r="AV10" s="33">
        <v>0.84</v>
      </c>
      <c r="AW10" s="33">
        <v>0.06</v>
      </c>
      <c r="AX10" s="33">
        <v>48.69</v>
      </c>
      <c r="AY10" s="33">
        <v>0</v>
      </c>
      <c r="AZ10" s="33">
        <v>0.61</v>
      </c>
      <c r="BA10" s="31">
        <f t="shared" si="41"/>
        <v>0</v>
      </c>
      <c r="BB10" s="31">
        <f t="shared" si="42"/>
        <v>0</v>
      </c>
      <c r="BC10" s="31">
        <f t="shared" si="43"/>
        <v>0</v>
      </c>
      <c r="BD10" s="31">
        <f t="shared" si="44"/>
        <v>0</v>
      </c>
      <c r="BE10" s="31">
        <f t="shared" si="45"/>
        <v>-0.11</v>
      </c>
      <c r="BF10" s="31">
        <f t="shared" si="46"/>
        <v>-0.03</v>
      </c>
      <c r="BG10" s="31">
        <f t="shared" si="47"/>
        <v>0.06</v>
      </c>
      <c r="BH10" s="31">
        <f t="shared" si="48"/>
        <v>0.15</v>
      </c>
      <c r="BI10" s="31">
        <f t="shared" si="49"/>
        <v>0.01</v>
      </c>
      <c r="BJ10" s="31">
        <f t="shared" si="50"/>
        <v>-6.02</v>
      </c>
      <c r="BK10" s="31">
        <f t="shared" si="51"/>
        <v>0</v>
      </c>
      <c r="BL10" s="31">
        <f t="shared" si="52"/>
        <v>-0.08</v>
      </c>
      <c r="BM10" s="6">
        <v>-2.4899999999999999E-2</v>
      </c>
      <c r="BN10" s="6">
        <v>-2.4899999999999999E-2</v>
      </c>
      <c r="BO10" s="6">
        <v>-2.4899999999999999E-2</v>
      </c>
      <c r="BP10" s="6">
        <v>-2.4899999999999999E-2</v>
      </c>
      <c r="BQ10" s="6">
        <v>-2.4899999999999999E-2</v>
      </c>
      <c r="BR10" s="6">
        <v>-2.4899999999999999E-2</v>
      </c>
      <c r="BS10" s="6">
        <v>-2.4899999999999999E-2</v>
      </c>
      <c r="BT10" s="6">
        <v>-2.4899999999999999E-2</v>
      </c>
      <c r="BU10" s="6">
        <v>-2.4899999999999999E-2</v>
      </c>
      <c r="BV10" s="6">
        <v>-2.4899999999999999E-2</v>
      </c>
      <c r="BW10" s="6">
        <v>-2.4899999999999999E-2</v>
      </c>
      <c r="BX10" s="6">
        <v>-2.4899999999999999E-2</v>
      </c>
      <c r="BY10" s="31">
        <v>-0.01</v>
      </c>
      <c r="BZ10" s="31">
        <v>0</v>
      </c>
      <c r="CA10" s="31">
        <v>0</v>
      </c>
      <c r="CB10" s="31">
        <v>-0.14000000000000001</v>
      </c>
      <c r="CC10" s="31">
        <v>-13.29</v>
      </c>
      <c r="CD10" s="31">
        <v>-4.2</v>
      </c>
      <c r="CE10" s="31">
        <v>-0.88</v>
      </c>
      <c r="CF10" s="31">
        <v>-2.36</v>
      </c>
      <c r="CG10" s="31">
        <v>-0.16</v>
      </c>
      <c r="CH10" s="31">
        <v>-136.22999999999999</v>
      </c>
      <c r="CI10" s="31">
        <v>0</v>
      </c>
      <c r="CJ10" s="31">
        <v>-1.7</v>
      </c>
      <c r="CK10" s="32">
        <f t="shared" si="53"/>
        <v>0</v>
      </c>
      <c r="CL10" s="32">
        <f t="shared" si="54"/>
        <v>0</v>
      </c>
      <c r="CM10" s="32">
        <f t="shared" si="55"/>
        <v>0</v>
      </c>
      <c r="CN10" s="32">
        <f t="shared" si="56"/>
        <v>0.01</v>
      </c>
      <c r="CO10" s="32">
        <f t="shared" si="57"/>
        <v>1.33</v>
      </c>
      <c r="CP10" s="32">
        <f t="shared" si="58"/>
        <v>0.42</v>
      </c>
      <c r="CQ10" s="32">
        <f t="shared" si="59"/>
        <v>0.09</v>
      </c>
      <c r="CR10" s="32">
        <f t="shared" si="60"/>
        <v>0.24</v>
      </c>
      <c r="CS10" s="32">
        <f t="shared" si="61"/>
        <v>0.02</v>
      </c>
      <c r="CT10" s="32">
        <f t="shared" si="62"/>
        <v>13.68</v>
      </c>
      <c r="CU10" s="32">
        <f t="shared" si="63"/>
        <v>0</v>
      </c>
      <c r="CV10" s="32">
        <f t="shared" si="64"/>
        <v>0.17</v>
      </c>
      <c r="CW10" s="31">
        <f t="shared" si="101"/>
        <v>-0.01</v>
      </c>
      <c r="CX10" s="31">
        <f t="shared" si="102"/>
        <v>0</v>
      </c>
      <c r="CY10" s="31">
        <f t="shared" si="103"/>
        <v>0</v>
      </c>
      <c r="CZ10" s="31">
        <f t="shared" si="104"/>
        <v>-0.18</v>
      </c>
      <c r="DA10" s="31">
        <f t="shared" si="105"/>
        <v>-16.600000000000001</v>
      </c>
      <c r="DB10" s="31">
        <f t="shared" si="106"/>
        <v>-5.25</v>
      </c>
      <c r="DC10" s="31">
        <f t="shared" si="107"/>
        <v>-1.1600000000000001</v>
      </c>
      <c r="DD10" s="31">
        <f t="shared" si="108"/>
        <v>-3.11</v>
      </c>
      <c r="DE10" s="31">
        <f t="shared" si="109"/>
        <v>-0.21000000000000002</v>
      </c>
      <c r="DF10" s="31">
        <f t="shared" si="110"/>
        <v>-165.21999999999997</v>
      </c>
      <c r="DG10" s="31">
        <f t="shared" si="111"/>
        <v>0</v>
      </c>
      <c r="DH10" s="31">
        <f t="shared" si="112"/>
        <v>-2.06</v>
      </c>
      <c r="DI10" s="32">
        <f t="shared" si="65"/>
        <v>0</v>
      </c>
      <c r="DJ10" s="32">
        <f t="shared" si="66"/>
        <v>0</v>
      </c>
      <c r="DK10" s="32">
        <f t="shared" si="67"/>
        <v>0</v>
      </c>
      <c r="DL10" s="32">
        <f t="shared" si="68"/>
        <v>-0.01</v>
      </c>
      <c r="DM10" s="32">
        <f t="shared" si="69"/>
        <v>-0.83</v>
      </c>
      <c r="DN10" s="32">
        <f t="shared" si="70"/>
        <v>-0.26</v>
      </c>
      <c r="DO10" s="32">
        <f t="shared" si="71"/>
        <v>-0.06</v>
      </c>
      <c r="DP10" s="32">
        <f t="shared" si="72"/>
        <v>-0.16</v>
      </c>
      <c r="DQ10" s="32">
        <f t="shared" si="73"/>
        <v>-0.01</v>
      </c>
      <c r="DR10" s="32">
        <f t="shared" si="74"/>
        <v>-8.26</v>
      </c>
      <c r="DS10" s="32">
        <f t="shared" si="75"/>
        <v>0</v>
      </c>
      <c r="DT10" s="32">
        <f t="shared" si="76"/>
        <v>-0.1</v>
      </c>
      <c r="DU10" s="31">
        <f t="shared" si="77"/>
        <v>0</v>
      </c>
      <c r="DV10" s="31">
        <f t="shared" si="78"/>
        <v>0</v>
      </c>
      <c r="DW10" s="31">
        <f t="shared" si="79"/>
        <v>0</v>
      </c>
      <c r="DX10" s="31">
        <f t="shared" si="80"/>
        <v>-0.03</v>
      </c>
      <c r="DY10" s="31">
        <f t="shared" si="81"/>
        <v>-2.5</v>
      </c>
      <c r="DZ10" s="31">
        <f t="shared" si="82"/>
        <v>-0.78</v>
      </c>
      <c r="EA10" s="31">
        <f t="shared" si="83"/>
        <v>-0.17</v>
      </c>
      <c r="EB10" s="31">
        <f t="shared" si="84"/>
        <v>-0.45</v>
      </c>
      <c r="EC10" s="31">
        <f t="shared" si="85"/>
        <v>-0.03</v>
      </c>
      <c r="ED10" s="31">
        <f t="shared" si="86"/>
        <v>-23.27</v>
      </c>
      <c r="EE10" s="31">
        <f t="shared" si="87"/>
        <v>0</v>
      </c>
      <c r="EF10" s="31">
        <f t="shared" si="88"/>
        <v>-0.28000000000000003</v>
      </c>
      <c r="EG10" s="32">
        <f t="shared" si="89"/>
        <v>-0.01</v>
      </c>
      <c r="EH10" s="32">
        <f t="shared" si="90"/>
        <v>0</v>
      </c>
      <c r="EI10" s="32">
        <f t="shared" si="91"/>
        <v>0</v>
      </c>
      <c r="EJ10" s="32">
        <f t="shared" si="92"/>
        <v>-0.22</v>
      </c>
      <c r="EK10" s="32">
        <f t="shared" si="93"/>
        <v>-19.93</v>
      </c>
      <c r="EL10" s="32">
        <f t="shared" si="94"/>
        <v>-6.29</v>
      </c>
      <c r="EM10" s="32">
        <f t="shared" si="95"/>
        <v>-1.3900000000000001</v>
      </c>
      <c r="EN10" s="32">
        <f t="shared" si="96"/>
        <v>-3.72</v>
      </c>
      <c r="EO10" s="32">
        <f t="shared" si="97"/>
        <v>-0.25</v>
      </c>
      <c r="EP10" s="32">
        <f t="shared" si="98"/>
        <v>-196.74999999999997</v>
      </c>
      <c r="EQ10" s="32">
        <f t="shared" si="99"/>
        <v>0</v>
      </c>
      <c r="ER10" s="32">
        <f t="shared" si="100"/>
        <v>-2.4400000000000004</v>
      </c>
    </row>
    <row r="11" spans="1:148" x14ac:dyDescent="0.25">
      <c r="A11" t="s">
        <v>460</v>
      </c>
      <c r="B11" s="1" t="s">
        <v>153</v>
      </c>
      <c r="C11" t="str">
        <f t="shared" ca="1" si="0"/>
        <v>0000038511</v>
      </c>
      <c r="D11" t="str">
        <f t="shared" ca="1" si="1"/>
        <v>FortisAlberta Reversing POD - Spring Coulee (385S)</v>
      </c>
      <c r="E11" s="52">
        <v>0</v>
      </c>
      <c r="F11" s="52">
        <v>3.3672000000000001E-2</v>
      </c>
      <c r="G11" s="52">
        <v>0</v>
      </c>
      <c r="H11" s="52">
        <v>0</v>
      </c>
      <c r="I11" s="52">
        <v>0</v>
      </c>
      <c r="J11" s="52">
        <v>0</v>
      </c>
      <c r="K11" s="52">
        <v>0</v>
      </c>
      <c r="L11" s="52">
        <v>0</v>
      </c>
      <c r="M11" s="52">
        <v>0</v>
      </c>
      <c r="N11" s="52">
        <v>0</v>
      </c>
      <c r="O11" s="52">
        <v>0</v>
      </c>
      <c r="P11" s="52">
        <v>0</v>
      </c>
      <c r="Q11" s="32">
        <v>0</v>
      </c>
      <c r="R11" s="32">
        <v>0.81</v>
      </c>
      <c r="S11" s="32">
        <v>0</v>
      </c>
      <c r="T11" s="32">
        <v>0</v>
      </c>
      <c r="U11" s="32">
        <v>0</v>
      </c>
      <c r="V11" s="32">
        <v>0</v>
      </c>
      <c r="W11" s="32">
        <v>0</v>
      </c>
      <c r="X11" s="32">
        <v>0</v>
      </c>
      <c r="Y11" s="32">
        <v>0</v>
      </c>
      <c r="Z11" s="32">
        <v>0</v>
      </c>
      <c r="AA11" s="32">
        <v>0</v>
      </c>
      <c r="AB11" s="32">
        <v>0</v>
      </c>
      <c r="AC11" s="2">
        <v>2.56</v>
      </c>
      <c r="AD11" s="2">
        <v>2.56</v>
      </c>
      <c r="AE11" s="2">
        <v>2.56</v>
      </c>
      <c r="AF11" s="2">
        <v>2.56</v>
      </c>
      <c r="AG11" s="2">
        <v>2.56</v>
      </c>
      <c r="AH11" s="2">
        <v>2.56</v>
      </c>
      <c r="AI11" s="2">
        <v>2.56</v>
      </c>
      <c r="AJ11" s="2">
        <v>2.56</v>
      </c>
      <c r="AK11" s="2">
        <v>2.56</v>
      </c>
      <c r="AL11" s="2">
        <v>2.56</v>
      </c>
      <c r="AM11" s="2">
        <v>2.56</v>
      </c>
      <c r="AN11" s="2">
        <v>2.56</v>
      </c>
      <c r="AO11" s="33">
        <v>0</v>
      </c>
      <c r="AP11" s="33">
        <v>0.02</v>
      </c>
      <c r="AQ11" s="33">
        <v>0</v>
      </c>
      <c r="AR11" s="33">
        <v>0</v>
      </c>
      <c r="AS11" s="33">
        <v>0</v>
      </c>
      <c r="AT11" s="33">
        <v>0</v>
      </c>
      <c r="AU11" s="33">
        <v>0</v>
      </c>
      <c r="AV11" s="33">
        <v>0</v>
      </c>
      <c r="AW11" s="33">
        <v>0</v>
      </c>
      <c r="AX11" s="33">
        <v>0</v>
      </c>
      <c r="AY11" s="33">
        <v>0</v>
      </c>
      <c r="AZ11" s="33">
        <v>0</v>
      </c>
      <c r="BA11" s="31">
        <f t="shared" si="41"/>
        <v>0</v>
      </c>
      <c r="BB11" s="31">
        <f t="shared" si="42"/>
        <v>0</v>
      </c>
      <c r="BC11" s="31">
        <f t="shared" si="43"/>
        <v>0</v>
      </c>
      <c r="BD11" s="31">
        <f t="shared" si="44"/>
        <v>0</v>
      </c>
      <c r="BE11" s="31">
        <f t="shared" si="45"/>
        <v>0</v>
      </c>
      <c r="BF11" s="31">
        <f t="shared" si="46"/>
        <v>0</v>
      </c>
      <c r="BG11" s="31">
        <f t="shared" si="47"/>
        <v>0</v>
      </c>
      <c r="BH11" s="31">
        <f t="shared" si="48"/>
        <v>0</v>
      </c>
      <c r="BI11" s="31">
        <f t="shared" si="49"/>
        <v>0</v>
      </c>
      <c r="BJ11" s="31">
        <f t="shared" si="50"/>
        <v>0</v>
      </c>
      <c r="BK11" s="31">
        <f t="shared" si="51"/>
        <v>0</v>
      </c>
      <c r="BL11" s="31">
        <f t="shared" si="52"/>
        <v>0</v>
      </c>
      <c r="BM11" s="6">
        <v>9.7999999999999997E-3</v>
      </c>
      <c r="BN11" s="6">
        <v>9.7999999999999997E-3</v>
      </c>
      <c r="BO11" s="6">
        <v>9.7999999999999997E-3</v>
      </c>
      <c r="BP11" s="6">
        <v>9.7999999999999997E-3</v>
      </c>
      <c r="BQ11" s="6">
        <v>9.7999999999999997E-3</v>
      </c>
      <c r="BR11" s="6">
        <v>9.7999999999999997E-3</v>
      </c>
      <c r="BS11" s="6">
        <v>9.7999999999999997E-3</v>
      </c>
      <c r="BT11" s="6">
        <v>9.7999999999999997E-3</v>
      </c>
      <c r="BU11" s="6">
        <v>9.7999999999999997E-3</v>
      </c>
      <c r="BV11" s="6">
        <v>9.7999999999999997E-3</v>
      </c>
      <c r="BW11" s="6">
        <v>9.7999999999999997E-3</v>
      </c>
      <c r="BX11" s="6">
        <v>9.7999999999999997E-3</v>
      </c>
      <c r="BY11" s="31">
        <v>0</v>
      </c>
      <c r="BZ11" s="31">
        <v>0.01</v>
      </c>
      <c r="CA11" s="31">
        <v>0</v>
      </c>
      <c r="CB11" s="31">
        <v>0</v>
      </c>
      <c r="CC11" s="31">
        <v>0</v>
      </c>
      <c r="CD11" s="31">
        <v>0</v>
      </c>
      <c r="CE11" s="31">
        <v>0</v>
      </c>
      <c r="CF11" s="31">
        <v>0</v>
      </c>
      <c r="CG11" s="31">
        <v>0</v>
      </c>
      <c r="CH11" s="31">
        <v>0</v>
      </c>
      <c r="CI11" s="31">
        <v>0</v>
      </c>
      <c r="CJ11" s="31">
        <v>0</v>
      </c>
      <c r="CK11" s="32">
        <f t="shared" si="53"/>
        <v>0</v>
      </c>
      <c r="CL11" s="32">
        <f t="shared" si="54"/>
        <v>0</v>
      </c>
      <c r="CM11" s="32">
        <f t="shared" si="55"/>
        <v>0</v>
      </c>
      <c r="CN11" s="32">
        <f t="shared" si="56"/>
        <v>0</v>
      </c>
      <c r="CO11" s="32">
        <f t="shared" si="57"/>
        <v>0</v>
      </c>
      <c r="CP11" s="32">
        <f t="shared" si="58"/>
        <v>0</v>
      </c>
      <c r="CQ11" s="32">
        <f t="shared" si="59"/>
        <v>0</v>
      </c>
      <c r="CR11" s="32">
        <f t="shared" si="60"/>
        <v>0</v>
      </c>
      <c r="CS11" s="32">
        <f t="shared" si="61"/>
        <v>0</v>
      </c>
      <c r="CT11" s="32">
        <f t="shared" si="62"/>
        <v>0</v>
      </c>
      <c r="CU11" s="32">
        <f t="shared" si="63"/>
        <v>0</v>
      </c>
      <c r="CV11" s="32">
        <f t="shared" si="64"/>
        <v>0</v>
      </c>
      <c r="CW11" s="31">
        <f t="shared" si="101"/>
        <v>0</v>
      </c>
      <c r="CX11" s="31">
        <f t="shared" si="102"/>
        <v>-0.01</v>
      </c>
      <c r="CY11" s="31">
        <f t="shared" si="103"/>
        <v>0</v>
      </c>
      <c r="CZ11" s="31">
        <f t="shared" si="104"/>
        <v>0</v>
      </c>
      <c r="DA11" s="31">
        <f t="shared" si="105"/>
        <v>0</v>
      </c>
      <c r="DB11" s="31">
        <f t="shared" si="106"/>
        <v>0</v>
      </c>
      <c r="DC11" s="31">
        <f t="shared" si="107"/>
        <v>0</v>
      </c>
      <c r="DD11" s="31">
        <f t="shared" si="108"/>
        <v>0</v>
      </c>
      <c r="DE11" s="31">
        <f t="shared" si="109"/>
        <v>0</v>
      </c>
      <c r="DF11" s="31">
        <f t="shared" si="110"/>
        <v>0</v>
      </c>
      <c r="DG11" s="31">
        <f t="shared" si="111"/>
        <v>0</v>
      </c>
      <c r="DH11" s="31">
        <f t="shared" si="112"/>
        <v>0</v>
      </c>
      <c r="DI11" s="32">
        <f t="shared" si="65"/>
        <v>0</v>
      </c>
      <c r="DJ11" s="32">
        <f t="shared" si="66"/>
        <v>0</v>
      </c>
      <c r="DK11" s="32">
        <f t="shared" si="67"/>
        <v>0</v>
      </c>
      <c r="DL11" s="32">
        <f t="shared" si="68"/>
        <v>0</v>
      </c>
      <c r="DM11" s="32">
        <f t="shared" si="69"/>
        <v>0</v>
      </c>
      <c r="DN11" s="32">
        <f t="shared" si="70"/>
        <v>0</v>
      </c>
      <c r="DO11" s="32">
        <f t="shared" si="71"/>
        <v>0</v>
      </c>
      <c r="DP11" s="32">
        <f t="shared" si="72"/>
        <v>0</v>
      </c>
      <c r="DQ11" s="32">
        <f t="shared" si="73"/>
        <v>0</v>
      </c>
      <c r="DR11" s="32">
        <f t="shared" si="74"/>
        <v>0</v>
      </c>
      <c r="DS11" s="32">
        <f t="shared" si="75"/>
        <v>0</v>
      </c>
      <c r="DT11" s="32">
        <f t="shared" si="76"/>
        <v>0</v>
      </c>
      <c r="DU11" s="31">
        <f t="shared" si="77"/>
        <v>0</v>
      </c>
      <c r="DV11" s="31">
        <f t="shared" si="78"/>
        <v>0</v>
      </c>
      <c r="DW11" s="31">
        <f t="shared" si="79"/>
        <v>0</v>
      </c>
      <c r="DX11" s="31">
        <f t="shared" si="80"/>
        <v>0</v>
      </c>
      <c r="DY11" s="31">
        <f t="shared" si="81"/>
        <v>0</v>
      </c>
      <c r="DZ11" s="31">
        <f t="shared" si="82"/>
        <v>0</v>
      </c>
      <c r="EA11" s="31">
        <f t="shared" si="83"/>
        <v>0</v>
      </c>
      <c r="EB11" s="31">
        <f t="shared" si="84"/>
        <v>0</v>
      </c>
      <c r="EC11" s="31">
        <f t="shared" si="85"/>
        <v>0</v>
      </c>
      <c r="ED11" s="31">
        <f t="shared" si="86"/>
        <v>0</v>
      </c>
      <c r="EE11" s="31">
        <f t="shared" si="87"/>
        <v>0</v>
      </c>
      <c r="EF11" s="31">
        <f t="shared" si="88"/>
        <v>0</v>
      </c>
      <c r="EG11" s="32">
        <f t="shared" si="89"/>
        <v>0</v>
      </c>
      <c r="EH11" s="32">
        <f t="shared" si="90"/>
        <v>-0.01</v>
      </c>
      <c r="EI11" s="32">
        <f t="shared" si="91"/>
        <v>0</v>
      </c>
      <c r="EJ11" s="32">
        <f t="shared" si="92"/>
        <v>0</v>
      </c>
      <c r="EK11" s="32">
        <f t="shared" si="93"/>
        <v>0</v>
      </c>
      <c r="EL11" s="32">
        <f t="shared" si="94"/>
        <v>0</v>
      </c>
      <c r="EM11" s="32">
        <f t="shared" si="95"/>
        <v>0</v>
      </c>
      <c r="EN11" s="32">
        <f t="shared" si="96"/>
        <v>0</v>
      </c>
      <c r="EO11" s="32">
        <f t="shared" si="97"/>
        <v>0</v>
      </c>
      <c r="EP11" s="32">
        <f t="shared" si="98"/>
        <v>0</v>
      </c>
      <c r="EQ11" s="32">
        <f t="shared" si="99"/>
        <v>0</v>
      </c>
      <c r="ER11" s="32">
        <f t="shared" si="100"/>
        <v>0</v>
      </c>
    </row>
    <row r="12" spans="1:148" x14ac:dyDescent="0.25">
      <c r="A12" t="s">
        <v>460</v>
      </c>
      <c r="B12" s="1" t="s">
        <v>154</v>
      </c>
      <c r="C12" t="str">
        <f t="shared" ca="1" si="0"/>
        <v>0000039611</v>
      </c>
      <c r="D12" t="str">
        <f t="shared" ca="1" si="1"/>
        <v>FortisAlberta Reversing POD - Pincher Creek (396S)</v>
      </c>
      <c r="E12" s="52">
        <v>1703.3709372999999</v>
      </c>
      <c r="F12" s="52">
        <v>845.89237290000005</v>
      </c>
      <c r="G12" s="52">
        <v>1517.9220207000001</v>
      </c>
      <c r="H12" s="52">
        <v>625.3428639</v>
      </c>
      <c r="I12" s="52">
        <v>226.4811986</v>
      </c>
      <c r="J12" s="52">
        <v>137.7483976</v>
      </c>
      <c r="K12" s="52">
        <v>187.14124749999999</v>
      </c>
      <c r="L12" s="52">
        <v>277.31759369999997</v>
      </c>
      <c r="M12" s="52">
        <v>577.32797919999996</v>
      </c>
      <c r="N12" s="52">
        <v>943.60221669999999</v>
      </c>
      <c r="O12" s="52">
        <v>1191.7637391000001</v>
      </c>
      <c r="P12" s="52">
        <v>995.1792279</v>
      </c>
      <c r="Q12" s="32">
        <v>36955.81</v>
      </c>
      <c r="R12" s="32">
        <v>17448.32</v>
      </c>
      <c r="S12" s="32">
        <v>25835.31</v>
      </c>
      <c r="T12" s="32">
        <v>10848.17</v>
      </c>
      <c r="U12" s="32">
        <v>3701.71</v>
      </c>
      <c r="V12" s="32">
        <v>3234.76</v>
      </c>
      <c r="W12" s="32">
        <v>3523.25</v>
      </c>
      <c r="X12" s="32">
        <v>5310.27</v>
      </c>
      <c r="Y12" s="32">
        <v>10537.86</v>
      </c>
      <c r="Z12" s="32">
        <v>15197.15</v>
      </c>
      <c r="AA12" s="32">
        <v>18049.900000000001</v>
      </c>
      <c r="AB12" s="32">
        <v>16514.5</v>
      </c>
      <c r="AC12" s="2">
        <v>3.18</v>
      </c>
      <c r="AD12" s="2">
        <v>3.18</v>
      </c>
      <c r="AE12" s="2">
        <v>3.18</v>
      </c>
      <c r="AF12" s="2">
        <v>3.18</v>
      </c>
      <c r="AG12" s="2">
        <v>3.18</v>
      </c>
      <c r="AH12" s="2">
        <v>3.18</v>
      </c>
      <c r="AI12" s="2">
        <v>3.18</v>
      </c>
      <c r="AJ12" s="2">
        <v>3.18</v>
      </c>
      <c r="AK12" s="2">
        <v>3.18</v>
      </c>
      <c r="AL12" s="2">
        <v>3.18</v>
      </c>
      <c r="AM12" s="2">
        <v>3.18</v>
      </c>
      <c r="AN12" s="2">
        <v>3.18</v>
      </c>
      <c r="AO12" s="33">
        <v>1175.19</v>
      </c>
      <c r="AP12" s="33">
        <v>554.86</v>
      </c>
      <c r="AQ12" s="33">
        <v>821.56</v>
      </c>
      <c r="AR12" s="33">
        <v>344.97</v>
      </c>
      <c r="AS12" s="33">
        <v>117.71</v>
      </c>
      <c r="AT12" s="33">
        <v>102.87</v>
      </c>
      <c r="AU12" s="33">
        <v>112.04</v>
      </c>
      <c r="AV12" s="33">
        <v>168.87</v>
      </c>
      <c r="AW12" s="33">
        <v>335.1</v>
      </c>
      <c r="AX12" s="33">
        <v>483.27</v>
      </c>
      <c r="AY12" s="33">
        <v>573.99</v>
      </c>
      <c r="AZ12" s="33">
        <v>525.16</v>
      </c>
      <c r="BA12" s="31">
        <f t="shared" si="41"/>
        <v>-3.7</v>
      </c>
      <c r="BB12" s="31">
        <f t="shared" si="42"/>
        <v>-1.74</v>
      </c>
      <c r="BC12" s="31">
        <f t="shared" si="43"/>
        <v>-2.58</v>
      </c>
      <c r="BD12" s="31">
        <f t="shared" si="44"/>
        <v>-2.17</v>
      </c>
      <c r="BE12" s="31">
        <f t="shared" si="45"/>
        <v>-0.74</v>
      </c>
      <c r="BF12" s="31">
        <f t="shared" si="46"/>
        <v>-0.65</v>
      </c>
      <c r="BG12" s="31">
        <f t="shared" si="47"/>
        <v>5.64</v>
      </c>
      <c r="BH12" s="31">
        <f t="shared" si="48"/>
        <v>8.5</v>
      </c>
      <c r="BI12" s="31">
        <f t="shared" si="49"/>
        <v>16.86</v>
      </c>
      <c r="BJ12" s="31">
        <f t="shared" si="50"/>
        <v>-16.72</v>
      </c>
      <c r="BK12" s="31">
        <f t="shared" si="51"/>
        <v>-19.850000000000001</v>
      </c>
      <c r="BL12" s="31">
        <f t="shared" si="52"/>
        <v>-18.170000000000002</v>
      </c>
      <c r="BM12" s="6">
        <v>4.9799999999999997E-2</v>
      </c>
      <c r="BN12" s="6">
        <v>4.9799999999999997E-2</v>
      </c>
      <c r="BO12" s="6">
        <v>4.9799999999999997E-2</v>
      </c>
      <c r="BP12" s="6">
        <v>4.9799999999999997E-2</v>
      </c>
      <c r="BQ12" s="6">
        <v>4.9799999999999997E-2</v>
      </c>
      <c r="BR12" s="6">
        <v>4.9799999999999997E-2</v>
      </c>
      <c r="BS12" s="6">
        <v>4.9799999999999997E-2</v>
      </c>
      <c r="BT12" s="6">
        <v>4.9799999999999997E-2</v>
      </c>
      <c r="BU12" s="6">
        <v>4.9799999999999997E-2</v>
      </c>
      <c r="BV12" s="6">
        <v>4.9799999999999997E-2</v>
      </c>
      <c r="BW12" s="6">
        <v>4.9799999999999997E-2</v>
      </c>
      <c r="BX12" s="6">
        <v>4.9799999999999997E-2</v>
      </c>
      <c r="BY12" s="31">
        <v>1840.4</v>
      </c>
      <c r="BZ12" s="31">
        <v>868.93</v>
      </c>
      <c r="CA12" s="31">
        <v>1286.5999999999999</v>
      </c>
      <c r="CB12" s="31">
        <v>540.24</v>
      </c>
      <c r="CC12" s="31">
        <v>184.35</v>
      </c>
      <c r="CD12" s="31">
        <v>161.09</v>
      </c>
      <c r="CE12" s="31">
        <v>175.46</v>
      </c>
      <c r="CF12" s="31">
        <v>264.45</v>
      </c>
      <c r="CG12" s="31">
        <v>524.79</v>
      </c>
      <c r="CH12" s="31">
        <v>756.82</v>
      </c>
      <c r="CI12" s="31">
        <v>898.89</v>
      </c>
      <c r="CJ12" s="31">
        <v>822.42</v>
      </c>
      <c r="CK12" s="32">
        <f t="shared" si="53"/>
        <v>92.39</v>
      </c>
      <c r="CL12" s="32">
        <f t="shared" si="54"/>
        <v>43.62</v>
      </c>
      <c r="CM12" s="32">
        <f t="shared" si="55"/>
        <v>64.59</v>
      </c>
      <c r="CN12" s="32">
        <f t="shared" si="56"/>
        <v>27.12</v>
      </c>
      <c r="CO12" s="32">
        <f t="shared" si="57"/>
        <v>9.25</v>
      </c>
      <c r="CP12" s="32">
        <f t="shared" si="58"/>
        <v>8.09</v>
      </c>
      <c r="CQ12" s="32">
        <f t="shared" si="59"/>
        <v>8.81</v>
      </c>
      <c r="CR12" s="32">
        <f t="shared" si="60"/>
        <v>13.28</v>
      </c>
      <c r="CS12" s="32">
        <f t="shared" si="61"/>
        <v>26.34</v>
      </c>
      <c r="CT12" s="32">
        <f t="shared" si="62"/>
        <v>37.99</v>
      </c>
      <c r="CU12" s="32">
        <f t="shared" si="63"/>
        <v>45.12</v>
      </c>
      <c r="CV12" s="32">
        <f t="shared" si="64"/>
        <v>41.29</v>
      </c>
      <c r="CW12" s="31">
        <f t="shared" si="101"/>
        <v>761.30000000000018</v>
      </c>
      <c r="CX12" s="31">
        <f t="shared" si="102"/>
        <v>359.42999999999995</v>
      </c>
      <c r="CY12" s="31">
        <f t="shared" si="103"/>
        <v>532.20999999999992</v>
      </c>
      <c r="CZ12" s="31">
        <f t="shared" si="104"/>
        <v>224.55999999999997</v>
      </c>
      <c r="DA12" s="31">
        <f t="shared" si="105"/>
        <v>76.63</v>
      </c>
      <c r="DB12" s="31">
        <f t="shared" si="106"/>
        <v>66.960000000000008</v>
      </c>
      <c r="DC12" s="31">
        <f t="shared" si="107"/>
        <v>66.59</v>
      </c>
      <c r="DD12" s="31">
        <f t="shared" si="108"/>
        <v>100.35999999999996</v>
      </c>
      <c r="DE12" s="31">
        <f t="shared" si="109"/>
        <v>199.16999999999996</v>
      </c>
      <c r="DF12" s="31">
        <f t="shared" si="110"/>
        <v>328.2600000000001</v>
      </c>
      <c r="DG12" s="31">
        <f t="shared" si="111"/>
        <v>389.87</v>
      </c>
      <c r="DH12" s="31">
        <f t="shared" si="112"/>
        <v>356.71999999999997</v>
      </c>
      <c r="DI12" s="32">
        <f t="shared" si="65"/>
        <v>38.07</v>
      </c>
      <c r="DJ12" s="32">
        <f t="shared" si="66"/>
        <v>17.97</v>
      </c>
      <c r="DK12" s="32">
        <f t="shared" si="67"/>
        <v>26.61</v>
      </c>
      <c r="DL12" s="32">
        <f t="shared" si="68"/>
        <v>11.23</v>
      </c>
      <c r="DM12" s="32">
        <f t="shared" si="69"/>
        <v>3.83</v>
      </c>
      <c r="DN12" s="32">
        <f t="shared" si="70"/>
        <v>3.35</v>
      </c>
      <c r="DO12" s="32">
        <f t="shared" si="71"/>
        <v>3.33</v>
      </c>
      <c r="DP12" s="32">
        <f t="shared" si="72"/>
        <v>5.0199999999999996</v>
      </c>
      <c r="DQ12" s="32">
        <f t="shared" si="73"/>
        <v>9.9600000000000009</v>
      </c>
      <c r="DR12" s="32">
        <f t="shared" si="74"/>
        <v>16.41</v>
      </c>
      <c r="DS12" s="32">
        <f t="shared" si="75"/>
        <v>19.489999999999998</v>
      </c>
      <c r="DT12" s="32">
        <f t="shared" si="76"/>
        <v>17.84</v>
      </c>
      <c r="DU12" s="31">
        <f t="shared" si="77"/>
        <v>120.98</v>
      </c>
      <c r="DV12" s="31">
        <f t="shared" si="78"/>
        <v>56.36</v>
      </c>
      <c r="DW12" s="31">
        <f t="shared" si="79"/>
        <v>82.43</v>
      </c>
      <c r="DX12" s="31">
        <f t="shared" si="80"/>
        <v>34.299999999999997</v>
      </c>
      <c r="DY12" s="31">
        <f t="shared" si="81"/>
        <v>11.55</v>
      </c>
      <c r="DZ12" s="31">
        <f t="shared" si="82"/>
        <v>9.9499999999999993</v>
      </c>
      <c r="EA12" s="31">
        <f t="shared" si="83"/>
        <v>9.76</v>
      </c>
      <c r="EB12" s="31">
        <f t="shared" si="84"/>
        <v>14.51</v>
      </c>
      <c r="EC12" s="31">
        <f t="shared" si="85"/>
        <v>28.42</v>
      </c>
      <c r="ED12" s="31">
        <f t="shared" si="86"/>
        <v>46.23</v>
      </c>
      <c r="EE12" s="31">
        <f t="shared" si="87"/>
        <v>54.17</v>
      </c>
      <c r="EF12" s="31">
        <f t="shared" si="88"/>
        <v>48.9</v>
      </c>
      <c r="EG12" s="32">
        <f t="shared" si="89"/>
        <v>920.35000000000025</v>
      </c>
      <c r="EH12" s="32">
        <f t="shared" si="90"/>
        <v>433.76</v>
      </c>
      <c r="EI12" s="32">
        <f t="shared" si="91"/>
        <v>641.25</v>
      </c>
      <c r="EJ12" s="32">
        <f t="shared" si="92"/>
        <v>270.08999999999997</v>
      </c>
      <c r="EK12" s="32">
        <f t="shared" si="93"/>
        <v>92.009999999999991</v>
      </c>
      <c r="EL12" s="32">
        <f t="shared" si="94"/>
        <v>80.260000000000005</v>
      </c>
      <c r="EM12" s="32">
        <f t="shared" si="95"/>
        <v>79.680000000000007</v>
      </c>
      <c r="EN12" s="32">
        <f t="shared" si="96"/>
        <v>119.88999999999996</v>
      </c>
      <c r="EO12" s="32">
        <f t="shared" si="97"/>
        <v>237.54999999999995</v>
      </c>
      <c r="EP12" s="32">
        <f t="shared" si="98"/>
        <v>390.90000000000015</v>
      </c>
      <c r="EQ12" s="32">
        <f t="shared" si="99"/>
        <v>463.53000000000003</v>
      </c>
      <c r="ER12" s="32">
        <f t="shared" si="100"/>
        <v>423.45999999999992</v>
      </c>
    </row>
    <row r="13" spans="1:148" x14ac:dyDescent="0.25">
      <c r="A13" t="s">
        <v>460</v>
      </c>
      <c r="B13" s="1" t="s">
        <v>191</v>
      </c>
      <c r="C13" t="str">
        <f t="shared" ca="1" si="0"/>
        <v>0000045411</v>
      </c>
      <c r="D13" t="str">
        <f t="shared" ca="1" si="1"/>
        <v>FortisAlberta Reversing POD - Buck Lake (454S)</v>
      </c>
      <c r="E13" s="52">
        <v>0</v>
      </c>
      <c r="F13" s="52">
        <v>0</v>
      </c>
      <c r="G13" s="52">
        <v>0</v>
      </c>
      <c r="H13" s="52">
        <v>0</v>
      </c>
      <c r="I13" s="52">
        <v>0</v>
      </c>
      <c r="J13" s="52">
        <v>0</v>
      </c>
      <c r="K13" s="52">
        <v>0</v>
      </c>
      <c r="L13" s="52">
        <v>0</v>
      </c>
      <c r="M13" s="52">
        <v>0</v>
      </c>
      <c r="N13" s="52">
        <v>0</v>
      </c>
      <c r="O13" s="52">
        <v>0</v>
      </c>
      <c r="P13" s="52">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41"/>
        <v>0</v>
      </c>
      <c r="BB13" s="31">
        <f t="shared" si="42"/>
        <v>0</v>
      </c>
      <c r="BC13" s="31">
        <f t="shared" si="43"/>
        <v>0</v>
      </c>
      <c r="BD13" s="31">
        <f t="shared" si="44"/>
        <v>0</v>
      </c>
      <c r="BE13" s="31">
        <f t="shared" si="45"/>
        <v>0</v>
      </c>
      <c r="BF13" s="31">
        <f t="shared" si="46"/>
        <v>0</v>
      </c>
      <c r="BG13" s="31">
        <f t="shared" si="47"/>
        <v>0</v>
      </c>
      <c r="BH13" s="31">
        <f t="shared" si="48"/>
        <v>0</v>
      </c>
      <c r="BI13" s="31">
        <f t="shared" si="49"/>
        <v>0</v>
      </c>
      <c r="BJ13" s="31">
        <f t="shared" si="50"/>
        <v>0</v>
      </c>
      <c r="BK13" s="31">
        <f t="shared" si="51"/>
        <v>0</v>
      </c>
      <c r="BL13" s="31">
        <f t="shared" si="52"/>
        <v>0</v>
      </c>
      <c r="BM13" s="6">
        <v>3.8399999999999997E-2</v>
      </c>
      <c r="BN13" s="6">
        <v>3.8399999999999997E-2</v>
      </c>
      <c r="BO13" s="6">
        <v>3.8399999999999997E-2</v>
      </c>
      <c r="BP13" s="6">
        <v>3.8399999999999997E-2</v>
      </c>
      <c r="BQ13" s="6">
        <v>3.8399999999999997E-2</v>
      </c>
      <c r="BR13" s="6">
        <v>3.8399999999999997E-2</v>
      </c>
      <c r="BS13" s="6">
        <v>3.8399999999999997E-2</v>
      </c>
      <c r="BT13" s="6">
        <v>3.8399999999999997E-2</v>
      </c>
      <c r="BU13" s="6">
        <v>3.8399999999999997E-2</v>
      </c>
      <c r="BV13" s="6">
        <v>3.8399999999999997E-2</v>
      </c>
      <c r="BW13" s="6">
        <v>3.8399999999999997E-2</v>
      </c>
      <c r="BX13" s="6">
        <v>3.8399999999999997E-2</v>
      </c>
      <c r="BY13" s="31">
        <v>0</v>
      </c>
      <c r="BZ13" s="31">
        <v>0</v>
      </c>
      <c r="CA13" s="31">
        <v>0</v>
      </c>
      <c r="CB13" s="31">
        <v>0</v>
      </c>
      <c r="CC13" s="31">
        <v>0</v>
      </c>
      <c r="CD13" s="31">
        <v>0</v>
      </c>
      <c r="CE13" s="31">
        <v>0</v>
      </c>
      <c r="CF13" s="31">
        <v>0</v>
      </c>
      <c r="CG13" s="31">
        <v>0</v>
      </c>
      <c r="CH13" s="31">
        <v>0</v>
      </c>
      <c r="CI13" s="31">
        <v>0</v>
      </c>
      <c r="CJ13" s="31">
        <v>0</v>
      </c>
      <c r="CK13" s="32">
        <f t="shared" si="53"/>
        <v>0</v>
      </c>
      <c r="CL13" s="32">
        <f t="shared" si="54"/>
        <v>0</v>
      </c>
      <c r="CM13" s="32">
        <f t="shared" si="55"/>
        <v>0</v>
      </c>
      <c r="CN13" s="32">
        <f t="shared" si="56"/>
        <v>0</v>
      </c>
      <c r="CO13" s="32">
        <f t="shared" si="57"/>
        <v>0</v>
      </c>
      <c r="CP13" s="32">
        <f t="shared" si="58"/>
        <v>0</v>
      </c>
      <c r="CQ13" s="32">
        <f t="shared" si="59"/>
        <v>0</v>
      </c>
      <c r="CR13" s="32">
        <f t="shared" si="60"/>
        <v>0</v>
      </c>
      <c r="CS13" s="32">
        <f t="shared" si="61"/>
        <v>0</v>
      </c>
      <c r="CT13" s="32">
        <f t="shared" si="62"/>
        <v>0</v>
      </c>
      <c r="CU13" s="32">
        <f t="shared" si="63"/>
        <v>0</v>
      </c>
      <c r="CV13" s="32">
        <f t="shared" si="64"/>
        <v>0</v>
      </c>
      <c r="CW13" s="31">
        <f t="shared" si="101"/>
        <v>0</v>
      </c>
      <c r="CX13" s="31">
        <f t="shared" si="102"/>
        <v>0</v>
      </c>
      <c r="CY13" s="31">
        <f t="shared" si="103"/>
        <v>0</v>
      </c>
      <c r="CZ13" s="31">
        <f t="shared" si="104"/>
        <v>0</v>
      </c>
      <c r="DA13" s="31">
        <f t="shared" si="105"/>
        <v>0</v>
      </c>
      <c r="DB13" s="31">
        <f t="shared" si="106"/>
        <v>0</v>
      </c>
      <c r="DC13" s="31">
        <f t="shared" si="107"/>
        <v>0</v>
      </c>
      <c r="DD13" s="31">
        <f t="shared" si="108"/>
        <v>0</v>
      </c>
      <c r="DE13" s="31">
        <f t="shared" si="109"/>
        <v>0</v>
      </c>
      <c r="DF13" s="31">
        <f t="shared" si="110"/>
        <v>0</v>
      </c>
      <c r="DG13" s="31">
        <f t="shared" si="111"/>
        <v>0</v>
      </c>
      <c r="DH13" s="31">
        <f t="shared" si="112"/>
        <v>0</v>
      </c>
      <c r="DI13" s="32">
        <f t="shared" si="65"/>
        <v>0</v>
      </c>
      <c r="DJ13" s="32">
        <f t="shared" si="66"/>
        <v>0</v>
      </c>
      <c r="DK13" s="32">
        <f t="shared" si="67"/>
        <v>0</v>
      </c>
      <c r="DL13" s="32">
        <f t="shared" si="68"/>
        <v>0</v>
      </c>
      <c r="DM13" s="32">
        <f t="shared" si="69"/>
        <v>0</v>
      </c>
      <c r="DN13" s="32">
        <f t="shared" si="70"/>
        <v>0</v>
      </c>
      <c r="DO13" s="32">
        <f t="shared" si="71"/>
        <v>0</v>
      </c>
      <c r="DP13" s="32">
        <f t="shared" si="72"/>
        <v>0</v>
      </c>
      <c r="DQ13" s="32">
        <f t="shared" si="73"/>
        <v>0</v>
      </c>
      <c r="DR13" s="32">
        <f t="shared" si="74"/>
        <v>0</v>
      </c>
      <c r="DS13" s="32">
        <f t="shared" si="75"/>
        <v>0</v>
      </c>
      <c r="DT13" s="32">
        <f t="shared" si="76"/>
        <v>0</v>
      </c>
      <c r="DU13" s="31">
        <f t="shared" si="77"/>
        <v>0</v>
      </c>
      <c r="DV13" s="31">
        <f t="shared" si="78"/>
        <v>0</v>
      </c>
      <c r="DW13" s="31">
        <f t="shared" si="79"/>
        <v>0</v>
      </c>
      <c r="DX13" s="31">
        <f t="shared" si="80"/>
        <v>0</v>
      </c>
      <c r="DY13" s="31">
        <f t="shared" si="81"/>
        <v>0</v>
      </c>
      <c r="DZ13" s="31">
        <f t="shared" si="82"/>
        <v>0</v>
      </c>
      <c r="EA13" s="31">
        <f t="shared" si="83"/>
        <v>0</v>
      </c>
      <c r="EB13" s="31">
        <f t="shared" si="84"/>
        <v>0</v>
      </c>
      <c r="EC13" s="31">
        <f t="shared" si="85"/>
        <v>0</v>
      </c>
      <c r="ED13" s="31">
        <f t="shared" si="86"/>
        <v>0</v>
      </c>
      <c r="EE13" s="31">
        <f t="shared" si="87"/>
        <v>0</v>
      </c>
      <c r="EF13" s="31">
        <f t="shared" si="88"/>
        <v>0</v>
      </c>
      <c r="EG13" s="32">
        <f t="shared" si="89"/>
        <v>0</v>
      </c>
      <c r="EH13" s="32">
        <f t="shared" si="90"/>
        <v>0</v>
      </c>
      <c r="EI13" s="32">
        <f t="shared" si="91"/>
        <v>0</v>
      </c>
      <c r="EJ13" s="32">
        <f t="shared" si="92"/>
        <v>0</v>
      </c>
      <c r="EK13" s="32">
        <f t="shared" si="93"/>
        <v>0</v>
      </c>
      <c r="EL13" s="32">
        <f t="shared" si="94"/>
        <v>0</v>
      </c>
      <c r="EM13" s="32">
        <f t="shared" si="95"/>
        <v>0</v>
      </c>
      <c r="EN13" s="32">
        <f t="shared" si="96"/>
        <v>0</v>
      </c>
      <c r="EO13" s="32">
        <f t="shared" si="97"/>
        <v>0</v>
      </c>
      <c r="EP13" s="32">
        <f t="shared" si="98"/>
        <v>0</v>
      </c>
      <c r="EQ13" s="32">
        <f t="shared" si="99"/>
        <v>0</v>
      </c>
      <c r="ER13" s="32">
        <f t="shared" si="100"/>
        <v>0</v>
      </c>
    </row>
    <row r="14" spans="1:148" x14ac:dyDescent="0.25">
      <c r="A14" t="s">
        <v>460</v>
      </c>
      <c r="B14" s="1" t="s">
        <v>155</v>
      </c>
      <c r="C14" t="str">
        <f t="shared" ca="1" si="0"/>
        <v>0000065911</v>
      </c>
      <c r="D14" t="str">
        <f t="shared" ca="1" si="1"/>
        <v>FortisAlberta Reversing POD - Pegasus (659S)</v>
      </c>
      <c r="E14" s="52">
        <v>99.041250000000005</v>
      </c>
      <c r="F14" s="52">
        <v>203.26326030000001</v>
      </c>
      <c r="G14" s="52">
        <v>24.706375000000001</v>
      </c>
      <c r="H14" s="52">
        <v>99.310562500000003</v>
      </c>
      <c r="I14" s="52">
        <v>798.93562499999996</v>
      </c>
      <c r="J14" s="52">
        <v>425.18090690000002</v>
      </c>
      <c r="K14" s="52">
        <v>327.16300000000001</v>
      </c>
      <c r="L14" s="52">
        <v>311.70550179999998</v>
      </c>
      <c r="M14" s="52">
        <v>60.307601900000002</v>
      </c>
      <c r="N14" s="52">
        <v>61.2206215</v>
      </c>
      <c r="O14" s="52">
        <v>90.948019400000007</v>
      </c>
      <c r="P14" s="52">
        <v>156.6590831</v>
      </c>
      <c r="Q14" s="32">
        <v>20772.29</v>
      </c>
      <c r="R14" s="32">
        <v>33273.120000000003</v>
      </c>
      <c r="S14" s="32">
        <v>981.4</v>
      </c>
      <c r="T14" s="32">
        <v>4829.53</v>
      </c>
      <c r="U14" s="32">
        <v>121333.65</v>
      </c>
      <c r="V14" s="32">
        <v>164279.16</v>
      </c>
      <c r="W14" s="32">
        <v>15754.03</v>
      </c>
      <c r="X14" s="32">
        <v>48839.5</v>
      </c>
      <c r="Y14" s="32">
        <v>2333.5500000000002</v>
      </c>
      <c r="Z14" s="32">
        <v>8476.83</v>
      </c>
      <c r="AA14" s="32">
        <v>7695.19</v>
      </c>
      <c r="AB14" s="32">
        <v>5928.06</v>
      </c>
      <c r="AC14" s="2">
        <v>1.47</v>
      </c>
      <c r="AD14" s="2">
        <v>1.47</v>
      </c>
      <c r="AE14" s="2">
        <v>1.47</v>
      </c>
      <c r="AF14" s="2">
        <v>1.47</v>
      </c>
      <c r="AG14" s="2">
        <v>1.47</v>
      </c>
      <c r="AH14" s="2">
        <v>1.47</v>
      </c>
      <c r="AI14" s="2">
        <v>1.47</v>
      </c>
      <c r="AJ14" s="2">
        <v>1.47</v>
      </c>
      <c r="AK14" s="2">
        <v>1.47</v>
      </c>
      <c r="AL14" s="2">
        <v>1.47</v>
      </c>
      <c r="AM14" s="2">
        <v>1.47</v>
      </c>
      <c r="AN14" s="2">
        <v>1.47</v>
      </c>
      <c r="AO14" s="33">
        <v>305.35000000000002</v>
      </c>
      <c r="AP14" s="33">
        <v>489.11</v>
      </c>
      <c r="AQ14" s="33">
        <v>14.43</v>
      </c>
      <c r="AR14" s="33">
        <v>70.989999999999995</v>
      </c>
      <c r="AS14" s="33">
        <v>1783.6</v>
      </c>
      <c r="AT14" s="33">
        <v>2414.9</v>
      </c>
      <c r="AU14" s="33">
        <v>231.58</v>
      </c>
      <c r="AV14" s="33">
        <v>717.94</v>
      </c>
      <c r="AW14" s="33">
        <v>34.299999999999997</v>
      </c>
      <c r="AX14" s="33">
        <v>124.61</v>
      </c>
      <c r="AY14" s="33">
        <v>113.12</v>
      </c>
      <c r="AZ14" s="33">
        <v>87.14</v>
      </c>
      <c r="BA14" s="31">
        <f t="shared" si="41"/>
        <v>-2.08</v>
      </c>
      <c r="BB14" s="31">
        <f t="shared" si="42"/>
        <v>-3.33</v>
      </c>
      <c r="BC14" s="31">
        <f t="shared" si="43"/>
        <v>-0.1</v>
      </c>
      <c r="BD14" s="31">
        <f t="shared" si="44"/>
        <v>-0.97</v>
      </c>
      <c r="BE14" s="31">
        <f t="shared" si="45"/>
        <v>-24.27</v>
      </c>
      <c r="BF14" s="31">
        <f t="shared" si="46"/>
        <v>-32.86</v>
      </c>
      <c r="BG14" s="31">
        <f t="shared" si="47"/>
        <v>25.21</v>
      </c>
      <c r="BH14" s="31">
        <f t="shared" si="48"/>
        <v>78.14</v>
      </c>
      <c r="BI14" s="31">
        <f t="shared" si="49"/>
        <v>3.73</v>
      </c>
      <c r="BJ14" s="31">
        <f t="shared" si="50"/>
        <v>-9.32</v>
      </c>
      <c r="BK14" s="31">
        <f t="shared" si="51"/>
        <v>-8.4600000000000009</v>
      </c>
      <c r="BL14" s="31">
        <f t="shared" si="52"/>
        <v>-6.52</v>
      </c>
      <c r="BM14" s="6">
        <v>2.52E-2</v>
      </c>
      <c r="BN14" s="6">
        <v>2.52E-2</v>
      </c>
      <c r="BO14" s="6">
        <v>2.52E-2</v>
      </c>
      <c r="BP14" s="6">
        <v>2.52E-2</v>
      </c>
      <c r="BQ14" s="6">
        <v>2.52E-2</v>
      </c>
      <c r="BR14" s="6">
        <v>2.52E-2</v>
      </c>
      <c r="BS14" s="6">
        <v>2.52E-2</v>
      </c>
      <c r="BT14" s="6">
        <v>2.52E-2</v>
      </c>
      <c r="BU14" s="6">
        <v>2.52E-2</v>
      </c>
      <c r="BV14" s="6">
        <v>2.52E-2</v>
      </c>
      <c r="BW14" s="6">
        <v>2.52E-2</v>
      </c>
      <c r="BX14" s="6">
        <v>2.52E-2</v>
      </c>
      <c r="BY14" s="31">
        <v>523.46</v>
      </c>
      <c r="BZ14" s="31">
        <v>838.48</v>
      </c>
      <c r="CA14" s="31">
        <v>24.73</v>
      </c>
      <c r="CB14" s="31">
        <v>121.7</v>
      </c>
      <c r="CC14" s="31">
        <v>3057.61</v>
      </c>
      <c r="CD14" s="31">
        <v>4139.83</v>
      </c>
      <c r="CE14" s="31">
        <v>397</v>
      </c>
      <c r="CF14" s="31">
        <v>1230.76</v>
      </c>
      <c r="CG14" s="31">
        <v>58.81</v>
      </c>
      <c r="CH14" s="31">
        <v>213.62</v>
      </c>
      <c r="CI14" s="31">
        <v>193.92</v>
      </c>
      <c r="CJ14" s="31">
        <v>149.38999999999999</v>
      </c>
      <c r="CK14" s="32">
        <f t="shared" si="53"/>
        <v>51.93</v>
      </c>
      <c r="CL14" s="32">
        <f t="shared" si="54"/>
        <v>83.18</v>
      </c>
      <c r="CM14" s="32">
        <f t="shared" si="55"/>
        <v>2.4500000000000002</v>
      </c>
      <c r="CN14" s="32">
        <f t="shared" si="56"/>
        <v>12.07</v>
      </c>
      <c r="CO14" s="32">
        <f t="shared" si="57"/>
        <v>303.33</v>
      </c>
      <c r="CP14" s="32">
        <f t="shared" si="58"/>
        <v>410.7</v>
      </c>
      <c r="CQ14" s="32">
        <f t="shared" si="59"/>
        <v>39.39</v>
      </c>
      <c r="CR14" s="32">
        <f t="shared" si="60"/>
        <v>122.1</v>
      </c>
      <c r="CS14" s="32">
        <f t="shared" si="61"/>
        <v>5.83</v>
      </c>
      <c r="CT14" s="32">
        <f t="shared" si="62"/>
        <v>21.19</v>
      </c>
      <c r="CU14" s="32">
        <f t="shared" si="63"/>
        <v>19.239999999999998</v>
      </c>
      <c r="CV14" s="32">
        <f t="shared" si="64"/>
        <v>14.82</v>
      </c>
      <c r="CW14" s="31">
        <f t="shared" si="101"/>
        <v>272.11999999999995</v>
      </c>
      <c r="CX14" s="31">
        <f t="shared" si="102"/>
        <v>435.88000000000005</v>
      </c>
      <c r="CY14" s="31">
        <f t="shared" si="103"/>
        <v>12.85</v>
      </c>
      <c r="CZ14" s="31">
        <f t="shared" si="104"/>
        <v>63.750000000000014</v>
      </c>
      <c r="DA14" s="31">
        <f t="shared" si="105"/>
        <v>1601.6100000000001</v>
      </c>
      <c r="DB14" s="31">
        <f t="shared" si="106"/>
        <v>2168.4899999999998</v>
      </c>
      <c r="DC14" s="31">
        <f t="shared" si="107"/>
        <v>179.59999999999997</v>
      </c>
      <c r="DD14" s="31">
        <f t="shared" si="108"/>
        <v>556.77999999999986</v>
      </c>
      <c r="DE14" s="31">
        <f t="shared" si="109"/>
        <v>26.610000000000003</v>
      </c>
      <c r="DF14" s="31">
        <f t="shared" si="110"/>
        <v>119.52000000000001</v>
      </c>
      <c r="DG14" s="31">
        <f t="shared" si="111"/>
        <v>108.5</v>
      </c>
      <c r="DH14" s="31">
        <f t="shared" si="112"/>
        <v>83.589999999999975</v>
      </c>
      <c r="DI14" s="32">
        <f t="shared" si="65"/>
        <v>13.61</v>
      </c>
      <c r="DJ14" s="32">
        <f t="shared" si="66"/>
        <v>21.79</v>
      </c>
      <c r="DK14" s="32">
        <f t="shared" si="67"/>
        <v>0.64</v>
      </c>
      <c r="DL14" s="32">
        <f t="shared" si="68"/>
        <v>3.19</v>
      </c>
      <c r="DM14" s="32">
        <f t="shared" si="69"/>
        <v>80.08</v>
      </c>
      <c r="DN14" s="32">
        <f t="shared" si="70"/>
        <v>108.42</v>
      </c>
      <c r="DO14" s="32">
        <f t="shared" si="71"/>
        <v>8.98</v>
      </c>
      <c r="DP14" s="32">
        <f t="shared" si="72"/>
        <v>27.84</v>
      </c>
      <c r="DQ14" s="32">
        <f t="shared" si="73"/>
        <v>1.33</v>
      </c>
      <c r="DR14" s="32">
        <f t="shared" si="74"/>
        <v>5.98</v>
      </c>
      <c r="DS14" s="32">
        <f t="shared" si="75"/>
        <v>5.43</v>
      </c>
      <c r="DT14" s="32">
        <f t="shared" si="76"/>
        <v>4.18</v>
      </c>
      <c r="DU14" s="31">
        <f t="shared" si="77"/>
        <v>43.24</v>
      </c>
      <c r="DV14" s="31">
        <f t="shared" si="78"/>
        <v>68.34</v>
      </c>
      <c r="DW14" s="31">
        <f t="shared" si="79"/>
        <v>1.99</v>
      </c>
      <c r="DX14" s="31">
        <f t="shared" si="80"/>
        <v>9.74</v>
      </c>
      <c r="DY14" s="31">
        <f t="shared" si="81"/>
        <v>241.36</v>
      </c>
      <c r="DZ14" s="31">
        <f t="shared" si="82"/>
        <v>322.18</v>
      </c>
      <c r="EA14" s="31">
        <f t="shared" si="83"/>
        <v>26.31</v>
      </c>
      <c r="EB14" s="31">
        <f t="shared" si="84"/>
        <v>80.510000000000005</v>
      </c>
      <c r="EC14" s="31">
        <f t="shared" si="85"/>
        <v>3.8</v>
      </c>
      <c r="ED14" s="31">
        <f t="shared" si="86"/>
        <v>16.829999999999998</v>
      </c>
      <c r="EE14" s="31">
        <f t="shared" si="87"/>
        <v>15.07</v>
      </c>
      <c r="EF14" s="31">
        <f t="shared" si="88"/>
        <v>11.46</v>
      </c>
      <c r="EG14" s="32">
        <f t="shared" si="89"/>
        <v>328.96999999999997</v>
      </c>
      <c r="EH14" s="32">
        <f t="shared" si="90"/>
        <v>526.0100000000001</v>
      </c>
      <c r="EI14" s="32">
        <f t="shared" si="91"/>
        <v>15.48</v>
      </c>
      <c r="EJ14" s="32">
        <f t="shared" si="92"/>
        <v>76.680000000000007</v>
      </c>
      <c r="EK14" s="32">
        <f t="shared" si="93"/>
        <v>1923.0500000000002</v>
      </c>
      <c r="EL14" s="32">
        <f t="shared" si="94"/>
        <v>2599.0899999999997</v>
      </c>
      <c r="EM14" s="32">
        <f t="shared" si="95"/>
        <v>214.88999999999996</v>
      </c>
      <c r="EN14" s="32">
        <f t="shared" si="96"/>
        <v>665.12999999999988</v>
      </c>
      <c r="EO14" s="32">
        <f t="shared" si="97"/>
        <v>31.740000000000006</v>
      </c>
      <c r="EP14" s="32">
        <f t="shared" si="98"/>
        <v>142.33000000000001</v>
      </c>
      <c r="EQ14" s="32">
        <f t="shared" si="99"/>
        <v>129</v>
      </c>
      <c r="ER14" s="32">
        <f t="shared" si="100"/>
        <v>99.22999999999999</v>
      </c>
    </row>
    <row r="15" spans="1:148" x14ac:dyDescent="0.25">
      <c r="A15" t="s">
        <v>460</v>
      </c>
      <c r="B15" s="1" t="s">
        <v>195</v>
      </c>
      <c r="C15" t="str">
        <f t="shared" ca="1" si="0"/>
        <v>0000079301</v>
      </c>
      <c r="D15" t="str">
        <f t="shared" ca="1" si="1"/>
        <v>FortisAlberta DOS - Cochrane EV Partnership (793S)</v>
      </c>
      <c r="E15" s="52">
        <v>0</v>
      </c>
      <c r="F15" s="52">
        <v>0</v>
      </c>
      <c r="G15" s="52">
        <v>0</v>
      </c>
      <c r="H15" s="52">
        <v>0</v>
      </c>
      <c r="I15" s="52">
        <v>0</v>
      </c>
      <c r="J15" s="52">
        <v>6637.3245500000003</v>
      </c>
      <c r="K15" s="52">
        <v>0</v>
      </c>
      <c r="L15" s="52">
        <v>0</v>
      </c>
      <c r="M15" s="52">
        <v>0</v>
      </c>
      <c r="N15" s="52">
        <v>0</v>
      </c>
      <c r="O15" s="52">
        <v>0</v>
      </c>
      <c r="P15" s="52">
        <v>0</v>
      </c>
      <c r="Q15" s="32">
        <v>0</v>
      </c>
      <c r="R15" s="32">
        <v>0</v>
      </c>
      <c r="S15" s="32">
        <v>0</v>
      </c>
      <c r="T15" s="32">
        <v>0</v>
      </c>
      <c r="U15" s="32">
        <v>0</v>
      </c>
      <c r="V15" s="32">
        <v>701352.54</v>
      </c>
      <c r="W15" s="32">
        <v>0</v>
      </c>
      <c r="X15" s="32">
        <v>0</v>
      </c>
      <c r="Y15" s="32">
        <v>0</v>
      </c>
      <c r="Z15" s="32">
        <v>0</v>
      </c>
      <c r="AA15" s="32">
        <v>0</v>
      </c>
      <c r="AB15" s="32">
        <v>0</v>
      </c>
      <c r="AC15" s="2">
        <v>1.42</v>
      </c>
      <c r="AD15" s="2">
        <v>1.42</v>
      </c>
      <c r="AE15" s="2">
        <v>1.42</v>
      </c>
      <c r="AF15" s="2">
        <v>1.42</v>
      </c>
      <c r="AG15" s="2">
        <v>1.42</v>
      </c>
      <c r="AH15" s="2">
        <v>1.42</v>
      </c>
      <c r="AI15" s="2">
        <v>1.42</v>
      </c>
      <c r="AJ15" s="2">
        <v>1.42</v>
      </c>
      <c r="AK15" s="2">
        <v>1.42</v>
      </c>
      <c r="AL15" s="2">
        <v>1.42</v>
      </c>
      <c r="AM15" s="2">
        <v>1.42</v>
      </c>
      <c r="AN15" s="2">
        <v>1.42</v>
      </c>
      <c r="AO15" s="33">
        <v>0</v>
      </c>
      <c r="AP15" s="33">
        <v>0</v>
      </c>
      <c r="AQ15" s="33">
        <v>0</v>
      </c>
      <c r="AR15" s="33">
        <v>0</v>
      </c>
      <c r="AS15" s="33">
        <v>0</v>
      </c>
      <c r="AT15" s="33">
        <v>9959.1999999999989</v>
      </c>
      <c r="AU15" s="33">
        <v>0</v>
      </c>
      <c r="AV15" s="33">
        <v>0</v>
      </c>
      <c r="AW15" s="33">
        <v>0</v>
      </c>
      <c r="AX15" s="33">
        <v>0</v>
      </c>
      <c r="AY15" s="33">
        <v>0</v>
      </c>
      <c r="AZ15" s="33">
        <v>0</v>
      </c>
      <c r="BA15" s="31">
        <f t="shared" ref="BA15" si="113">ROUND(Q15*BA$3,2)</f>
        <v>0</v>
      </c>
      <c r="BB15" s="31">
        <f t="shared" ref="BB15" si="114">ROUND(R15*BB$3,2)</f>
        <v>0</v>
      </c>
      <c r="BC15" s="31">
        <f t="shared" ref="BC15" si="115">ROUND(S15*BC$3,2)</f>
        <v>0</v>
      </c>
      <c r="BD15" s="31">
        <f t="shared" ref="BD15" si="116">ROUND(T15*BD$3,2)</f>
        <v>0</v>
      </c>
      <c r="BE15" s="31">
        <f t="shared" ref="BE15" si="117">ROUND(U15*BE$3,2)</f>
        <v>0</v>
      </c>
      <c r="BF15" s="31">
        <f t="shared" ref="BF15" si="118">ROUND(V15*BF$3,2)</f>
        <v>-140.27000000000001</v>
      </c>
      <c r="BG15" s="31">
        <f t="shared" ref="BG15" si="119">ROUND(W15*BG$3,2)</f>
        <v>0</v>
      </c>
      <c r="BH15" s="31">
        <f t="shared" ref="BH15" si="120">ROUND(X15*BH$3,2)</f>
        <v>0</v>
      </c>
      <c r="BI15" s="31">
        <f t="shared" ref="BI15" si="121">ROUND(Y15*BI$3,2)</f>
        <v>0</v>
      </c>
      <c r="BJ15" s="31">
        <f t="shared" ref="BJ15" si="122">ROUND(Z15*BJ$3,2)</f>
        <v>0</v>
      </c>
      <c r="BK15" s="31">
        <f t="shared" ref="BK15" si="123">ROUND(AA15*BK$3,2)</f>
        <v>0</v>
      </c>
      <c r="BL15" s="31">
        <f t="shared" ref="BL15" si="124">ROUND(AB15*BL$3,2)</f>
        <v>0</v>
      </c>
      <c r="BM15" s="6">
        <v>0.1195</v>
      </c>
      <c r="BN15" s="6">
        <v>0.1195</v>
      </c>
      <c r="BO15" s="6">
        <v>0.1195</v>
      </c>
      <c r="BP15" s="6">
        <v>0.1195</v>
      </c>
      <c r="BQ15" s="6">
        <v>0.1195</v>
      </c>
      <c r="BR15" s="6">
        <v>0.1195</v>
      </c>
      <c r="BS15" s="6">
        <v>0.1195</v>
      </c>
      <c r="BT15" s="6">
        <v>0.1195</v>
      </c>
      <c r="BU15" s="6">
        <v>0.1195</v>
      </c>
      <c r="BV15" s="6">
        <v>0.1195</v>
      </c>
      <c r="BW15" s="6">
        <v>0.1195</v>
      </c>
      <c r="BX15" s="6">
        <v>0.1195</v>
      </c>
      <c r="BY15" s="31">
        <v>0</v>
      </c>
      <c r="BZ15" s="31">
        <v>0</v>
      </c>
      <c r="CA15" s="31">
        <v>0</v>
      </c>
      <c r="CB15" s="31">
        <v>0</v>
      </c>
      <c r="CC15" s="31">
        <v>0</v>
      </c>
      <c r="CD15" s="31">
        <v>73350.150000000009</v>
      </c>
      <c r="CE15" s="31">
        <v>0</v>
      </c>
      <c r="CF15" s="31">
        <v>0</v>
      </c>
      <c r="CG15" s="31">
        <v>0</v>
      </c>
      <c r="CH15" s="31">
        <v>0</v>
      </c>
      <c r="CI15" s="31">
        <v>0</v>
      </c>
      <c r="CJ15" s="31">
        <v>0</v>
      </c>
      <c r="CK15" s="32">
        <f t="shared" ref="CK15" si="125">ROUND(Q15*$CV$3,2)</f>
        <v>0</v>
      </c>
      <c r="CL15" s="32">
        <f t="shared" ref="CL15" si="126">ROUND(R15*$CV$3,2)</f>
        <v>0</v>
      </c>
      <c r="CM15" s="32">
        <f t="shared" ref="CM15" si="127">ROUND(S15*$CV$3,2)</f>
        <v>0</v>
      </c>
      <c r="CN15" s="32">
        <f t="shared" ref="CN15" si="128">ROUND(T15*$CV$3,2)</f>
        <v>0</v>
      </c>
      <c r="CO15" s="32">
        <f t="shared" ref="CO15" si="129">ROUND(U15*$CV$3,2)</f>
        <v>0</v>
      </c>
      <c r="CP15" s="32">
        <f t="shared" ref="CP15" si="130">ROUND(V15*$CV$3,2)</f>
        <v>1753.38</v>
      </c>
      <c r="CQ15" s="32">
        <f t="shared" ref="CQ15" si="131">ROUND(W15*$CV$3,2)</f>
        <v>0</v>
      </c>
      <c r="CR15" s="32">
        <f t="shared" ref="CR15" si="132">ROUND(X15*$CV$3,2)</f>
        <v>0</v>
      </c>
      <c r="CS15" s="32">
        <f t="shared" ref="CS15" si="133">ROUND(Y15*$CV$3,2)</f>
        <v>0</v>
      </c>
      <c r="CT15" s="32">
        <f t="shared" ref="CT15" si="134">ROUND(Z15*$CV$3,2)</f>
        <v>0</v>
      </c>
      <c r="CU15" s="32">
        <f t="shared" ref="CU15" si="135">ROUND(AA15*$CV$3,2)</f>
        <v>0</v>
      </c>
      <c r="CV15" s="32">
        <f t="shared" ref="CV15" si="136">ROUND(AB15*$CV$3,2)</f>
        <v>0</v>
      </c>
      <c r="CW15" s="31">
        <f t="shared" ref="CW15" si="137">BY15+CK15-AO15-BA15</f>
        <v>0</v>
      </c>
      <c r="CX15" s="31">
        <f t="shared" ref="CX15" si="138">BZ15+CL15-AP15-BB15</f>
        <v>0</v>
      </c>
      <c r="CY15" s="31">
        <f t="shared" ref="CY15" si="139">CA15+CM15-AQ15-BC15</f>
        <v>0</v>
      </c>
      <c r="CZ15" s="31">
        <f t="shared" ref="CZ15" si="140">CB15+CN15-AR15-BD15</f>
        <v>0</v>
      </c>
      <c r="DA15" s="31">
        <f t="shared" ref="DA15" si="141">CC15+CO15-AS15-BE15</f>
        <v>0</v>
      </c>
      <c r="DB15" s="31">
        <f t="shared" ref="DB15" si="142">CD15+CP15-AT15-BF15</f>
        <v>65284.600000000013</v>
      </c>
      <c r="DC15" s="31">
        <f t="shared" ref="DC15" si="143">CE15+CQ15-AU15-BG15</f>
        <v>0</v>
      </c>
      <c r="DD15" s="31">
        <f t="shared" ref="DD15" si="144">CF15+CR15-AV15-BH15</f>
        <v>0</v>
      </c>
      <c r="DE15" s="31">
        <f t="shared" ref="DE15" si="145">CG15+CS15-AW15-BI15</f>
        <v>0</v>
      </c>
      <c r="DF15" s="31">
        <f t="shared" ref="DF15" si="146">CH15+CT15-AX15-BJ15</f>
        <v>0</v>
      </c>
      <c r="DG15" s="31">
        <f t="shared" ref="DG15" si="147">CI15+CU15-AY15-BK15</f>
        <v>0</v>
      </c>
      <c r="DH15" s="31">
        <f t="shared" ref="DH15" si="148">CJ15+CV15-AZ15-BL15</f>
        <v>0</v>
      </c>
      <c r="DI15" s="32">
        <f t="shared" si="65"/>
        <v>0</v>
      </c>
      <c r="DJ15" s="32">
        <f t="shared" si="66"/>
        <v>0</v>
      </c>
      <c r="DK15" s="32">
        <f t="shared" si="67"/>
        <v>0</v>
      </c>
      <c r="DL15" s="32">
        <f t="shared" si="68"/>
        <v>0</v>
      </c>
      <c r="DM15" s="32">
        <f t="shared" si="69"/>
        <v>0</v>
      </c>
      <c r="DN15" s="32">
        <f t="shared" si="70"/>
        <v>3264.23</v>
      </c>
      <c r="DO15" s="32">
        <f t="shared" si="71"/>
        <v>0</v>
      </c>
      <c r="DP15" s="32">
        <f t="shared" si="72"/>
        <v>0</v>
      </c>
      <c r="DQ15" s="32">
        <f t="shared" si="73"/>
        <v>0</v>
      </c>
      <c r="DR15" s="32">
        <f t="shared" si="74"/>
        <v>0</v>
      </c>
      <c r="DS15" s="32">
        <f t="shared" si="75"/>
        <v>0</v>
      </c>
      <c r="DT15" s="32">
        <f t="shared" si="76"/>
        <v>0</v>
      </c>
      <c r="DU15" s="31">
        <f t="shared" si="77"/>
        <v>0</v>
      </c>
      <c r="DV15" s="31">
        <f t="shared" si="78"/>
        <v>0</v>
      </c>
      <c r="DW15" s="31">
        <f t="shared" si="79"/>
        <v>0</v>
      </c>
      <c r="DX15" s="31">
        <f t="shared" si="80"/>
        <v>0</v>
      </c>
      <c r="DY15" s="31">
        <f t="shared" si="81"/>
        <v>0</v>
      </c>
      <c r="DZ15" s="31">
        <f t="shared" si="82"/>
        <v>9699.4699999999993</v>
      </c>
      <c r="EA15" s="31">
        <f t="shared" si="83"/>
        <v>0</v>
      </c>
      <c r="EB15" s="31">
        <f t="shared" si="84"/>
        <v>0</v>
      </c>
      <c r="EC15" s="31">
        <f t="shared" si="85"/>
        <v>0</v>
      </c>
      <c r="ED15" s="31">
        <f t="shared" si="86"/>
        <v>0</v>
      </c>
      <c r="EE15" s="31">
        <f t="shared" si="87"/>
        <v>0</v>
      </c>
      <c r="EF15" s="31">
        <f t="shared" si="88"/>
        <v>0</v>
      </c>
      <c r="EG15" s="32">
        <f t="shared" si="89"/>
        <v>0</v>
      </c>
      <c r="EH15" s="32">
        <f t="shared" si="90"/>
        <v>0</v>
      </c>
      <c r="EI15" s="32">
        <f t="shared" si="91"/>
        <v>0</v>
      </c>
      <c r="EJ15" s="32">
        <f t="shared" si="92"/>
        <v>0</v>
      </c>
      <c r="EK15" s="32">
        <f t="shared" si="93"/>
        <v>0</v>
      </c>
      <c r="EL15" s="32">
        <f t="shared" si="94"/>
        <v>78248.300000000017</v>
      </c>
      <c r="EM15" s="32">
        <f t="shared" si="95"/>
        <v>0</v>
      </c>
      <c r="EN15" s="32">
        <f t="shared" si="96"/>
        <v>0</v>
      </c>
      <c r="EO15" s="32">
        <f t="shared" si="97"/>
        <v>0</v>
      </c>
      <c r="EP15" s="32">
        <f t="shared" si="98"/>
        <v>0</v>
      </c>
      <c r="EQ15" s="32">
        <f t="shared" si="99"/>
        <v>0</v>
      </c>
      <c r="ER15" s="32">
        <f t="shared" si="100"/>
        <v>0</v>
      </c>
    </row>
    <row r="16" spans="1:148" x14ac:dyDescent="0.25">
      <c r="A16" t="s">
        <v>460</v>
      </c>
      <c r="B16" s="1" t="s">
        <v>197</v>
      </c>
      <c r="C16" t="str">
        <f t="shared" ca="1" si="0"/>
        <v>0000089511</v>
      </c>
      <c r="D16" t="str">
        <f t="shared" ca="1" si="1"/>
        <v>FortisAlberta Reversing POD - Suffield (895S)</v>
      </c>
      <c r="I16" s="52">
        <v>0</v>
      </c>
      <c r="J16" s="52">
        <v>0</v>
      </c>
      <c r="K16" s="52">
        <v>0</v>
      </c>
      <c r="L16" s="52">
        <v>0</v>
      </c>
      <c r="M16" s="52">
        <v>0</v>
      </c>
      <c r="N16" s="52">
        <v>0</v>
      </c>
      <c r="O16" s="52">
        <v>0</v>
      </c>
      <c r="P16" s="52">
        <v>0</v>
      </c>
      <c r="Q16" s="32"/>
      <c r="R16" s="32"/>
      <c r="S16" s="32"/>
      <c r="T16" s="32"/>
      <c r="U16" s="32">
        <v>0</v>
      </c>
      <c r="V16" s="32">
        <v>0</v>
      </c>
      <c r="W16" s="32">
        <v>0</v>
      </c>
      <c r="X16" s="32">
        <v>0</v>
      </c>
      <c r="Y16" s="32">
        <v>0</v>
      </c>
      <c r="Z16" s="32">
        <v>0</v>
      </c>
      <c r="AA16" s="32">
        <v>0</v>
      </c>
      <c r="AB16" s="32">
        <v>0</v>
      </c>
      <c r="AG16" s="2">
        <v>2.8</v>
      </c>
      <c r="AH16" s="2">
        <v>2.8</v>
      </c>
      <c r="AI16" s="2">
        <v>2.8</v>
      </c>
      <c r="AJ16" s="2">
        <v>2.8</v>
      </c>
      <c r="AK16" s="2">
        <v>2.8</v>
      </c>
      <c r="AL16" s="2">
        <v>2.8</v>
      </c>
      <c r="AM16" s="2">
        <v>2.8</v>
      </c>
      <c r="AN16" s="2">
        <v>2.8</v>
      </c>
      <c r="AO16" s="33"/>
      <c r="AP16" s="33"/>
      <c r="AQ16" s="33"/>
      <c r="AR16" s="33"/>
      <c r="AS16" s="33">
        <v>0</v>
      </c>
      <c r="AT16" s="33">
        <v>0</v>
      </c>
      <c r="AU16" s="33">
        <v>0</v>
      </c>
      <c r="AV16" s="33">
        <v>0</v>
      </c>
      <c r="AW16" s="33">
        <v>0</v>
      </c>
      <c r="AX16" s="33">
        <v>0</v>
      </c>
      <c r="AY16" s="33">
        <v>0</v>
      </c>
      <c r="AZ16" s="33">
        <v>0</v>
      </c>
      <c r="BA16" s="31">
        <f t="shared" si="41"/>
        <v>0</v>
      </c>
      <c r="BB16" s="31">
        <f t="shared" si="42"/>
        <v>0</v>
      </c>
      <c r="BC16" s="31">
        <f t="shared" si="43"/>
        <v>0</v>
      </c>
      <c r="BD16" s="31">
        <f t="shared" si="44"/>
        <v>0</v>
      </c>
      <c r="BE16" s="31">
        <f t="shared" si="45"/>
        <v>0</v>
      </c>
      <c r="BF16" s="31">
        <f t="shared" si="46"/>
        <v>0</v>
      </c>
      <c r="BG16" s="31">
        <f t="shared" si="47"/>
        <v>0</v>
      </c>
      <c r="BH16" s="31">
        <f t="shared" si="48"/>
        <v>0</v>
      </c>
      <c r="BI16" s="31">
        <f t="shared" si="49"/>
        <v>0</v>
      </c>
      <c r="BJ16" s="31">
        <f t="shared" si="50"/>
        <v>0</v>
      </c>
      <c r="BK16" s="31">
        <f t="shared" si="51"/>
        <v>0</v>
      </c>
      <c r="BL16" s="31">
        <f t="shared" si="52"/>
        <v>0</v>
      </c>
      <c r="BM16" s="6">
        <v>3.8399999999999997E-2</v>
      </c>
      <c r="BN16" s="6">
        <v>3.8399999999999997E-2</v>
      </c>
      <c r="BO16" s="6">
        <v>3.8399999999999997E-2</v>
      </c>
      <c r="BP16" s="6">
        <v>3.8399999999999997E-2</v>
      </c>
      <c r="BQ16" s="6">
        <v>3.8399999999999997E-2</v>
      </c>
      <c r="BR16" s="6">
        <v>3.8399999999999997E-2</v>
      </c>
      <c r="BS16" s="6">
        <v>3.8399999999999997E-2</v>
      </c>
      <c r="BT16" s="6">
        <v>3.8399999999999997E-2</v>
      </c>
      <c r="BU16" s="6">
        <v>3.8399999999999997E-2</v>
      </c>
      <c r="BV16" s="6">
        <v>3.8399999999999997E-2</v>
      </c>
      <c r="BW16" s="6">
        <v>3.8399999999999997E-2</v>
      </c>
      <c r="BX16" s="6">
        <v>3.8399999999999997E-2</v>
      </c>
      <c r="BY16" s="31">
        <v>0</v>
      </c>
      <c r="BZ16" s="31">
        <v>0</v>
      </c>
      <c r="CA16" s="31">
        <v>0</v>
      </c>
      <c r="CB16" s="31">
        <v>0</v>
      </c>
      <c r="CC16" s="31">
        <v>0</v>
      </c>
      <c r="CD16" s="31">
        <v>0</v>
      </c>
      <c r="CE16" s="31">
        <v>0</v>
      </c>
      <c r="CF16" s="31">
        <v>0</v>
      </c>
      <c r="CG16" s="31">
        <v>0</v>
      </c>
      <c r="CH16" s="31">
        <v>0</v>
      </c>
      <c r="CI16" s="31">
        <v>0</v>
      </c>
      <c r="CJ16" s="31">
        <v>0</v>
      </c>
      <c r="CK16" s="32">
        <f t="shared" si="53"/>
        <v>0</v>
      </c>
      <c r="CL16" s="32">
        <f t="shared" si="54"/>
        <v>0</v>
      </c>
      <c r="CM16" s="32">
        <f t="shared" si="55"/>
        <v>0</v>
      </c>
      <c r="CN16" s="32">
        <f t="shared" si="56"/>
        <v>0</v>
      </c>
      <c r="CO16" s="32">
        <f t="shared" si="57"/>
        <v>0</v>
      </c>
      <c r="CP16" s="32">
        <f t="shared" si="58"/>
        <v>0</v>
      </c>
      <c r="CQ16" s="32">
        <f t="shared" si="59"/>
        <v>0</v>
      </c>
      <c r="CR16" s="32">
        <f t="shared" si="60"/>
        <v>0</v>
      </c>
      <c r="CS16" s="32">
        <f t="shared" si="61"/>
        <v>0</v>
      </c>
      <c r="CT16" s="32">
        <f t="shared" si="62"/>
        <v>0</v>
      </c>
      <c r="CU16" s="32">
        <f t="shared" si="63"/>
        <v>0</v>
      </c>
      <c r="CV16" s="32">
        <f t="shared" si="64"/>
        <v>0</v>
      </c>
      <c r="CW16" s="31">
        <f t="shared" ref="CW16:CW20" si="149">BY16+CK16-AO16-BA16</f>
        <v>0</v>
      </c>
      <c r="CX16" s="31">
        <f t="shared" ref="CX16:CX20" si="150">BZ16+CL16-AP16-BB16</f>
        <v>0</v>
      </c>
      <c r="CY16" s="31">
        <f t="shared" ref="CY16:CY20" si="151">CA16+CM16-AQ16-BC16</f>
        <v>0</v>
      </c>
      <c r="CZ16" s="31">
        <f t="shared" ref="CZ16:CZ20" si="152">CB16+CN16-AR16-BD16</f>
        <v>0</v>
      </c>
      <c r="DA16" s="31">
        <f t="shared" ref="DA16:DA20" si="153">CC16+CO16-AS16-BE16</f>
        <v>0</v>
      </c>
      <c r="DB16" s="31">
        <f t="shared" ref="DB16:DB20" si="154">CD16+CP16-AT16-BF16</f>
        <v>0</v>
      </c>
      <c r="DC16" s="31">
        <f t="shared" ref="DC16:DC20" si="155">CE16+CQ16-AU16-BG16</f>
        <v>0</v>
      </c>
      <c r="DD16" s="31">
        <f t="shared" ref="DD16:DD20" si="156">CF16+CR16-AV16-BH16</f>
        <v>0</v>
      </c>
      <c r="DE16" s="31">
        <f t="shared" ref="DE16:DE20" si="157">CG16+CS16-AW16-BI16</f>
        <v>0</v>
      </c>
      <c r="DF16" s="31">
        <f t="shared" ref="DF16:DF20" si="158">CH16+CT16-AX16-BJ16</f>
        <v>0</v>
      </c>
      <c r="DG16" s="31">
        <f t="shared" ref="DG16:DG20" si="159">CI16+CU16-AY16-BK16</f>
        <v>0</v>
      </c>
      <c r="DH16" s="31">
        <f t="shared" ref="DH16:DH20" si="160">CJ16+CV16-AZ16-BL16</f>
        <v>0</v>
      </c>
      <c r="DI16" s="32">
        <f t="shared" si="65"/>
        <v>0</v>
      </c>
      <c r="DJ16" s="32">
        <f t="shared" si="66"/>
        <v>0</v>
      </c>
      <c r="DK16" s="32">
        <f t="shared" si="67"/>
        <v>0</v>
      </c>
      <c r="DL16" s="32">
        <f t="shared" si="68"/>
        <v>0</v>
      </c>
      <c r="DM16" s="32">
        <f t="shared" si="69"/>
        <v>0</v>
      </c>
      <c r="DN16" s="32">
        <f t="shared" si="70"/>
        <v>0</v>
      </c>
      <c r="DO16" s="32">
        <f t="shared" si="71"/>
        <v>0</v>
      </c>
      <c r="DP16" s="32">
        <f t="shared" si="72"/>
        <v>0</v>
      </c>
      <c r="DQ16" s="32">
        <f t="shared" si="73"/>
        <v>0</v>
      </c>
      <c r="DR16" s="32">
        <f t="shared" si="74"/>
        <v>0</v>
      </c>
      <c r="DS16" s="32">
        <f t="shared" si="75"/>
        <v>0</v>
      </c>
      <c r="DT16" s="32">
        <f t="shared" si="76"/>
        <v>0</v>
      </c>
      <c r="DU16" s="31">
        <f t="shared" si="77"/>
        <v>0</v>
      </c>
      <c r="DV16" s="31">
        <f t="shared" si="78"/>
        <v>0</v>
      </c>
      <c r="DW16" s="31">
        <f t="shared" si="79"/>
        <v>0</v>
      </c>
      <c r="DX16" s="31">
        <f t="shared" si="80"/>
        <v>0</v>
      </c>
      <c r="DY16" s="31">
        <f t="shared" si="81"/>
        <v>0</v>
      </c>
      <c r="DZ16" s="31">
        <f t="shared" si="82"/>
        <v>0</v>
      </c>
      <c r="EA16" s="31">
        <f t="shared" si="83"/>
        <v>0</v>
      </c>
      <c r="EB16" s="31">
        <f t="shared" si="84"/>
        <v>0</v>
      </c>
      <c r="EC16" s="31">
        <f t="shared" si="85"/>
        <v>0</v>
      </c>
      <c r="ED16" s="31">
        <f t="shared" si="86"/>
        <v>0</v>
      </c>
      <c r="EE16" s="31">
        <f t="shared" si="87"/>
        <v>0</v>
      </c>
      <c r="EF16" s="31">
        <f t="shared" si="88"/>
        <v>0</v>
      </c>
      <c r="EG16" s="32">
        <f t="shared" si="89"/>
        <v>0</v>
      </c>
      <c r="EH16" s="32">
        <f t="shared" si="90"/>
        <v>0</v>
      </c>
      <c r="EI16" s="32">
        <f t="shared" si="91"/>
        <v>0</v>
      </c>
      <c r="EJ16" s="32">
        <f t="shared" si="92"/>
        <v>0</v>
      </c>
      <c r="EK16" s="32">
        <f t="shared" si="93"/>
        <v>0</v>
      </c>
      <c r="EL16" s="32">
        <f t="shared" si="94"/>
        <v>0</v>
      </c>
      <c r="EM16" s="32">
        <f t="shared" si="95"/>
        <v>0</v>
      </c>
      <c r="EN16" s="32">
        <f t="shared" si="96"/>
        <v>0</v>
      </c>
      <c r="EO16" s="32">
        <f t="shared" si="97"/>
        <v>0</v>
      </c>
      <c r="EP16" s="32">
        <f t="shared" si="98"/>
        <v>0</v>
      </c>
      <c r="EQ16" s="32">
        <f t="shared" si="99"/>
        <v>0</v>
      </c>
      <c r="ER16" s="32">
        <f t="shared" si="100"/>
        <v>0</v>
      </c>
    </row>
    <row r="17" spans="1:148" x14ac:dyDescent="0.25">
      <c r="A17" t="s">
        <v>461</v>
      </c>
      <c r="B17" s="1" t="s">
        <v>19</v>
      </c>
      <c r="C17" t="str">
        <f t="shared" ca="1" si="0"/>
        <v>321S009N</v>
      </c>
      <c r="D17" t="str">
        <f t="shared" ca="1" si="1"/>
        <v>ATCO Electric Reversing POD - Carmon (830S)</v>
      </c>
      <c r="E17" s="52">
        <v>0</v>
      </c>
      <c r="F17" s="52">
        <v>0</v>
      </c>
      <c r="G17" s="52">
        <v>94.572479999999999</v>
      </c>
      <c r="H17" s="52">
        <v>147.58752000000001</v>
      </c>
      <c r="I17" s="52">
        <v>183.36264</v>
      </c>
      <c r="J17" s="52">
        <v>2085.30528</v>
      </c>
      <c r="K17" s="52">
        <v>2337.4233599999998</v>
      </c>
      <c r="L17" s="52">
        <v>2616.5440800000001</v>
      </c>
      <c r="M17" s="52">
        <v>3548.4950399999998</v>
      </c>
      <c r="N17" s="52">
        <v>3776.8951200000001</v>
      </c>
      <c r="O17" s="52">
        <v>5404.7433600000004</v>
      </c>
      <c r="P17" s="52">
        <v>3835.2751199999998</v>
      </c>
      <c r="Q17" s="32">
        <v>0</v>
      </c>
      <c r="R17" s="32">
        <v>0</v>
      </c>
      <c r="S17" s="32">
        <v>2139.0300000000002</v>
      </c>
      <c r="T17" s="32">
        <v>3145.28</v>
      </c>
      <c r="U17" s="32">
        <v>13460.92</v>
      </c>
      <c r="V17" s="32">
        <v>185372.03</v>
      </c>
      <c r="W17" s="32">
        <v>52913.38</v>
      </c>
      <c r="X17" s="32">
        <v>90921.21</v>
      </c>
      <c r="Y17" s="32">
        <v>74486.55</v>
      </c>
      <c r="Z17" s="32">
        <v>81765.27</v>
      </c>
      <c r="AA17" s="32">
        <v>113682.42</v>
      </c>
      <c r="AB17" s="32">
        <v>78211.41</v>
      </c>
      <c r="AC17" s="2">
        <v>-1.24</v>
      </c>
      <c r="AD17" s="2">
        <v>-1.24</v>
      </c>
      <c r="AE17" s="2">
        <v>-1.24</v>
      </c>
      <c r="AF17" s="2">
        <v>-1.24</v>
      </c>
      <c r="AG17" s="2">
        <v>-1.24</v>
      </c>
      <c r="AH17" s="2">
        <v>-1.73</v>
      </c>
      <c r="AI17" s="2">
        <v>-1.73</v>
      </c>
      <c r="AJ17" s="2">
        <v>-1.73</v>
      </c>
      <c r="AK17" s="2">
        <v>-1.73</v>
      </c>
      <c r="AL17" s="2">
        <v>-1.73</v>
      </c>
      <c r="AM17" s="2">
        <v>-1.73</v>
      </c>
      <c r="AN17" s="2">
        <v>-1.73</v>
      </c>
      <c r="AO17" s="33">
        <v>0</v>
      </c>
      <c r="AP17" s="33">
        <v>0</v>
      </c>
      <c r="AQ17" s="33">
        <v>-26.52</v>
      </c>
      <c r="AR17" s="33">
        <v>-39</v>
      </c>
      <c r="AS17" s="33">
        <v>-166.92</v>
      </c>
      <c r="AT17" s="33">
        <v>-3206.94</v>
      </c>
      <c r="AU17" s="33">
        <v>-915.4</v>
      </c>
      <c r="AV17" s="33">
        <v>-1572.94</v>
      </c>
      <c r="AW17" s="33">
        <v>-1288.6199999999999</v>
      </c>
      <c r="AX17" s="33">
        <v>-1414.54</v>
      </c>
      <c r="AY17" s="33">
        <v>-1966.71</v>
      </c>
      <c r="AZ17" s="33">
        <v>-1353.06</v>
      </c>
      <c r="BA17" s="31">
        <f t="shared" si="41"/>
        <v>0</v>
      </c>
      <c r="BB17" s="31">
        <f t="shared" si="42"/>
        <v>0</v>
      </c>
      <c r="BC17" s="31">
        <f t="shared" si="43"/>
        <v>-0.21</v>
      </c>
      <c r="BD17" s="31">
        <f t="shared" si="44"/>
        <v>-0.63</v>
      </c>
      <c r="BE17" s="31">
        <f t="shared" si="45"/>
        <v>-2.69</v>
      </c>
      <c r="BF17" s="31">
        <f t="shared" si="46"/>
        <v>-37.07</v>
      </c>
      <c r="BG17" s="31">
        <f t="shared" si="47"/>
        <v>84.66</v>
      </c>
      <c r="BH17" s="31">
        <f t="shared" si="48"/>
        <v>145.47</v>
      </c>
      <c r="BI17" s="31">
        <f t="shared" si="49"/>
        <v>119.18</v>
      </c>
      <c r="BJ17" s="31">
        <f t="shared" si="50"/>
        <v>-89.94</v>
      </c>
      <c r="BK17" s="31">
        <f t="shared" si="51"/>
        <v>-125.05</v>
      </c>
      <c r="BL17" s="31">
        <f t="shared" si="52"/>
        <v>-86.03</v>
      </c>
      <c r="BM17" s="6">
        <v>-3.95E-2</v>
      </c>
      <c r="BN17" s="6">
        <v>-3.95E-2</v>
      </c>
      <c r="BO17" s="6">
        <v>-3.95E-2</v>
      </c>
      <c r="BP17" s="6">
        <v>-3.95E-2</v>
      </c>
      <c r="BQ17" s="6">
        <v>-3.95E-2</v>
      </c>
      <c r="BR17" s="6">
        <v>-3.95E-2</v>
      </c>
      <c r="BS17" s="6">
        <v>-3.95E-2</v>
      </c>
      <c r="BT17" s="6">
        <v>-3.95E-2</v>
      </c>
      <c r="BU17" s="6">
        <v>-3.95E-2</v>
      </c>
      <c r="BV17" s="6">
        <v>-3.95E-2</v>
      </c>
      <c r="BW17" s="6">
        <v>-3.95E-2</v>
      </c>
      <c r="BX17" s="6">
        <v>-3.95E-2</v>
      </c>
      <c r="BY17" s="31">
        <v>0</v>
      </c>
      <c r="BZ17" s="31">
        <v>0</v>
      </c>
      <c r="CA17" s="31">
        <v>-84.49</v>
      </c>
      <c r="CB17" s="31">
        <v>-124.24</v>
      </c>
      <c r="CC17" s="31">
        <v>-531.71</v>
      </c>
      <c r="CD17" s="31">
        <v>-7322.2</v>
      </c>
      <c r="CE17" s="31">
        <v>-2090.08</v>
      </c>
      <c r="CF17" s="31">
        <v>-3591.39</v>
      </c>
      <c r="CG17" s="31">
        <v>-2942.22</v>
      </c>
      <c r="CH17" s="31">
        <v>-3229.73</v>
      </c>
      <c r="CI17" s="31">
        <v>-4490.46</v>
      </c>
      <c r="CJ17" s="31">
        <v>-3089.35</v>
      </c>
      <c r="CK17" s="32">
        <f t="shared" si="53"/>
        <v>0</v>
      </c>
      <c r="CL17" s="32">
        <f t="shared" si="54"/>
        <v>0</v>
      </c>
      <c r="CM17" s="32">
        <f t="shared" si="55"/>
        <v>5.35</v>
      </c>
      <c r="CN17" s="32">
        <f t="shared" si="56"/>
        <v>7.86</v>
      </c>
      <c r="CO17" s="32">
        <f t="shared" si="57"/>
        <v>33.65</v>
      </c>
      <c r="CP17" s="32">
        <f t="shared" si="58"/>
        <v>463.43</v>
      </c>
      <c r="CQ17" s="32">
        <f t="shared" si="59"/>
        <v>132.28</v>
      </c>
      <c r="CR17" s="32">
        <f t="shared" si="60"/>
        <v>227.3</v>
      </c>
      <c r="CS17" s="32">
        <f t="shared" si="61"/>
        <v>186.22</v>
      </c>
      <c r="CT17" s="32">
        <f t="shared" si="62"/>
        <v>204.41</v>
      </c>
      <c r="CU17" s="32">
        <f t="shared" si="63"/>
        <v>284.20999999999998</v>
      </c>
      <c r="CV17" s="32">
        <f t="shared" si="64"/>
        <v>195.53</v>
      </c>
      <c r="CW17" s="31">
        <f t="shared" si="149"/>
        <v>0</v>
      </c>
      <c r="CX17" s="31">
        <f t="shared" si="150"/>
        <v>0</v>
      </c>
      <c r="CY17" s="31">
        <f t="shared" si="151"/>
        <v>-52.410000000000004</v>
      </c>
      <c r="CZ17" s="31">
        <f t="shared" si="152"/>
        <v>-76.75</v>
      </c>
      <c r="DA17" s="31">
        <f t="shared" si="153"/>
        <v>-328.4500000000001</v>
      </c>
      <c r="DB17" s="31">
        <f t="shared" si="154"/>
        <v>-3614.7599999999993</v>
      </c>
      <c r="DC17" s="31">
        <f t="shared" si="155"/>
        <v>-1127.0600000000002</v>
      </c>
      <c r="DD17" s="31">
        <f t="shared" si="156"/>
        <v>-1936.6199999999997</v>
      </c>
      <c r="DE17" s="31">
        <f t="shared" si="157"/>
        <v>-1586.5600000000002</v>
      </c>
      <c r="DF17" s="31">
        <f t="shared" si="158"/>
        <v>-1520.8400000000001</v>
      </c>
      <c r="DG17" s="31">
        <f t="shared" si="159"/>
        <v>-2114.4899999999998</v>
      </c>
      <c r="DH17" s="31">
        <f t="shared" si="160"/>
        <v>-1454.7299999999998</v>
      </c>
      <c r="DI17" s="32">
        <f t="shared" si="65"/>
        <v>0</v>
      </c>
      <c r="DJ17" s="32">
        <f t="shared" si="66"/>
        <v>0</v>
      </c>
      <c r="DK17" s="32">
        <f t="shared" si="67"/>
        <v>-2.62</v>
      </c>
      <c r="DL17" s="32">
        <f t="shared" si="68"/>
        <v>-3.84</v>
      </c>
      <c r="DM17" s="32">
        <f t="shared" si="69"/>
        <v>-16.420000000000002</v>
      </c>
      <c r="DN17" s="32">
        <f t="shared" si="70"/>
        <v>-180.74</v>
      </c>
      <c r="DO17" s="32">
        <f t="shared" si="71"/>
        <v>-56.35</v>
      </c>
      <c r="DP17" s="32">
        <f t="shared" si="72"/>
        <v>-96.83</v>
      </c>
      <c r="DQ17" s="32">
        <f t="shared" si="73"/>
        <v>-79.33</v>
      </c>
      <c r="DR17" s="32">
        <f t="shared" si="74"/>
        <v>-76.040000000000006</v>
      </c>
      <c r="DS17" s="32">
        <f t="shared" si="75"/>
        <v>-105.72</v>
      </c>
      <c r="DT17" s="32">
        <f t="shared" si="76"/>
        <v>-72.739999999999995</v>
      </c>
      <c r="DU17" s="31">
        <f t="shared" si="77"/>
        <v>0</v>
      </c>
      <c r="DV17" s="31">
        <f t="shared" si="78"/>
        <v>0</v>
      </c>
      <c r="DW17" s="31">
        <f t="shared" si="79"/>
        <v>-8.1199999999999992</v>
      </c>
      <c r="DX17" s="31">
        <f t="shared" si="80"/>
        <v>-11.72</v>
      </c>
      <c r="DY17" s="31">
        <f t="shared" si="81"/>
        <v>-49.5</v>
      </c>
      <c r="DZ17" s="31">
        <f t="shared" si="82"/>
        <v>-537.04999999999995</v>
      </c>
      <c r="EA17" s="31">
        <f t="shared" si="83"/>
        <v>-165.13</v>
      </c>
      <c r="EB17" s="31">
        <f t="shared" si="84"/>
        <v>-280.05</v>
      </c>
      <c r="EC17" s="31">
        <f t="shared" si="85"/>
        <v>-226.39</v>
      </c>
      <c r="ED17" s="31">
        <f t="shared" si="86"/>
        <v>-214.2</v>
      </c>
      <c r="EE17" s="31">
        <f t="shared" si="87"/>
        <v>-293.77999999999997</v>
      </c>
      <c r="EF17" s="31">
        <f t="shared" si="88"/>
        <v>-199.42</v>
      </c>
      <c r="EG17" s="32">
        <f t="shared" si="89"/>
        <v>0</v>
      </c>
      <c r="EH17" s="32">
        <f t="shared" si="90"/>
        <v>0</v>
      </c>
      <c r="EI17" s="32">
        <f t="shared" si="91"/>
        <v>-63.15</v>
      </c>
      <c r="EJ17" s="32">
        <f t="shared" si="92"/>
        <v>-92.31</v>
      </c>
      <c r="EK17" s="32">
        <f t="shared" si="93"/>
        <v>-394.37000000000012</v>
      </c>
      <c r="EL17" s="32">
        <f t="shared" si="94"/>
        <v>-4332.5499999999993</v>
      </c>
      <c r="EM17" s="32">
        <f t="shared" si="95"/>
        <v>-1348.54</v>
      </c>
      <c r="EN17" s="32">
        <f t="shared" si="96"/>
        <v>-2313.4999999999995</v>
      </c>
      <c r="EO17" s="32">
        <f t="shared" si="97"/>
        <v>-1892.2800000000002</v>
      </c>
      <c r="EP17" s="32">
        <f t="shared" si="98"/>
        <v>-1811.0800000000002</v>
      </c>
      <c r="EQ17" s="32">
        <f t="shared" si="99"/>
        <v>-2513.9899999999998</v>
      </c>
      <c r="ER17" s="32">
        <f t="shared" si="100"/>
        <v>-1726.8899999999999</v>
      </c>
    </row>
    <row r="18" spans="1:148" x14ac:dyDescent="0.25">
      <c r="A18" t="s">
        <v>461</v>
      </c>
      <c r="B18" s="1" t="s">
        <v>21</v>
      </c>
      <c r="C18" t="str">
        <f t="shared" ref="C18:C40" ca="1" si="161">VLOOKUP($B18,LocationLookup,2,FALSE)</f>
        <v>372S025N</v>
      </c>
      <c r="D18" t="str">
        <f t="shared" ca="1" si="1"/>
        <v>ATCO Electric Reversing POD - Lindbergh (969S)</v>
      </c>
      <c r="E18" s="52">
        <v>49.144399999999997</v>
      </c>
      <c r="F18" s="52">
        <v>168.22139999999999</v>
      </c>
      <c r="H18" s="52">
        <v>209.95988</v>
      </c>
      <c r="I18" s="52">
        <v>886.78048000000001</v>
      </c>
      <c r="J18" s="52">
        <v>383.16412000000003</v>
      </c>
      <c r="K18" s="52">
        <v>213.68036000000001</v>
      </c>
      <c r="L18" s="52">
        <v>189.81478000000001</v>
      </c>
      <c r="M18" s="52">
        <v>61.22372</v>
      </c>
      <c r="N18" s="52">
        <v>237.26071999999999</v>
      </c>
      <c r="O18" s="52">
        <v>215.95771999999999</v>
      </c>
      <c r="P18" s="52">
        <v>473.83535999999998</v>
      </c>
      <c r="Q18" s="32">
        <v>841.08</v>
      </c>
      <c r="R18" s="32">
        <v>4078.17</v>
      </c>
      <c r="S18" s="32"/>
      <c r="T18" s="32">
        <v>3706.91</v>
      </c>
      <c r="U18" s="32">
        <v>53045.53</v>
      </c>
      <c r="V18" s="32">
        <v>26420.53</v>
      </c>
      <c r="W18" s="32">
        <v>4426.3100000000004</v>
      </c>
      <c r="X18" s="32">
        <v>6299.17</v>
      </c>
      <c r="Y18" s="32">
        <v>1377.78</v>
      </c>
      <c r="Z18" s="32">
        <v>5054.4799999999996</v>
      </c>
      <c r="AA18" s="32">
        <v>5473.18</v>
      </c>
      <c r="AB18" s="32">
        <v>9372.35</v>
      </c>
      <c r="AC18" s="2">
        <v>-2.13</v>
      </c>
      <c r="AF18" s="2">
        <v>-2.13</v>
      </c>
      <c r="AG18" s="2">
        <v>-2.13</v>
      </c>
      <c r="AH18" s="2">
        <v>-2.13</v>
      </c>
      <c r="AI18" s="2">
        <v>-2.13</v>
      </c>
      <c r="AJ18" s="2">
        <v>-2.13</v>
      </c>
      <c r="AK18" s="2">
        <v>-2.13</v>
      </c>
      <c r="AL18" s="2">
        <v>-2.13</v>
      </c>
      <c r="AM18" s="2">
        <v>-2.13</v>
      </c>
      <c r="AN18" s="2">
        <v>-2.13</v>
      </c>
      <c r="AO18" s="33">
        <v>-17.920000000000002</v>
      </c>
      <c r="AP18" s="33"/>
      <c r="AQ18" s="33"/>
      <c r="AR18" s="33">
        <v>-78.959999999999994</v>
      </c>
      <c r="AS18" s="33">
        <v>-1129.8699999999999</v>
      </c>
      <c r="AT18" s="33">
        <v>-562.76</v>
      </c>
      <c r="AU18" s="33">
        <v>-94.28</v>
      </c>
      <c r="AV18" s="33">
        <v>-134.16999999999999</v>
      </c>
      <c r="AW18" s="33">
        <v>-29.35</v>
      </c>
      <c r="AX18" s="33">
        <v>-107.66</v>
      </c>
      <c r="AY18" s="33">
        <v>-116.58</v>
      </c>
      <c r="AZ18" s="33">
        <v>-199.63</v>
      </c>
      <c r="BA18" s="31">
        <f t="shared" si="41"/>
        <v>-0.08</v>
      </c>
      <c r="BB18" s="31">
        <f t="shared" si="42"/>
        <v>-0.41</v>
      </c>
      <c r="BC18" s="31">
        <f t="shared" si="43"/>
        <v>0</v>
      </c>
      <c r="BD18" s="31">
        <f t="shared" si="44"/>
        <v>-0.74</v>
      </c>
      <c r="BE18" s="31">
        <f t="shared" si="45"/>
        <v>-10.61</v>
      </c>
      <c r="BF18" s="31">
        <f t="shared" si="46"/>
        <v>-5.28</v>
      </c>
      <c r="BG18" s="31">
        <f t="shared" si="47"/>
        <v>7.08</v>
      </c>
      <c r="BH18" s="31">
        <f t="shared" si="48"/>
        <v>10.08</v>
      </c>
      <c r="BI18" s="31">
        <f t="shared" si="49"/>
        <v>2.2000000000000002</v>
      </c>
      <c r="BJ18" s="31">
        <f t="shared" si="50"/>
        <v>-5.56</v>
      </c>
      <c r="BK18" s="31">
        <f t="shared" si="51"/>
        <v>-6.02</v>
      </c>
      <c r="BL18" s="31">
        <f t="shared" si="52"/>
        <v>-10.31</v>
      </c>
      <c r="BM18" s="6">
        <v>-2.1899999999999999E-2</v>
      </c>
      <c r="BN18" s="6">
        <v>-2.1899999999999999E-2</v>
      </c>
      <c r="BO18" s="6">
        <v>-2.1899999999999999E-2</v>
      </c>
      <c r="BP18" s="6">
        <v>-2.1899999999999999E-2</v>
      </c>
      <c r="BQ18" s="6">
        <v>-2.1899999999999999E-2</v>
      </c>
      <c r="BR18" s="6">
        <v>-2.1899999999999999E-2</v>
      </c>
      <c r="BS18" s="6">
        <v>-2.1899999999999999E-2</v>
      </c>
      <c r="BT18" s="6">
        <v>-2.1899999999999999E-2</v>
      </c>
      <c r="BU18" s="6">
        <v>-2.1899999999999999E-2</v>
      </c>
      <c r="BV18" s="6">
        <v>-2.1899999999999999E-2</v>
      </c>
      <c r="BW18" s="6">
        <v>-2.1899999999999999E-2</v>
      </c>
      <c r="BX18" s="6">
        <v>-2.1899999999999999E-2</v>
      </c>
      <c r="BY18" s="31">
        <v>-18.420000000000002</v>
      </c>
      <c r="BZ18" s="31">
        <v>-89.31</v>
      </c>
      <c r="CA18" s="31">
        <v>0</v>
      </c>
      <c r="CB18" s="31">
        <v>-81.180000000000007</v>
      </c>
      <c r="CC18" s="31">
        <v>-1161.7</v>
      </c>
      <c r="CD18" s="31">
        <v>-578.61</v>
      </c>
      <c r="CE18" s="31">
        <v>-96.94</v>
      </c>
      <c r="CF18" s="31">
        <v>-137.94999999999999</v>
      </c>
      <c r="CG18" s="31">
        <v>-30.17</v>
      </c>
      <c r="CH18" s="31">
        <v>-110.69</v>
      </c>
      <c r="CI18" s="31">
        <v>-119.86</v>
      </c>
      <c r="CJ18" s="31">
        <v>-205.25</v>
      </c>
      <c r="CK18" s="32">
        <f t="shared" si="53"/>
        <v>2.1</v>
      </c>
      <c r="CL18" s="32">
        <f t="shared" si="54"/>
        <v>10.199999999999999</v>
      </c>
      <c r="CM18" s="32">
        <f t="shared" si="55"/>
        <v>0</v>
      </c>
      <c r="CN18" s="32">
        <f t="shared" si="56"/>
        <v>9.27</v>
      </c>
      <c r="CO18" s="32">
        <f t="shared" si="57"/>
        <v>132.61000000000001</v>
      </c>
      <c r="CP18" s="32">
        <f t="shared" si="58"/>
        <v>66.05</v>
      </c>
      <c r="CQ18" s="32">
        <f t="shared" si="59"/>
        <v>11.07</v>
      </c>
      <c r="CR18" s="32">
        <f t="shared" si="60"/>
        <v>15.75</v>
      </c>
      <c r="CS18" s="32">
        <f t="shared" si="61"/>
        <v>3.44</v>
      </c>
      <c r="CT18" s="32">
        <f t="shared" si="62"/>
        <v>12.64</v>
      </c>
      <c r="CU18" s="32">
        <f t="shared" si="63"/>
        <v>13.68</v>
      </c>
      <c r="CV18" s="32">
        <f t="shared" si="64"/>
        <v>23.43</v>
      </c>
      <c r="CW18" s="31">
        <f t="shared" si="149"/>
        <v>1.6800000000000015</v>
      </c>
      <c r="CX18" s="31">
        <f t="shared" si="150"/>
        <v>-78.7</v>
      </c>
      <c r="CY18" s="31">
        <f t="shared" si="151"/>
        <v>0</v>
      </c>
      <c r="CZ18" s="31">
        <f t="shared" si="152"/>
        <v>7.7899999999999832</v>
      </c>
      <c r="DA18" s="31">
        <f t="shared" si="153"/>
        <v>111.38999999999974</v>
      </c>
      <c r="DB18" s="31">
        <f t="shared" si="154"/>
        <v>55.479999999999933</v>
      </c>
      <c r="DC18" s="31">
        <f t="shared" si="155"/>
        <v>1.3299999999999965</v>
      </c>
      <c r="DD18" s="31">
        <f t="shared" si="156"/>
        <v>1.8899999999999988</v>
      </c>
      <c r="DE18" s="31">
        <f t="shared" si="157"/>
        <v>0.42000000000000082</v>
      </c>
      <c r="DF18" s="31">
        <f t="shared" si="158"/>
        <v>15.169999999999998</v>
      </c>
      <c r="DG18" s="31">
        <f t="shared" si="159"/>
        <v>16.419999999999991</v>
      </c>
      <c r="DH18" s="31">
        <f t="shared" si="160"/>
        <v>28.120000000000005</v>
      </c>
      <c r="DI18" s="32">
        <f t="shared" si="65"/>
        <v>0.08</v>
      </c>
      <c r="DJ18" s="32">
        <f t="shared" si="66"/>
        <v>-3.94</v>
      </c>
      <c r="DK18" s="32">
        <f t="shared" si="67"/>
        <v>0</v>
      </c>
      <c r="DL18" s="32">
        <f t="shared" si="68"/>
        <v>0.39</v>
      </c>
      <c r="DM18" s="32">
        <f t="shared" si="69"/>
        <v>5.57</v>
      </c>
      <c r="DN18" s="32">
        <f t="shared" si="70"/>
        <v>2.77</v>
      </c>
      <c r="DO18" s="32">
        <f t="shared" si="71"/>
        <v>7.0000000000000007E-2</v>
      </c>
      <c r="DP18" s="32">
        <f t="shared" si="72"/>
        <v>0.09</v>
      </c>
      <c r="DQ18" s="32">
        <f t="shared" si="73"/>
        <v>0.02</v>
      </c>
      <c r="DR18" s="32">
        <f t="shared" si="74"/>
        <v>0.76</v>
      </c>
      <c r="DS18" s="32">
        <f t="shared" si="75"/>
        <v>0.82</v>
      </c>
      <c r="DT18" s="32">
        <f t="shared" si="76"/>
        <v>1.41</v>
      </c>
      <c r="DU18" s="31">
        <f t="shared" si="77"/>
        <v>0.27</v>
      </c>
      <c r="DV18" s="31">
        <f t="shared" si="78"/>
        <v>-12.34</v>
      </c>
      <c r="DW18" s="31">
        <f t="shared" si="79"/>
        <v>0</v>
      </c>
      <c r="DX18" s="31">
        <f t="shared" si="80"/>
        <v>1.19</v>
      </c>
      <c r="DY18" s="31">
        <f t="shared" si="81"/>
        <v>16.79</v>
      </c>
      <c r="DZ18" s="31">
        <f t="shared" si="82"/>
        <v>8.24</v>
      </c>
      <c r="EA18" s="31">
        <f t="shared" si="83"/>
        <v>0.19</v>
      </c>
      <c r="EB18" s="31">
        <f t="shared" si="84"/>
        <v>0.27</v>
      </c>
      <c r="EC18" s="31">
        <f t="shared" si="85"/>
        <v>0.06</v>
      </c>
      <c r="ED18" s="31">
        <f t="shared" si="86"/>
        <v>2.14</v>
      </c>
      <c r="EE18" s="31">
        <f t="shared" si="87"/>
        <v>2.2799999999999998</v>
      </c>
      <c r="EF18" s="31">
        <f t="shared" si="88"/>
        <v>3.85</v>
      </c>
      <c r="EG18" s="32">
        <f t="shared" si="89"/>
        <v>2.0300000000000016</v>
      </c>
      <c r="EH18" s="32">
        <f t="shared" si="90"/>
        <v>-94.98</v>
      </c>
      <c r="EI18" s="32">
        <f t="shared" si="91"/>
        <v>0</v>
      </c>
      <c r="EJ18" s="32">
        <f t="shared" si="92"/>
        <v>9.3699999999999832</v>
      </c>
      <c r="EK18" s="32">
        <f t="shared" si="93"/>
        <v>133.74999999999974</v>
      </c>
      <c r="EL18" s="32">
        <f t="shared" si="94"/>
        <v>66.489999999999938</v>
      </c>
      <c r="EM18" s="32">
        <f t="shared" si="95"/>
        <v>1.5899999999999965</v>
      </c>
      <c r="EN18" s="32">
        <f t="shared" si="96"/>
        <v>2.2499999999999991</v>
      </c>
      <c r="EO18" s="32">
        <f t="shared" si="97"/>
        <v>0.50000000000000089</v>
      </c>
      <c r="EP18" s="32">
        <f t="shared" si="98"/>
        <v>18.069999999999997</v>
      </c>
      <c r="EQ18" s="32">
        <f t="shared" si="99"/>
        <v>19.519999999999992</v>
      </c>
      <c r="ER18" s="32">
        <f t="shared" si="100"/>
        <v>33.380000000000003</v>
      </c>
    </row>
    <row r="19" spans="1:148" x14ac:dyDescent="0.25">
      <c r="A19" t="s">
        <v>461</v>
      </c>
      <c r="B19" s="1" t="s">
        <v>201</v>
      </c>
      <c r="C19" t="str">
        <f t="shared" ca="1" si="0"/>
        <v>321S033</v>
      </c>
      <c r="D19" t="str">
        <f t="shared" ca="1" si="1"/>
        <v>ATCO Electric DOS - Daishowa-Marubeni (839S)</v>
      </c>
      <c r="I19" s="52">
        <v>2.468</v>
      </c>
      <c r="Q19" s="32"/>
      <c r="R19" s="32"/>
      <c r="S19" s="32"/>
      <c r="T19" s="32"/>
      <c r="U19" s="32">
        <v>645.1</v>
      </c>
      <c r="V19" s="32"/>
      <c r="W19" s="32"/>
      <c r="X19" s="32"/>
      <c r="Y19" s="32"/>
      <c r="Z19" s="32"/>
      <c r="AA19" s="32"/>
      <c r="AB19" s="32"/>
      <c r="AC19" s="2">
        <v>2.61</v>
      </c>
      <c r="AD19" s="2">
        <v>2.61</v>
      </c>
      <c r="AE19" s="2">
        <v>2.61</v>
      </c>
      <c r="AF19" s="2">
        <v>2.61</v>
      </c>
      <c r="AG19" s="2">
        <v>2.61</v>
      </c>
      <c r="AH19" s="2">
        <v>2.61</v>
      </c>
      <c r="AI19" s="2">
        <v>2.61</v>
      </c>
      <c r="AJ19" s="2">
        <v>2.61</v>
      </c>
      <c r="AK19" s="2">
        <v>2.61</v>
      </c>
      <c r="AL19" s="2">
        <v>2.61</v>
      </c>
      <c r="AM19" s="2">
        <v>2.61</v>
      </c>
      <c r="AN19" s="2">
        <v>2.61</v>
      </c>
      <c r="AO19" s="33"/>
      <c r="AP19" s="33"/>
      <c r="AQ19" s="33"/>
      <c r="AR19" s="33"/>
      <c r="AS19" s="33">
        <v>16.84</v>
      </c>
      <c r="AT19" s="33"/>
      <c r="AU19" s="33"/>
      <c r="AV19" s="33"/>
      <c r="AW19" s="33"/>
      <c r="AX19" s="33"/>
      <c r="AY19" s="33"/>
      <c r="AZ19" s="33"/>
      <c r="BA19" s="31">
        <f t="shared" ref="BA19" si="162">ROUND(Q19*BA$3,2)</f>
        <v>0</v>
      </c>
      <c r="BB19" s="31">
        <f t="shared" ref="BB19" si="163">ROUND(R19*BB$3,2)</f>
        <v>0</v>
      </c>
      <c r="BC19" s="31">
        <f t="shared" ref="BC19" si="164">ROUND(S19*BC$3,2)</f>
        <v>0</v>
      </c>
      <c r="BD19" s="31">
        <f t="shared" ref="BD19" si="165">ROUND(T19*BD$3,2)</f>
        <v>0</v>
      </c>
      <c r="BE19" s="31">
        <f t="shared" ref="BE19" si="166">ROUND(U19*BE$3,2)</f>
        <v>-0.13</v>
      </c>
      <c r="BF19" s="31">
        <f t="shared" ref="BF19" si="167">ROUND(V19*BF$3,2)</f>
        <v>0</v>
      </c>
      <c r="BG19" s="31">
        <f t="shared" ref="BG19" si="168">ROUND(W19*BG$3,2)</f>
        <v>0</v>
      </c>
      <c r="BH19" s="31">
        <f t="shared" ref="BH19" si="169">ROUND(X19*BH$3,2)</f>
        <v>0</v>
      </c>
      <c r="BI19" s="31">
        <f t="shared" ref="BI19" si="170">ROUND(Y19*BI$3,2)</f>
        <v>0</v>
      </c>
      <c r="BJ19" s="31">
        <f t="shared" ref="BJ19" si="171">ROUND(Z19*BJ$3,2)</f>
        <v>0</v>
      </c>
      <c r="BK19" s="31">
        <f t="shared" ref="BK19" si="172">ROUND(AA19*BK$3,2)</f>
        <v>0</v>
      </c>
      <c r="BL19" s="31">
        <f t="shared" ref="BL19" si="173">ROUND(AB19*BL$3,2)</f>
        <v>0</v>
      </c>
      <c r="BM19" s="6">
        <v>0.12</v>
      </c>
      <c r="BN19" s="6">
        <v>0.12</v>
      </c>
      <c r="BO19" s="6">
        <v>0.12</v>
      </c>
      <c r="BP19" s="6">
        <v>0.12</v>
      </c>
      <c r="BQ19" s="6">
        <v>0.12</v>
      </c>
      <c r="BR19" s="6">
        <v>0.12</v>
      </c>
      <c r="BS19" s="6">
        <v>0.12</v>
      </c>
      <c r="BT19" s="6">
        <v>0.12</v>
      </c>
      <c r="BU19" s="6">
        <v>0.12</v>
      </c>
      <c r="BV19" s="6">
        <v>0.12</v>
      </c>
      <c r="BW19" s="6">
        <v>0.12</v>
      </c>
      <c r="BX19" s="6">
        <v>0.12</v>
      </c>
      <c r="BY19" s="31">
        <v>0</v>
      </c>
      <c r="BZ19" s="31">
        <v>0</v>
      </c>
      <c r="CA19" s="31">
        <v>0</v>
      </c>
      <c r="CB19" s="31">
        <v>0</v>
      </c>
      <c r="CC19" s="31">
        <v>16.84</v>
      </c>
      <c r="CD19" s="31">
        <v>0</v>
      </c>
      <c r="CE19" s="31">
        <v>0</v>
      </c>
      <c r="CF19" s="31">
        <v>0</v>
      </c>
      <c r="CG19" s="31">
        <v>0</v>
      </c>
      <c r="CH19" s="31">
        <v>0</v>
      </c>
      <c r="CI19" s="31">
        <v>0</v>
      </c>
      <c r="CJ19" s="31">
        <v>0</v>
      </c>
      <c r="CK19" s="32">
        <f t="shared" ref="CK19" si="174">ROUND(Q19*$CV$3,2)</f>
        <v>0</v>
      </c>
      <c r="CL19" s="32">
        <f t="shared" ref="CL19" si="175">ROUND(R19*$CV$3,2)</f>
        <v>0</v>
      </c>
      <c r="CM19" s="32">
        <f t="shared" ref="CM19" si="176">ROUND(S19*$CV$3,2)</f>
        <v>0</v>
      </c>
      <c r="CN19" s="32">
        <f t="shared" ref="CN19" si="177">ROUND(T19*$CV$3,2)</f>
        <v>0</v>
      </c>
      <c r="CO19" s="32">
        <f t="shared" ref="CO19" si="178">ROUND(U19*$CV$3,2)</f>
        <v>1.61</v>
      </c>
      <c r="CP19" s="32">
        <f t="shared" ref="CP19" si="179">ROUND(V19*$CV$3,2)</f>
        <v>0</v>
      </c>
      <c r="CQ19" s="32">
        <f t="shared" ref="CQ19" si="180">ROUND(W19*$CV$3,2)</f>
        <v>0</v>
      </c>
      <c r="CR19" s="32">
        <f t="shared" ref="CR19" si="181">ROUND(X19*$CV$3,2)</f>
        <v>0</v>
      </c>
      <c r="CS19" s="32">
        <f t="shared" ref="CS19" si="182">ROUND(Y19*$CV$3,2)</f>
        <v>0</v>
      </c>
      <c r="CT19" s="32">
        <f t="shared" ref="CT19" si="183">ROUND(Z19*$CV$3,2)</f>
        <v>0</v>
      </c>
      <c r="CU19" s="32">
        <f t="shared" ref="CU19" si="184">ROUND(AA19*$CV$3,2)</f>
        <v>0</v>
      </c>
      <c r="CV19" s="32">
        <f t="shared" ref="CV19" si="185">ROUND(AB19*$CV$3,2)</f>
        <v>0</v>
      </c>
      <c r="CW19" s="31">
        <f t="shared" si="149"/>
        <v>0</v>
      </c>
      <c r="CX19" s="31">
        <f t="shared" si="150"/>
        <v>0</v>
      </c>
      <c r="CY19" s="31">
        <f t="shared" si="151"/>
        <v>0</v>
      </c>
      <c r="CZ19" s="31">
        <f t="shared" si="152"/>
        <v>0</v>
      </c>
      <c r="DA19" s="31">
        <f t="shared" si="153"/>
        <v>1.7399999999999993</v>
      </c>
      <c r="DB19" s="31">
        <f t="shared" si="154"/>
        <v>0</v>
      </c>
      <c r="DC19" s="31">
        <f t="shared" si="155"/>
        <v>0</v>
      </c>
      <c r="DD19" s="31">
        <f t="shared" si="156"/>
        <v>0</v>
      </c>
      <c r="DE19" s="31">
        <f t="shared" si="157"/>
        <v>0</v>
      </c>
      <c r="DF19" s="31">
        <f t="shared" si="158"/>
        <v>0</v>
      </c>
      <c r="DG19" s="31">
        <f t="shared" si="159"/>
        <v>0</v>
      </c>
      <c r="DH19" s="31">
        <f t="shared" si="160"/>
        <v>0</v>
      </c>
      <c r="DI19" s="32">
        <f t="shared" si="65"/>
        <v>0</v>
      </c>
      <c r="DJ19" s="32">
        <f t="shared" si="66"/>
        <v>0</v>
      </c>
      <c r="DK19" s="32">
        <f t="shared" si="67"/>
        <v>0</v>
      </c>
      <c r="DL19" s="32">
        <f t="shared" si="68"/>
        <v>0</v>
      </c>
      <c r="DM19" s="32">
        <f t="shared" si="69"/>
        <v>0.09</v>
      </c>
      <c r="DN19" s="32">
        <f t="shared" si="70"/>
        <v>0</v>
      </c>
      <c r="DO19" s="32">
        <f t="shared" si="71"/>
        <v>0</v>
      </c>
      <c r="DP19" s="32">
        <f t="shared" si="72"/>
        <v>0</v>
      </c>
      <c r="DQ19" s="32">
        <f t="shared" si="73"/>
        <v>0</v>
      </c>
      <c r="DR19" s="32">
        <f t="shared" si="74"/>
        <v>0</v>
      </c>
      <c r="DS19" s="32">
        <f t="shared" si="75"/>
        <v>0</v>
      </c>
      <c r="DT19" s="32">
        <f t="shared" si="76"/>
        <v>0</v>
      </c>
      <c r="DU19" s="31">
        <f t="shared" si="77"/>
        <v>0</v>
      </c>
      <c r="DV19" s="31">
        <f t="shared" si="78"/>
        <v>0</v>
      </c>
      <c r="DW19" s="31">
        <f t="shared" si="79"/>
        <v>0</v>
      </c>
      <c r="DX19" s="31">
        <f t="shared" si="80"/>
        <v>0</v>
      </c>
      <c r="DY19" s="31">
        <f t="shared" si="81"/>
        <v>0.26</v>
      </c>
      <c r="DZ19" s="31">
        <f t="shared" si="82"/>
        <v>0</v>
      </c>
      <c r="EA19" s="31">
        <f t="shared" si="83"/>
        <v>0</v>
      </c>
      <c r="EB19" s="31">
        <f t="shared" si="84"/>
        <v>0</v>
      </c>
      <c r="EC19" s="31">
        <f t="shared" si="85"/>
        <v>0</v>
      </c>
      <c r="ED19" s="31">
        <f t="shared" si="86"/>
        <v>0</v>
      </c>
      <c r="EE19" s="31">
        <f t="shared" si="87"/>
        <v>0</v>
      </c>
      <c r="EF19" s="31">
        <f t="shared" si="88"/>
        <v>0</v>
      </c>
      <c r="EG19" s="32">
        <f t="shared" si="89"/>
        <v>0</v>
      </c>
      <c r="EH19" s="32">
        <f t="shared" si="90"/>
        <v>0</v>
      </c>
      <c r="EI19" s="32">
        <f t="shared" si="91"/>
        <v>0</v>
      </c>
      <c r="EJ19" s="32">
        <f t="shared" si="92"/>
        <v>0</v>
      </c>
      <c r="EK19" s="32">
        <f t="shared" si="93"/>
        <v>2.0899999999999994</v>
      </c>
      <c r="EL19" s="32">
        <f t="shared" si="94"/>
        <v>0</v>
      </c>
      <c r="EM19" s="32">
        <f t="shared" si="95"/>
        <v>0</v>
      </c>
      <c r="EN19" s="32">
        <f t="shared" si="96"/>
        <v>0</v>
      </c>
      <c r="EO19" s="32">
        <f t="shared" si="97"/>
        <v>0</v>
      </c>
      <c r="EP19" s="32">
        <f t="shared" si="98"/>
        <v>0</v>
      </c>
      <c r="EQ19" s="32">
        <f t="shared" si="99"/>
        <v>0</v>
      </c>
      <c r="ER19" s="32">
        <f t="shared" si="100"/>
        <v>0</v>
      </c>
    </row>
    <row r="20" spans="1:148" x14ac:dyDescent="0.25">
      <c r="A20" t="s">
        <v>462</v>
      </c>
      <c r="B20" s="1" t="s">
        <v>15</v>
      </c>
      <c r="C20" t="str">
        <f t="shared" ca="1" si="161"/>
        <v>BCHIMP</v>
      </c>
      <c r="D20" t="str">
        <f t="shared" ca="1" si="1"/>
        <v>Alberta-BC Intertie - Import</v>
      </c>
      <c r="P20" s="52">
        <v>114</v>
      </c>
      <c r="Q20" s="32"/>
      <c r="R20" s="32"/>
      <c r="S20" s="32"/>
      <c r="T20" s="32"/>
      <c r="U20" s="32"/>
      <c r="V20" s="32"/>
      <c r="W20" s="32"/>
      <c r="X20" s="32"/>
      <c r="Y20" s="32"/>
      <c r="Z20" s="32"/>
      <c r="AA20" s="32"/>
      <c r="AB20" s="32">
        <v>3395.59</v>
      </c>
      <c r="AN20" s="2">
        <v>2.56</v>
      </c>
      <c r="AO20" s="33"/>
      <c r="AP20" s="33"/>
      <c r="AQ20" s="33"/>
      <c r="AR20" s="33"/>
      <c r="AS20" s="33"/>
      <c r="AT20" s="33"/>
      <c r="AU20" s="33"/>
      <c r="AV20" s="33"/>
      <c r="AW20" s="33"/>
      <c r="AX20" s="33"/>
      <c r="AY20" s="33"/>
      <c r="AZ20" s="33">
        <v>86.93</v>
      </c>
      <c r="BA20" s="31">
        <f t="shared" si="41"/>
        <v>0</v>
      </c>
      <c r="BB20" s="31">
        <f t="shared" si="42"/>
        <v>0</v>
      </c>
      <c r="BC20" s="31">
        <f t="shared" si="43"/>
        <v>0</v>
      </c>
      <c r="BD20" s="31">
        <f t="shared" si="44"/>
        <v>0</v>
      </c>
      <c r="BE20" s="31">
        <f t="shared" si="45"/>
        <v>0</v>
      </c>
      <c r="BF20" s="31">
        <f t="shared" si="46"/>
        <v>0</v>
      </c>
      <c r="BG20" s="31">
        <f t="shared" si="47"/>
        <v>0</v>
      </c>
      <c r="BH20" s="31">
        <f t="shared" si="48"/>
        <v>0</v>
      </c>
      <c r="BI20" s="31">
        <f t="shared" si="49"/>
        <v>0</v>
      </c>
      <c r="BJ20" s="31">
        <f t="shared" si="50"/>
        <v>0</v>
      </c>
      <c r="BK20" s="31">
        <f t="shared" si="51"/>
        <v>0</v>
      </c>
      <c r="BL20" s="31">
        <f t="shared" si="52"/>
        <v>-3.74</v>
      </c>
      <c r="BM20" s="6">
        <v>2.3E-3</v>
      </c>
      <c r="BN20" s="6">
        <v>2.3E-3</v>
      </c>
      <c r="BO20" s="6">
        <v>2.3E-3</v>
      </c>
      <c r="BP20" s="6">
        <v>2.3E-3</v>
      </c>
      <c r="BQ20" s="6">
        <v>2.3E-3</v>
      </c>
      <c r="BR20" s="6">
        <v>2.3E-3</v>
      </c>
      <c r="BS20" s="6">
        <v>2.3E-3</v>
      </c>
      <c r="BT20" s="6">
        <v>2.3E-3</v>
      </c>
      <c r="BU20" s="6">
        <v>2.3E-3</v>
      </c>
      <c r="BV20" s="6">
        <v>2.3E-3</v>
      </c>
      <c r="BW20" s="6">
        <v>2.3E-3</v>
      </c>
      <c r="BX20" s="6">
        <v>2.3E-3</v>
      </c>
      <c r="BY20" s="31">
        <v>0</v>
      </c>
      <c r="BZ20" s="31">
        <v>0</v>
      </c>
      <c r="CA20" s="31">
        <v>0</v>
      </c>
      <c r="CB20" s="31">
        <v>0</v>
      </c>
      <c r="CC20" s="31">
        <v>0</v>
      </c>
      <c r="CD20" s="31">
        <v>0</v>
      </c>
      <c r="CE20" s="31">
        <v>0</v>
      </c>
      <c r="CF20" s="31">
        <v>0</v>
      </c>
      <c r="CG20" s="31">
        <v>0</v>
      </c>
      <c r="CH20" s="31">
        <v>0</v>
      </c>
      <c r="CI20" s="31">
        <v>0</v>
      </c>
      <c r="CJ20" s="31">
        <v>7.81</v>
      </c>
      <c r="CK20" s="32">
        <f t="shared" si="53"/>
        <v>0</v>
      </c>
      <c r="CL20" s="32">
        <f t="shared" si="54"/>
        <v>0</v>
      </c>
      <c r="CM20" s="32">
        <f t="shared" si="55"/>
        <v>0</v>
      </c>
      <c r="CN20" s="32">
        <f t="shared" si="56"/>
        <v>0</v>
      </c>
      <c r="CO20" s="32">
        <f t="shared" si="57"/>
        <v>0</v>
      </c>
      <c r="CP20" s="32">
        <f t="shared" si="58"/>
        <v>0</v>
      </c>
      <c r="CQ20" s="32">
        <f t="shared" si="59"/>
        <v>0</v>
      </c>
      <c r="CR20" s="32">
        <f t="shared" si="60"/>
        <v>0</v>
      </c>
      <c r="CS20" s="32">
        <f t="shared" si="61"/>
        <v>0</v>
      </c>
      <c r="CT20" s="32">
        <f t="shared" si="62"/>
        <v>0</v>
      </c>
      <c r="CU20" s="32">
        <f t="shared" si="63"/>
        <v>0</v>
      </c>
      <c r="CV20" s="32">
        <f t="shared" si="64"/>
        <v>8.49</v>
      </c>
      <c r="CW20" s="31">
        <f t="shared" si="149"/>
        <v>0</v>
      </c>
      <c r="CX20" s="31">
        <f t="shared" si="150"/>
        <v>0</v>
      </c>
      <c r="CY20" s="31">
        <f t="shared" si="151"/>
        <v>0</v>
      </c>
      <c r="CZ20" s="31">
        <f t="shared" si="152"/>
        <v>0</v>
      </c>
      <c r="DA20" s="31">
        <f t="shared" si="153"/>
        <v>0</v>
      </c>
      <c r="DB20" s="31">
        <f t="shared" si="154"/>
        <v>0</v>
      </c>
      <c r="DC20" s="31">
        <f t="shared" si="155"/>
        <v>0</v>
      </c>
      <c r="DD20" s="31">
        <f t="shared" si="156"/>
        <v>0</v>
      </c>
      <c r="DE20" s="31">
        <f t="shared" si="157"/>
        <v>0</v>
      </c>
      <c r="DF20" s="31">
        <f t="shared" si="158"/>
        <v>0</v>
      </c>
      <c r="DG20" s="31">
        <f t="shared" si="159"/>
        <v>0</v>
      </c>
      <c r="DH20" s="31">
        <f t="shared" si="160"/>
        <v>-66.890000000000015</v>
      </c>
      <c r="DI20" s="32">
        <f t="shared" si="65"/>
        <v>0</v>
      </c>
      <c r="DJ20" s="32">
        <f t="shared" si="66"/>
        <v>0</v>
      </c>
      <c r="DK20" s="32">
        <f t="shared" si="67"/>
        <v>0</v>
      </c>
      <c r="DL20" s="32">
        <f t="shared" si="68"/>
        <v>0</v>
      </c>
      <c r="DM20" s="32">
        <f t="shared" si="69"/>
        <v>0</v>
      </c>
      <c r="DN20" s="32">
        <f t="shared" si="70"/>
        <v>0</v>
      </c>
      <c r="DO20" s="32">
        <f t="shared" si="71"/>
        <v>0</v>
      </c>
      <c r="DP20" s="32">
        <f t="shared" si="72"/>
        <v>0</v>
      </c>
      <c r="DQ20" s="32">
        <f t="shared" si="73"/>
        <v>0</v>
      </c>
      <c r="DR20" s="32">
        <f t="shared" si="74"/>
        <v>0</v>
      </c>
      <c r="DS20" s="32">
        <f t="shared" si="75"/>
        <v>0</v>
      </c>
      <c r="DT20" s="32">
        <f t="shared" si="76"/>
        <v>-3.34</v>
      </c>
      <c r="DU20" s="31">
        <f t="shared" si="77"/>
        <v>0</v>
      </c>
      <c r="DV20" s="31">
        <f t="shared" si="78"/>
        <v>0</v>
      </c>
      <c r="DW20" s="31">
        <f t="shared" si="79"/>
        <v>0</v>
      </c>
      <c r="DX20" s="31">
        <f t="shared" si="80"/>
        <v>0</v>
      </c>
      <c r="DY20" s="31">
        <f t="shared" si="81"/>
        <v>0</v>
      </c>
      <c r="DZ20" s="31">
        <f t="shared" si="82"/>
        <v>0</v>
      </c>
      <c r="EA20" s="31">
        <f t="shared" si="83"/>
        <v>0</v>
      </c>
      <c r="EB20" s="31">
        <f t="shared" si="84"/>
        <v>0</v>
      </c>
      <c r="EC20" s="31">
        <f t="shared" si="85"/>
        <v>0</v>
      </c>
      <c r="ED20" s="31">
        <f t="shared" si="86"/>
        <v>0</v>
      </c>
      <c r="EE20" s="31">
        <f t="shared" si="87"/>
        <v>0</v>
      </c>
      <c r="EF20" s="31">
        <f t="shared" si="88"/>
        <v>-9.17</v>
      </c>
      <c r="EG20" s="32">
        <f t="shared" si="89"/>
        <v>0</v>
      </c>
      <c r="EH20" s="32">
        <f t="shared" si="90"/>
        <v>0</v>
      </c>
      <c r="EI20" s="32">
        <f t="shared" si="91"/>
        <v>0</v>
      </c>
      <c r="EJ20" s="32">
        <f t="shared" si="92"/>
        <v>0</v>
      </c>
      <c r="EK20" s="32">
        <f t="shared" si="93"/>
        <v>0</v>
      </c>
      <c r="EL20" s="32">
        <f t="shared" si="94"/>
        <v>0</v>
      </c>
      <c r="EM20" s="32">
        <f t="shared" si="95"/>
        <v>0</v>
      </c>
      <c r="EN20" s="32">
        <f t="shared" si="96"/>
        <v>0</v>
      </c>
      <c r="EO20" s="32">
        <f t="shared" si="97"/>
        <v>0</v>
      </c>
      <c r="EP20" s="32">
        <f t="shared" si="98"/>
        <v>0</v>
      </c>
      <c r="EQ20" s="32">
        <f t="shared" si="99"/>
        <v>0</v>
      </c>
      <c r="ER20" s="32">
        <f t="shared" si="100"/>
        <v>-79.40000000000002</v>
      </c>
    </row>
    <row r="21" spans="1:148" x14ac:dyDescent="0.25">
      <c r="A21" t="s">
        <v>463</v>
      </c>
      <c r="B21" s="1" t="s">
        <v>17</v>
      </c>
      <c r="C21" t="str">
        <f t="shared" ca="1" si="161"/>
        <v>AFG1TX</v>
      </c>
      <c r="D21" t="str">
        <f t="shared" ca="1" si="1"/>
        <v>APF Athabasca</v>
      </c>
      <c r="E21" s="52">
        <v>1952.1762000000001</v>
      </c>
      <c r="F21" s="52">
        <v>3861.6581000000001</v>
      </c>
      <c r="G21" s="52">
        <v>3811.1772999999998</v>
      </c>
      <c r="H21" s="52">
        <v>4387.1863000000003</v>
      </c>
      <c r="I21" s="52">
        <v>6095.8878999999997</v>
      </c>
      <c r="J21" s="52">
        <v>10121.6878</v>
      </c>
      <c r="K21" s="52">
        <v>8238.0013999999992</v>
      </c>
      <c r="L21" s="52">
        <v>8517.0804000000007</v>
      </c>
      <c r="M21" s="52">
        <v>2163.4504000000002</v>
      </c>
      <c r="N21" s="52">
        <v>939.17830000000004</v>
      </c>
      <c r="O21" s="52">
        <v>1908.1950999999999</v>
      </c>
      <c r="P21" s="52">
        <v>1970.0984000000001</v>
      </c>
      <c r="Q21" s="32">
        <v>173103.21</v>
      </c>
      <c r="R21" s="32">
        <v>149497.47</v>
      </c>
      <c r="S21" s="32">
        <v>82112.87</v>
      </c>
      <c r="T21" s="32">
        <v>94768.38</v>
      </c>
      <c r="U21" s="32">
        <v>907715.38</v>
      </c>
      <c r="V21" s="32">
        <v>2272142</v>
      </c>
      <c r="W21" s="32">
        <v>211815.05</v>
      </c>
      <c r="X21" s="32">
        <v>476735.2</v>
      </c>
      <c r="Y21" s="32">
        <v>44971.93</v>
      </c>
      <c r="Z21" s="32">
        <v>42973.88</v>
      </c>
      <c r="AA21" s="32">
        <v>69158.039999999994</v>
      </c>
      <c r="AB21" s="32">
        <v>43275.64</v>
      </c>
      <c r="AC21" s="2">
        <v>0.01</v>
      </c>
      <c r="AD21" s="2">
        <v>0.01</v>
      </c>
      <c r="AE21" s="2">
        <v>0.01</v>
      </c>
      <c r="AF21" s="2">
        <v>0.01</v>
      </c>
      <c r="AG21" s="2">
        <v>0.01</v>
      </c>
      <c r="AH21" s="2">
        <v>0.01</v>
      </c>
      <c r="AI21" s="2">
        <v>0.01</v>
      </c>
      <c r="AJ21" s="2">
        <v>0.01</v>
      </c>
      <c r="AK21" s="2">
        <v>0.01</v>
      </c>
      <c r="AL21" s="2">
        <v>0.01</v>
      </c>
      <c r="AM21" s="2">
        <v>0.01</v>
      </c>
      <c r="AN21" s="2">
        <v>0.01</v>
      </c>
      <c r="AO21" s="33">
        <v>17.309999999999999</v>
      </c>
      <c r="AP21" s="33">
        <v>14.95</v>
      </c>
      <c r="AQ21" s="33">
        <v>8.2100000000000009</v>
      </c>
      <c r="AR21" s="33">
        <v>9.48</v>
      </c>
      <c r="AS21" s="33">
        <v>90.77</v>
      </c>
      <c r="AT21" s="33">
        <v>227.21</v>
      </c>
      <c r="AU21" s="33">
        <v>21.18</v>
      </c>
      <c r="AV21" s="33">
        <v>47.67</v>
      </c>
      <c r="AW21" s="33">
        <v>4.5</v>
      </c>
      <c r="AX21" s="33">
        <v>4.3</v>
      </c>
      <c r="AY21" s="33">
        <v>6.92</v>
      </c>
      <c r="AZ21" s="33">
        <v>4.33</v>
      </c>
      <c r="BA21" s="31">
        <f t="shared" si="41"/>
        <v>-17.309999999999999</v>
      </c>
      <c r="BB21" s="31">
        <f t="shared" si="42"/>
        <v>-14.95</v>
      </c>
      <c r="BC21" s="31">
        <f t="shared" si="43"/>
        <v>-8.2100000000000009</v>
      </c>
      <c r="BD21" s="31">
        <f t="shared" si="44"/>
        <v>-18.95</v>
      </c>
      <c r="BE21" s="31">
        <f t="shared" si="45"/>
        <v>-181.54</v>
      </c>
      <c r="BF21" s="31">
        <f t="shared" si="46"/>
        <v>-454.43</v>
      </c>
      <c r="BG21" s="31">
        <f t="shared" si="47"/>
        <v>338.9</v>
      </c>
      <c r="BH21" s="31">
        <f t="shared" si="48"/>
        <v>762.78</v>
      </c>
      <c r="BI21" s="31">
        <f t="shared" si="49"/>
        <v>71.959999999999994</v>
      </c>
      <c r="BJ21" s="31">
        <f t="shared" si="50"/>
        <v>-47.27</v>
      </c>
      <c r="BK21" s="31">
        <f t="shared" si="51"/>
        <v>-76.069999999999993</v>
      </c>
      <c r="BL21" s="31">
        <f t="shared" si="52"/>
        <v>-47.6</v>
      </c>
      <c r="BM21" s="6">
        <v>-2.2100000000000002E-2</v>
      </c>
      <c r="BN21" s="6">
        <v>-2.2100000000000002E-2</v>
      </c>
      <c r="BO21" s="6">
        <v>-2.2100000000000002E-2</v>
      </c>
      <c r="BP21" s="6">
        <v>-2.2100000000000002E-2</v>
      </c>
      <c r="BQ21" s="6">
        <v>-2.2100000000000002E-2</v>
      </c>
      <c r="BR21" s="6">
        <v>-2.2100000000000002E-2</v>
      </c>
      <c r="BS21" s="6">
        <v>-2.2100000000000002E-2</v>
      </c>
      <c r="BT21" s="6">
        <v>-2.2100000000000002E-2</v>
      </c>
      <c r="BU21" s="6">
        <v>-2.2100000000000002E-2</v>
      </c>
      <c r="BV21" s="6">
        <v>-2.2100000000000002E-2</v>
      </c>
      <c r="BW21" s="6">
        <v>-2.2100000000000002E-2</v>
      </c>
      <c r="BX21" s="6">
        <v>-2.2100000000000002E-2</v>
      </c>
      <c r="BY21" s="31">
        <v>-3825.58</v>
      </c>
      <c r="BZ21" s="31">
        <v>-3303.89</v>
      </c>
      <c r="CA21" s="31">
        <v>-1814.69</v>
      </c>
      <c r="CB21" s="31">
        <v>-2094.38</v>
      </c>
      <c r="CC21" s="31">
        <v>-20060.509999999998</v>
      </c>
      <c r="CD21" s="31">
        <v>-50214.34</v>
      </c>
      <c r="CE21" s="31">
        <v>-4681.1099999999997</v>
      </c>
      <c r="CF21" s="31">
        <v>-10535.85</v>
      </c>
      <c r="CG21" s="31">
        <v>-993.88</v>
      </c>
      <c r="CH21" s="31">
        <v>-949.72</v>
      </c>
      <c r="CI21" s="31">
        <v>-1528.39</v>
      </c>
      <c r="CJ21" s="31">
        <v>-956.39</v>
      </c>
      <c r="CK21" s="32">
        <f t="shared" si="53"/>
        <v>432.76</v>
      </c>
      <c r="CL21" s="32">
        <f t="shared" si="54"/>
        <v>373.74</v>
      </c>
      <c r="CM21" s="32">
        <f t="shared" si="55"/>
        <v>205.28</v>
      </c>
      <c r="CN21" s="32">
        <f t="shared" si="56"/>
        <v>236.92</v>
      </c>
      <c r="CO21" s="32">
        <f t="shared" si="57"/>
        <v>2269.29</v>
      </c>
      <c r="CP21" s="32">
        <f t="shared" si="58"/>
        <v>5680.36</v>
      </c>
      <c r="CQ21" s="32">
        <f t="shared" si="59"/>
        <v>529.54</v>
      </c>
      <c r="CR21" s="32">
        <f t="shared" si="60"/>
        <v>1191.8399999999999</v>
      </c>
      <c r="CS21" s="32">
        <f t="shared" si="61"/>
        <v>112.43</v>
      </c>
      <c r="CT21" s="32">
        <f t="shared" si="62"/>
        <v>107.43</v>
      </c>
      <c r="CU21" s="32">
        <f t="shared" si="63"/>
        <v>172.9</v>
      </c>
      <c r="CV21" s="32">
        <f t="shared" si="64"/>
        <v>108.19</v>
      </c>
      <c r="CW21" s="31">
        <f t="shared" ref="CW21:CW71" si="186">BY21+CK21-AO21-BA21</f>
        <v>-3392.8199999999997</v>
      </c>
      <c r="CX21" s="31">
        <f t="shared" ref="CX21:CX71" si="187">BZ21+CL21-AP21-BB21</f>
        <v>-2930.1499999999996</v>
      </c>
      <c r="CY21" s="31">
        <f t="shared" ref="CY21:CY71" si="188">CA21+CM21-AQ21-BC21</f>
        <v>-1609.41</v>
      </c>
      <c r="CZ21" s="31">
        <f t="shared" ref="CZ21:CZ71" si="189">CB21+CN21-AR21-BD21</f>
        <v>-1847.99</v>
      </c>
      <c r="DA21" s="31">
        <f t="shared" ref="DA21:DA71" si="190">CC21+CO21-AS21-BE21</f>
        <v>-17700.449999999997</v>
      </c>
      <c r="DB21" s="31">
        <f t="shared" ref="DB21:DB71" si="191">CD21+CP21-AT21-BF21</f>
        <v>-44306.759999999995</v>
      </c>
      <c r="DC21" s="31">
        <f t="shared" ref="DC21:DC71" si="192">CE21+CQ21-AU21-BG21</f>
        <v>-4511.6499999999996</v>
      </c>
      <c r="DD21" s="31">
        <f t="shared" ref="DD21:DD71" si="193">CF21+CR21-AV21-BH21</f>
        <v>-10154.460000000001</v>
      </c>
      <c r="DE21" s="31">
        <f t="shared" ref="DE21:DE71" si="194">CG21+CS21-AW21-BI21</f>
        <v>-957.91000000000008</v>
      </c>
      <c r="DF21" s="31">
        <f t="shared" ref="DF21:DF71" si="195">CH21+CT21-AX21-BJ21</f>
        <v>-799.31999999999994</v>
      </c>
      <c r="DG21" s="31">
        <f t="shared" ref="DG21:DG71" si="196">CI21+CU21-AY21-BK21</f>
        <v>-1286.3400000000001</v>
      </c>
      <c r="DH21" s="31">
        <f t="shared" ref="DH21:DH71" si="197">CJ21+CV21-AZ21-BL21</f>
        <v>-804.93000000000006</v>
      </c>
      <c r="DI21" s="32">
        <f t="shared" si="65"/>
        <v>-169.64</v>
      </c>
      <c r="DJ21" s="32">
        <f t="shared" si="66"/>
        <v>-146.51</v>
      </c>
      <c r="DK21" s="32">
        <f t="shared" si="67"/>
        <v>-80.47</v>
      </c>
      <c r="DL21" s="32">
        <f t="shared" si="68"/>
        <v>-92.4</v>
      </c>
      <c r="DM21" s="32">
        <f t="shared" si="69"/>
        <v>-885.02</v>
      </c>
      <c r="DN21" s="32">
        <f t="shared" si="70"/>
        <v>-2215.34</v>
      </c>
      <c r="DO21" s="32">
        <f t="shared" si="71"/>
        <v>-225.58</v>
      </c>
      <c r="DP21" s="32">
        <f t="shared" si="72"/>
        <v>-507.72</v>
      </c>
      <c r="DQ21" s="32">
        <f t="shared" si="73"/>
        <v>-47.9</v>
      </c>
      <c r="DR21" s="32">
        <f t="shared" si="74"/>
        <v>-39.97</v>
      </c>
      <c r="DS21" s="32">
        <f t="shared" si="75"/>
        <v>-64.319999999999993</v>
      </c>
      <c r="DT21" s="32">
        <f t="shared" si="76"/>
        <v>-40.25</v>
      </c>
      <c r="DU21" s="31">
        <f t="shared" si="77"/>
        <v>-539.16999999999996</v>
      </c>
      <c r="DV21" s="31">
        <f t="shared" si="78"/>
        <v>-459.42</v>
      </c>
      <c r="DW21" s="31">
        <f t="shared" si="79"/>
        <v>-249.25</v>
      </c>
      <c r="DX21" s="31">
        <f t="shared" si="80"/>
        <v>-282.27999999999997</v>
      </c>
      <c r="DY21" s="31">
        <f t="shared" si="81"/>
        <v>-2667.38</v>
      </c>
      <c r="DZ21" s="31">
        <f t="shared" si="82"/>
        <v>-6582.75</v>
      </c>
      <c r="EA21" s="31">
        <f t="shared" si="83"/>
        <v>-661.03</v>
      </c>
      <c r="EB21" s="31">
        <f t="shared" si="84"/>
        <v>-1468.4</v>
      </c>
      <c r="EC21" s="31">
        <f t="shared" si="85"/>
        <v>-136.69</v>
      </c>
      <c r="ED21" s="31">
        <f t="shared" si="86"/>
        <v>-112.58</v>
      </c>
      <c r="EE21" s="31">
        <f t="shared" si="87"/>
        <v>-178.72</v>
      </c>
      <c r="EF21" s="31">
        <f t="shared" si="88"/>
        <v>-110.34</v>
      </c>
      <c r="EG21" s="32">
        <f t="shared" si="89"/>
        <v>-4101.6299999999992</v>
      </c>
      <c r="EH21" s="32">
        <f t="shared" si="90"/>
        <v>-3536.08</v>
      </c>
      <c r="EI21" s="32">
        <f t="shared" si="91"/>
        <v>-1939.13</v>
      </c>
      <c r="EJ21" s="32">
        <f t="shared" si="92"/>
        <v>-2222.67</v>
      </c>
      <c r="EK21" s="32">
        <f t="shared" si="93"/>
        <v>-21252.85</v>
      </c>
      <c r="EL21" s="32">
        <f t="shared" si="94"/>
        <v>-53104.849999999991</v>
      </c>
      <c r="EM21" s="32">
        <f t="shared" si="95"/>
        <v>-5398.2599999999993</v>
      </c>
      <c r="EN21" s="32">
        <f t="shared" si="96"/>
        <v>-12130.58</v>
      </c>
      <c r="EO21" s="32">
        <f t="shared" si="97"/>
        <v>-1142.5</v>
      </c>
      <c r="EP21" s="32">
        <f t="shared" si="98"/>
        <v>-951.87</v>
      </c>
      <c r="EQ21" s="32">
        <f t="shared" si="99"/>
        <v>-1529.38</v>
      </c>
      <c r="ER21" s="32">
        <f t="shared" si="100"/>
        <v>-955.5200000000001</v>
      </c>
    </row>
    <row r="22" spans="1:148" x14ac:dyDescent="0.25">
      <c r="A22" t="s">
        <v>464</v>
      </c>
      <c r="B22" s="1" t="s">
        <v>62</v>
      </c>
      <c r="C22" t="str">
        <f t="shared" ca="1" si="161"/>
        <v>AKE1</v>
      </c>
      <c r="D22" t="str">
        <f t="shared" ca="1" si="1"/>
        <v>McBride Lake Wind Facility</v>
      </c>
      <c r="E22" s="52">
        <v>28777.600600000002</v>
      </c>
      <c r="F22" s="52">
        <v>15634.500679999999</v>
      </c>
      <c r="G22" s="52">
        <v>26747.79494</v>
      </c>
      <c r="H22" s="52">
        <v>17256.417720000001</v>
      </c>
      <c r="I22" s="52">
        <v>5941.0581000000002</v>
      </c>
      <c r="J22" s="52">
        <v>4760.1887999999999</v>
      </c>
      <c r="K22" s="52">
        <v>6018.1662999999999</v>
      </c>
      <c r="L22" s="52">
        <v>10524.025799999999</v>
      </c>
      <c r="M22" s="52">
        <v>17338.962299999999</v>
      </c>
      <c r="N22" s="52">
        <v>20506.7287</v>
      </c>
      <c r="O22" s="52">
        <v>22222.367099999999</v>
      </c>
      <c r="P22" s="52">
        <v>22178.315699999999</v>
      </c>
      <c r="Q22" s="32">
        <v>654474.30000000005</v>
      </c>
      <c r="R22" s="32">
        <v>332642.69</v>
      </c>
      <c r="S22" s="32">
        <v>486421.97</v>
      </c>
      <c r="T22" s="32">
        <v>317413.49</v>
      </c>
      <c r="U22" s="32">
        <v>167862.9</v>
      </c>
      <c r="V22" s="32">
        <v>155818.28</v>
      </c>
      <c r="W22" s="32">
        <v>116698.83</v>
      </c>
      <c r="X22" s="32">
        <v>239352.33</v>
      </c>
      <c r="Y22" s="32">
        <v>328105.15999999997</v>
      </c>
      <c r="Z22" s="32">
        <v>355107.01</v>
      </c>
      <c r="AA22" s="32">
        <v>384554.67</v>
      </c>
      <c r="AB22" s="32">
        <v>387318.79</v>
      </c>
      <c r="AC22" s="2">
        <v>3.28</v>
      </c>
      <c r="AD22" s="2">
        <v>3.28</v>
      </c>
      <c r="AE22" s="2">
        <v>3.28</v>
      </c>
      <c r="AF22" s="2">
        <v>3.28</v>
      </c>
      <c r="AG22" s="2">
        <v>3.28</v>
      </c>
      <c r="AH22" s="2">
        <v>3.28</v>
      </c>
      <c r="AI22" s="2">
        <v>3.28</v>
      </c>
      <c r="AJ22" s="2">
        <v>3.28</v>
      </c>
      <c r="AK22" s="2">
        <v>3.28</v>
      </c>
      <c r="AL22" s="2">
        <v>3.28</v>
      </c>
      <c r="AM22" s="2">
        <v>3.28</v>
      </c>
      <c r="AN22" s="2">
        <v>3.28</v>
      </c>
      <c r="AO22" s="33">
        <v>21466.76</v>
      </c>
      <c r="AP22" s="33">
        <v>10910.68</v>
      </c>
      <c r="AQ22" s="33">
        <v>15954.64</v>
      </c>
      <c r="AR22" s="33">
        <v>10411.16</v>
      </c>
      <c r="AS22" s="33">
        <v>5505.9</v>
      </c>
      <c r="AT22" s="33">
        <v>5110.84</v>
      </c>
      <c r="AU22" s="33">
        <v>3827.72</v>
      </c>
      <c r="AV22" s="33">
        <v>7850.76</v>
      </c>
      <c r="AW22" s="33">
        <v>10761.85</v>
      </c>
      <c r="AX22" s="33">
        <v>11647.51</v>
      </c>
      <c r="AY22" s="33">
        <v>12613.39</v>
      </c>
      <c r="AZ22" s="33">
        <v>12704.06</v>
      </c>
      <c r="BA22" s="31">
        <f t="shared" si="41"/>
        <v>-65.45</v>
      </c>
      <c r="BB22" s="31">
        <f t="shared" si="42"/>
        <v>-33.26</v>
      </c>
      <c r="BC22" s="31">
        <f t="shared" si="43"/>
        <v>-48.64</v>
      </c>
      <c r="BD22" s="31">
        <f t="shared" si="44"/>
        <v>-63.48</v>
      </c>
      <c r="BE22" s="31">
        <f t="shared" si="45"/>
        <v>-33.57</v>
      </c>
      <c r="BF22" s="31">
        <f t="shared" si="46"/>
        <v>-31.16</v>
      </c>
      <c r="BG22" s="31">
        <f t="shared" si="47"/>
        <v>186.72</v>
      </c>
      <c r="BH22" s="31">
        <f t="shared" si="48"/>
        <v>382.96</v>
      </c>
      <c r="BI22" s="31">
        <f t="shared" si="49"/>
        <v>524.97</v>
      </c>
      <c r="BJ22" s="31">
        <f t="shared" si="50"/>
        <v>-390.62</v>
      </c>
      <c r="BK22" s="31">
        <f t="shared" si="51"/>
        <v>-423.01</v>
      </c>
      <c r="BL22" s="31">
        <f t="shared" si="52"/>
        <v>-426.05</v>
      </c>
      <c r="BM22" s="6">
        <v>3.1E-2</v>
      </c>
      <c r="BN22" s="6">
        <v>3.1E-2</v>
      </c>
      <c r="BO22" s="6">
        <v>3.1E-2</v>
      </c>
      <c r="BP22" s="6">
        <v>3.1E-2</v>
      </c>
      <c r="BQ22" s="6">
        <v>3.1E-2</v>
      </c>
      <c r="BR22" s="6">
        <v>3.1E-2</v>
      </c>
      <c r="BS22" s="6">
        <v>3.1E-2</v>
      </c>
      <c r="BT22" s="6">
        <v>3.1E-2</v>
      </c>
      <c r="BU22" s="6">
        <v>3.1E-2</v>
      </c>
      <c r="BV22" s="6">
        <v>3.1E-2</v>
      </c>
      <c r="BW22" s="6">
        <v>3.1E-2</v>
      </c>
      <c r="BX22" s="6">
        <v>3.1E-2</v>
      </c>
      <c r="BY22" s="31">
        <v>20288.7</v>
      </c>
      <c r="BZ22" s="31">
        <v>10311.92</v>
      </c>
      <c r="CA22" s="31">
        <v>15079.08</v>
      </c>
      <c r="CB22" s="31">
        <v>9839.82</v>
      </c>
      <c r="CC22" s="31">
        <v>5203.75</v>
      </c>
      <c r="CD22" s="31">
        <v>4830.37</v>
      </c>
      <c r="CE22" s="31">
        <v>3617.66</v>
      </c>
      <c r="CF22" s="31">
        <v>7419.92</v>
      </c>
      <c r="CG22" s="31">
        <v>10171.26</v>
      </c>
      <c r="CH22" s="31">
        <v>11008.32</v>
      </c>
      <c r="CI22" s="31">
        <v>11921.19</v>
      </c>
      <c r="CJ22" s="31">
        <v>12006.88</v>
      </c>
      <c r="CK22" s="32">
        <f t="shared" si="53"/>
        <v>1636.19</v>
      </c>
      <c r="CL22" s="32">
        <f t="shared" si="54"/>
        <v>831.61</v>
      </c>
      <c r="CM22" s="32">
        <f t="shared" si="55"/>
        <v>1216.05</v>
      </c>
      <c r="CN22" s="32">
        <f t="shared" si="56"/>
        <v>793.53</v>
      </c>
      <c r="CO22" s="32">
        <f t="shared" si="57"/>
        <v>419.66</v>
      </c>
      <c r="CP22" s="32">
        <f t="shared" si="58"/>
        <v>389.55</v>
      </c>
      <c r="CQ22" s="32">
        <f t="shared" si="59"/>
        <v>291.75</v>
      </c>
      <c r="CR22" s="32">
        <f t="shared" si="60"/>
        <v>598.38</v>
      </c>
      <c r="CS22" s="32">
        <f t="shared" si="61"/>
        <v>820.26</v>
      </c>
      <c r="CT22" s="32">
        <f t="shared" si="62"/>
        <v>887.77</v>
      </c>
      <c r="CU22" s="32">
        <f t="shared" si="63"/>
        <v>961.39</v>
      </c>
      <c r="CV22" s="32">
        <f t="shared" si="64"/>
        <v>968.3</v>
      </c>
      <c r="CW22" s="31">
        <f t="shared" si="186"/>
        <v>523.58000000000106</v>
      </c>
      <c r="CX22" s="31">
        <f t="shared" si="187"/>
        <v>266.11000000000035</v>
      </c>
      <c r="CY22" s="31">
        <f t="shared" si="188"/>
        <v>389.12999999999977</v>
      </c>
      <c r="CZ22" s="31">
        <f t="shared" si="189"/>
        <v>285.67000000000053</v>
      </c>
      <c r="DA22" s="31">
        <f t="shared" si="190"/>
        <v>151.08000000000021</v>
      </c>
      <c r="DB22" s="31">
        <f t="shared" si="191"/>
        <v>140.23999999999992</v>
      </c>
      <c r="DC22" s="31">
        <f t="shared" si="192"/>
        <v>-105.02999999999994</v>
      </c>
      <c r="DD22" s="31">
        <f t="shared" si="193"/>
        <v>-215.42000000000002</v>
      </c>
      <c r="DE22" s="31">
        <f t="shared" si="194"/>
        <v>-295.29999999999995</v>
      </c>
      <c r="DF22" s="31">
        <f t="shared" si="195"/>
        <v>639.19999999999993</v>
      </c>
      <c r="DG22" s="31">
        <f t="shared" si="196"/>
        <v>692.2000000000005</v>
      </c>
      <c r="DH22" s="31">
        <f t="shared" si="197"/>
        <v>697.16999999999894</v>
      </c>
      <c r="DI22" s="32">
        <f t="shared" si="65"/>
        <v>26.18</v>
      </c>
      <c r="DJ22" s="32">
        <f t="shared" si="66"/>
        <v>13.31</v>
      </c>
      <c r="DK22" s="32">
        <f t="shared" si="67"/>
        <v>19.46</v>
      </c>
      <c r="DL22" s="32">
        <f t="shared" si="68"/>
        <v>14.28</v>
      </c>
      <c r="DM22" s="32">
        <f t="shared" si="69"/>
        <v>7.55</v>
      </c>
      <c r="DN22" s="32">
        <f t="shared" si="70"/>
        <v>7.01</v>
      </c>
      <c r="DO22" s="32">
        <f t="shared" si="71"/>
        <v>-5.25</v>
      </c>
      <c r="DP22" s="32">
        <f t="shared" si="72"/>
        <v>-10.77</v>
      </c>
      <c r="DQ22" s="32">
        <f t="shared" si="73"/>
        <v>-14.77</v>
      </c>
      <c r="DR22" s="32">
        <f t="shared" si="74"/>
        <v>31.96</v>
      </c>
      <c r="DS22" s="32">
        <f t="shared" si="75"/>
        <v>34.61</v>
      </c>
      <c r="DT22" s="32">
        <f t="shared" si="76"/>
        <v>34.86</v>
      </c>
      <c r="DU22" s="31">
        <f t="shared" si="77"/>
        <v>83.2</v>
      </c>
      <c r="DV22" s="31">
        <f t="shared" si="78"/>
        <v>41.72</v>
      </c>
      <c r="DW22" s="31">
        <f t="shared" si="79"/>
        <v>60.27</v>
      </c>
      <c r="DX22" s="31">
        <f t="shared" si="80"/>
        <v>43.64</v>
      </c>
      <c r="DY22" s="31">
        <f t="shared" si="81"/>
        <v>22.77</v>
      </c>
      <c r="DZ22" s="31">
        <f t="shared" si="82"/>
        <v>20.84</v>
      </c>
      <c r="EA22" s="31">
        <f t="shared" si="83"/>
        <v>-15.39</v>
      </c>
      <c r="EB22" s="31">
        <f t="shared" si="84"/>
        <v>-31.15</v>
      </c>
      <c r="EC22" s="31">
        <f t="shared" si="85"/>
        <v>-42.14</v>
      </c>
      <c r="ED22" s="31">
        <f t="shared" si="86"/>
        <v>90.03</v>
      </c>
      <c r="EE22" s="31">
        <f t="shared" si="87"/>
        <v>96.17</v>
      </c>
      <c r="EF22" s="31">
        <f t="shared" si="88"/>
        <v>95.57</v>
      </c>
      <c r="EG22" s="32">
        <f t="shared" si="89"/>
        <v>632.96000000000106</v>
      </c>
      <c r="EH22" s="32">
        <f t="shared" si="90"/>
        <v>321.14000000000033</v>
      </c>
      <c r="EI22" s="32">
        <f t="shared" si="91"/>
        <v>468.85999999999973</v>
      </c>
      <c r="EJ22" s="32">
        <f t="shared" si="92"/>
        <v>343.59000000000049</v>
      </c>
      <c r="EK22" s="32">
        <f t="shared" si="93"/>
        <v>181.40000000000023</v>
      </c>
      <c r="EL22" s="32">
        <f t="shared" si="94"/>
        <v>168.08999999999992</v>
      </c>
      <c r="EM22" s="32">
        <f t="shared" si="95"/>
        <v>-125.66999999999994</v>
      </c>
      <c r="EN22" s="32">
        <f t="shared" si="96"/>
        <v>-257.34000000000003</v>
      </c>
      <c r="EO22" s="32">
        <f t="shared" si="97"/>
        <v>-352.20999999999992</v>
      </c>
      <c r="EP22" s="32">
        <f t="shared" si="98"/>
        <v>761.18999999999994</v>
      </c>
      <c r="EQ22" s="32">
        <f t="shared" si="99"/>
        <v>822.98000000000047</v>
      </c>
      <c r="ER22" s="32">
        <f t="shared" si="100"/>
        <v>827.599999999999</v>
      </c>
    </row>
    <row r="23" spans="1:148" x14ac:dyDescent="0.25">
      <c r="A23" t="s">
        <v>465</v>
      </c>
      <c r="B23" s="1" t="s">
        <v>14</v>
      </c>
      <c r="C23" t="str">
        <f t="shared" ca="1" si="161"/>
        <v>ANC1</v>
      </c>
      <c r="D23" t="str">
        <f t="shared" ca="1" si="1"/>
        <v>Alberta Newsprint</v>
      </c>
      <c r="E23" s="52">
        <v>436.2553466</v>
      </c>
      <c r="F23" s="52">
        <v>119.3348986</v>
      </c>
      <c r="G23" s="52">
        <v>41.020994799999997</v>
      </c>
      <c r="H23" s="52">
        <v>73.550630400000003</v>
      </c>
      <c r="I23" s="52">
        <v>958.81931220000001</v>
      </c>
      <c r="J23" s="52">
        <v>2020.2389869000001</v>
      </c>
      <c r="K23" s="52">
        <v>348.36002029999997</v>
      </c>
      <c r="L23" s="52">
        <v>830.7738938</v>
      </c>
      <c r="M23" s="52">
        <v>108.2201688</v>
      </c>
      <c r="N23" s="52">
        <v>485.85948560000003</v>
      </c>
      <c r="O23" s="52">
        <v>259.4431568</v>
      </c>
      <c r="P23" s="52">
        <v>411.73812299999997</v>
      </c>
      <c r="Q23" s="32">
        <v>141372.38</v>
      </c>
      <c r="R23" s="32">
        <v>8196.6200000000008</v>
      </c>
      <c r="S23" s="32">
        <v>1007.91</v>
      </c>
      <c r="T23" s="32">
        <v>2209.5</v>
      </c>
      <c r="U23" s="32">
        <v>350106.43</v>
      </c>
      <c r="V23" s="32">
        <v>1195129.67</v>
      </c>
      <c r="W23" s="32">
        <v>15428.25</v>
      </c>
      <c r="X23" s="32">
        <v>220726.68</v>
      </c>
      <c r="Y23" s="32">
        <v>2990.36</v>
      </c>
      <c r="Z23" s="32">
        <v>35451.019999999997</v>
      </c>
      <c r="AA23" s="32">
        <v>33093.370000000003</v>
      </c>
      <c r="AB23" s="32">
        <v>11440.56</v>
      </c>
      <c r="AC23" s="2">
        <v>2.75</v>
      </c>
      <c r="AD23" s="2">
        <v>2.75</v>
      </c>
      <c r="AE23" s="2">
        <v>2.75</v>
      </c>
      <c r="AF23" s="2">
        <v>2.75</v>
      </c>
      <c r="AG23" s="2">
        <v>2.75</v>
      </c>
      <c r="AH23" s="2">
        <v>2.75</v>
      </c>
      <c r="AI23" s="2">
        <v>2.75</v>
      </c>
      <c r="AJ23" s="2">
        <v>2.75</v>
      </c>
      <c r="AK23" s="2">
        <v>2.75</v>
      </c>
      <c r="AL23" s="2">
        <v>2.75</v>
      </c>
      <c r="AM23" s="2">
        <v>2.75</v>
      </c>
      <c r="AN23" s="2">
        <v>2.75</v>
      </c>
      <c r="AO23" s="33">
        <v>3887.74</v>
      </c>
      <c r="AP23" s="33">
        <v>225.41</v>
      </c>
      <c r="AQ23" s="33">
        <v>27.72</v>
      </c>
      <c r="AR23" s="33">
        <v>60.76</v>
      </c>
      <c r="AS23" s="33">
        <v>9627.93</v>
      </c>
      <c r="AT23" s="33">
        <v>32866.07</v>
      </c>
      <c r="AU23" s="33">
        <v>424.28</v>
      </c>
      <c r="AV23" s="33">
        <v>6069.98</v>
      </c>
      <c r="AW23" s="33">
        <v>82.23</v>
      </c>
      <c r="AX23" s="33">
        <v>974.9</v>
      </c>
      <c r="AY23" s="33">
        <v>910.07</v>
      </c>
      <c r="AZ23" s="33">
        <v>314.62</v>
      </c>
      <c r="BA23" s="31">
        <f t="shared" si="41"/>
        <v>-14.14</v>
      </c>
      <c r="BB23" s="31">
        <f t="shared" si="42"/>
        <v>-0.82</v>
      </c>
      <c r="BC23" s="31">
        <f t="shared" si="43"/>
        <v>-0.1</v>
      </c>
      <c r="BD23" s="31">
        <f t="shared" si="44"/>
        <v>-0.44</v>
      </c>
      <c r="BE23" s="31">
        <f t="shared" si="45"/>
        <v>-70.02</v>
      </c>
      <c r="BF23" s="31">
        <f t="shared" si="46"/>
        <v>-239.03</v>
      </c>
      <c r="BG23" s="31">
        <f t="shared" si="47"/>
        <v>24.69</v>
      </c>
      <c r="BH23" s="31">
        <f t="shared" si="48"/>
        <v>353.16</v>
      </c>
      <c r="BI23" s="31">
        <f t="shared" si="49"/>
        <v>4.78</v>
      </c>
      <c r="BJ23" s="31">
        <f t="shared" si="50"/>
        <v>-39</v>
      </c>
      <c r="BK23" s="31">
        <f t="shared" si="51"/>
        <v>-36.4</v>
      </c>
      <c r="BL23" s="31">
        <f t="shared" si="52"/>
        <v>-12.58</v>
      </c>
      <c r="BM23" s="6">
        <v>4.4699999999999997E-2</v>
      </c>
      <c r="BN23" s="6">
        <v>4.4699999999999997E-2</v>
      </c>
      <c r="BO23" s="6">
        <v>4.4699999999999997E-2</v>
      </c>
      <c r="BP23" s="6">
        <v>4.4699999999999997E-2</v>
      </c>
      <c r="BQ23" s="6">
        <v>4.4699999999999997E-2</v>
      </c>
      <c r="BR23" s="6">
        <v>4.4699999999999997E-2</v>
      </c>
      <c r="BS23" s="6">
        <v>4.4699999999999997E-2</v>
      </c>
      <c r="BT23" s="6">
        <v>4.4699999999999997E-2</v>
      </c>
      <c r="BU23" s="6">
        <v>4.4699999999999997E-2</v>
      </c>
      <c r="BV23" s="6">
        <v>4.4699999999999997E-2</v>
      </c>
      <c r="BW23" s="6">
        <v>4.4699999999999997E-2</v>
      </c>
      <c r="BX23" s="6">
        <v>4.4699999999999997E-2</v>
      </c>
      <c r="BY23" s="31">
        <v>6319.35</v>
      </c>
      <c r="BZ23" s="31">
        <v>366.39</v>
      </c>
      <c r="CA23" s="31">
        <v>45.05</v>
      </c>
      <c r="CB23" s="31">
        <v>98.76</v>
      </c>
      <c r="CC23" s="31">
        <v>15649.76</v>
      </c>
      <c r="CD23" s="31">
        <v>53422.3</v>
      </c>
      <c r="CE23" s="31">
        <v>689.64</v>
      </c>
      <c r="CF23" s="31">
        <v>9866.48</v>
      </c>
      <c r="CG23" s="31">
        <v>133.66999999999999</v>
      </c>
      <c r="CH23" s="31">
        <v>1584.66</v>
      </c>
      <c r="CI23" s="31">
        <v>1479.27</v>
      </c>
      <c r="CJ23" s="31">
        <v>511.39</v>
      </c>
      <c r="CK23" s="32">
        <f t="shared" si="53"/>
        <v>353.43</v>
      </c>
      <c r="CL23" s="32">
        <f t="shared" si="54"/>
        <v>20.49</v>
      </c>
      <c r="CM23" s="32">
        <f t="shared" si="55"/>
        <v>2.52</v>
      </c>
      <c r="CN23" s="32">
        <f t="shared" si="56"/>
        <v>5.52</v>
      </c>
      <c r="CO23" s="32">
        <f t="shared" si="57"/>
        <v>875.27</v>
      </c>
      <c r="CP23" s="32">
        <f t="shared" si="58"/>
        <v>2987.82</v>
      </c>
      <c r="CQ23" s="32">
        <f t="shared" si="59"/>
        <v>38.57</v>
      </c>
      <c r="CR23" s="32">
        <f t="shared" si="60"/>
        <v>551.82000000000005</v>
      </c>
      <c r="CS23" s="32">
        <f t="shared" si="61"/>
        <v>7.48</v>
      </c>
      <c r="CT23" s="32">
        <f t="shared" si="62"/>
        <v>88.63</v>
      </c>
      <c r="CU23" s="32">
        <f t="shared" si="63"/>
        <v>82.73</v>
      </c>
      <c r="CV23" s="32">
        <f t="shared" si="64"/>
        <v>28.6</v>
      </c>
      <c r="CW23" s="31">
        <f t="shared" si="186"/>
        <v>2799.1800000000007</v>
      </c>
      <c r="CX23" s="31">
        <f t="shared" si="187"/>
        <v>162.29</v>
      </c>
      <c r="CY23" s="31">
        <f t="shared" si="188"/>
        <v>19.950000000000003</v>
      </c>
      <c r="CZ23" s="31">
        <f t="shared" si="189"/>
        <v>43.96</v>
      </c>
      <c r="DA23" s="31">
        <f t="shared" si="190"/>
        <v>6967.119999999999</v>
      </c>
      <c r="DB23" s="31">
        <f t="shared" si="191"/>
        <v>23783.08</v>
      </c>
      <c r="DC23" s="31">
        <f t="shared" si="192"/>
        <v>279.24000000000007</v>
      </c>
      <c r="DD23" s="31">
        <f t="shared" si="193"/>
        <v>3995.16</v>
      </c>
      <c r="DE23" s="31">
        <f t="shared" si="194"/>
        <v>54.139999999999972</v>
      </c>
      <c r="DF23" s="31">
        <f t="shared" si="195"/>
        <v>737.39</v>
      </c>
      <c r="DG23" s="31">
        <f t="shared" si="196"/>
        <v>688.32999999999993</v>
      </c>
      <c r="DH23" s="31">
        <f t="shared" si="197"/>
        <v>237.95000000000002</v>
      </c>
      <c r="DI23" s="32">
        <f t="shared" si="65"/>
        <v>139.96</v>
      </c>
      <c r="DJ23" s="32">
        <f t="shared" si="66"/>
        <v>8.11</v>
      </c>
      <c r="DK23" s="32">
        <f t="shared" si="67"/>
        <v>1</v>
      </c>
      <c r="DL23" s="32">
        <f t="shared" si="68"/>
        <v>2.2000000000000002</v>
      </c>
      <c r="DM23" s="32">
        <f t="shared" si="69"/>
        <v>348.36</v>
      </c>
      <c r="DN23" s="32">
        <f t="shared" si="70"/>
        <v>1189.1500000000001</v>
      </c>
      <c r="DO23" s="32">
        <f t="shared" si="71"/>
        <v>13.96</v>
      </c>
      <c r="DP23" s="32">
        <f t="shared" si="72"/>
        <v>199.76</v>
      </c>
      <c r="DQ23" s="32">
        <f t="shared" si="73"/>
        <v>2.71</v>
      </c>
      <c r="DR23" s="32">
        <f t="shared" si="74"/>
        <v>36.869999999999997</v>
      </c>
      <c r="DS23" s="32">
        <f t="shared" si="75"/>
        <v>34.42</v>
      </c>
      <c r="DT23" s="32">
        <f t="shared" si="76"/>
        <v>11.9</v>
      </c>
      <c r="DU23" s="31">
        <f t="shared" si="77"/>
        <v>444.83</v>
      </c>
      <c r="DV23" s="31">
        <f t="shared" si="78"/>
        <v>25.45</v>
      </c>
      <c r="DW23" s="31">
        <f t="shared" si="79"/>
        <v>3.09</v>
      </c>
      <c r="DX23" s="31">
        <f t="shared" si="80"/>
        <v>6.71</v>
      </c>
      <c r="DY23" s="31">
        <f t="shared" si="81"/>
        <v>1049.9100000000001</v>
      </c>
      <c r="DZ23" s="31">
        <f t="shared" si="82"/>
        <v>3533.5</v>
      </c>
      <c r="EA23" s="31">
        <f t="shared" si="83"/>
        <v>40.909999999999997</v>
      </c>
      <c r="EB23" s="31">
        <f t="shared" si="84"/>
        <v>577.73</v>
      </c>
      <c r="EC23" s="31">
        <f t="shared" si="85"/>
        <v>7.73</v>
      </c>
      <c r="ED23" s="31">
        <f t="shared" si="86"/>
        <v>103.86</v>
      </c>
      <c r="EE23" s="31">
        <f t="shared" si="87"/>
        <v>95.63</v>
      </c>
      <c r="EF23" s="31">
        <f t="shared" si="88"/>
        <v>32.619999999999997</v>
      </c>
      <c r="EG23" s="32">
        <f t="shared" si="89"/>
        <v>3383.9700000000007</v>
      </c>
      <c r="EH23" s="32">
        <f t="shared" si="90"/>
        <v>195.84999999999997</v>
      </c>
      <c r="EI23" s="32">
        <f t="shared" si="91"/>
        <v>24.040000000000003</v>
      </c>
      <c r="EJ23" s="32">
        <f t="shared" si="92"/>
        <v>52.870000000000005</v>
      </c>
      <c r="EK23" s="32">
        <f t="shared" si="93"/>
        <v>8365.39</v>
      </c>
      <c r="EL23" s="32">
        <f t="shared" si="94"/>
        <v>28505.730000000003</v>
      </c>
      <c r="EM23" s="32">
        <f t="shared" si="95"/>
        <v>334.11</v>
      </c>
      <c r="EN23" s="32">
        <f t="shared" si="96"/>
        <v>4772.6499999999996</v>
      </c>
      <c r="EO23" s="32">
        <f t="shared" si="97"/>
        <v>64.57999999999997</v>
      </c>
      <c r="EP23" s="32">
        <f t="shared" si="98"/>
        <v>878.12</v>
      </c>
      <c r="EQ23" s="32">
        <f t="shared" si="99"/>
        <v>818.37999999999988</v>
      </c>
      <c r="ER23" s="32">
        <f t="shared" si="100"/>
        <v>282.47000000000003</v>
      </c>
    </row>
    <row r="24" spans="1:148" x14ac:dyDescent="0.25">
      <c r="A24" t="s">
        <v>462</v>
      </c>
      <c r="B24" s="1" t="s">
        <v>16</v>
      </c>
      <c r="C24" t="str">
        <f t="shared" ca="1" si="161"/>
        <v>BCHEXP</v>
      </c>
      <c r="D24" t="str">
        <f t="shared" ca="1" si="1"/>
        <v>Alberta-BC Intertie - Export</v>
      </c>
      <c r="O24" s="52">
        <v>1825</v>
      </c>
      <c r="Q24" s="32"/>
      <c r="R24" s="32"/>
      <c r="S24" s="32"/>
      <c r="T24" s="32"/>
      <c r="U24" s="32"/>
      <c r="V24" s="32"/>
      <c r="W24" s="32"/>
      <c r="X24" s="32"/>
      <c r="Y24" s="32"/>
      <c r="Z24" s="32"/>
      <c r="AA24" s="32">
        <v>138123.5</v>
      </c>
      <c r="AB24" s="32"/>
      <c r="AM24" s="2">
        <v>0.77</v>
      </c>
      <c r="AO24" s="33"/>
      <c r="AP24" s="33"/>
      <c r="AQ24" s="33"/>
      <c r="AR24" s="33"/>
      <c r="AS24" s="33"/>
      <c r="AT24" s="33"/>
      <c r="AU24" s="33"/>
      <c r="AV24" s="33"/>
      <c r="AW24" s="33"/>
      <c r="AX24" s="33"/>
      <c r="AY24" s="33">
        <v>1063.55</v>
      </c>
      <c r="AZ24" s="33"/>
      <c r="BA24" s="31">
        <f t="shared" si="41"/>
        <v>0</v>
      </c>
      <c r="BB24" s="31">
        <f t="shared" si="42"/>
        <v>0</v>
      </c>
      <c r="BC24" s="31">
        <f t="shared" si="43"/>
        <v>0</v>
      </c>
      <c r="BD24" s="31">
        <f t="shared" si="44"/>
        <v>0</v>
      </c>
      <c r="BE24" s="31">
        <f t="shared" si="45"/>
        <v>0</v>
      </c>
      <c r="BF24" s="31">
        <f t="shared" si="46"/>
        <v>0</v>
      </c>
      <c r="BG24" s="31">
        <f t="shared" si="47"/>
        <v>0</v>
      </c>
      <c r="BH24" s="31">
        <f t="shared" si="48"/>
        <v>0</v>
      </c>
      <c r="BI24" s="31">
        <f t="shared" si="49"/>
        <v>0</v>
      </c>
      <c r="BJ24" s="31">
        <f t="shared" si="50"/>
        <v>0</v>
      </c>
      <c r="BK24" s="31">
        <f t="shared" si="51"/>
        <v>-151.94</v>
      </c>
      <c r="BL24" s="31">
        <f t="shared" si="52"/>
        <v>0</v>
      </c>
      <c r="BM24" s="6">
        <v>8.9999999999999993E-3</v>
      </c>
      <c r="BN24" s="6">
        <v>8.9999999999999993E-3</v>
      </c>
      <c r="BO24" s="6">
        <v>8.9999999999999993E-3</v>
      </c>
      <c r="BP24" s="6">
        <v>8.9999999999999993E-3</v>
      </c>
      <c r="BQ24" s="6">
        <v>8.9999999999999993E-3</v>
      </c>
      <c r="BR24" s="6">
        <v>8.9999999999999993E-3</v>
      </c>
      <c r="BS24" s="6">
        <v>8.9999999999999993E-3</v>
      </c>
      <c r="BT24" s="6">
        <v>8.9999999999999993E-3</v>
      </c>
      <c r="BU24" s="6">
        <v>8.9999999999999993E-3</v>
      </c>
      <c r="BV24" s="6">
        <v>8.9999999999999993E-3</v>
      </c>
      <c r="BW24" s="6">
        <v>8.9999999999999993E-3</v>
      </c>
      <c r="BX24" s="6">
        <v>8.9999999999999993E-3</v>
      </c>
      <c r="BY24" s="31">
        <v>0</v>
      </c>
      <c r="BZ24" s="31">
        <v>0</v>
      </c>
      <c r="CA24" s="31">
        <v>0</v>
      </c>
      <c r="CB24" s="31">
        <v>0</v>
      </c>
      <c r="CC24" s="31">
        <v>0</v>
      </c>
      <c r="CD24" s="31">
        <v>0</v>
      </c>
      <c r="CE24" s="31">
        <v>0</v>
      </c>
      <c r="CF24" s="31">
        <v>0</v>
      </c>
      <c r="CG24" s="31">
        <v>0</v>
      </c>
      <c r="CH24" s="31">
        <v>0</v>
      </c>
      <c r="CI24" s="31">
        <v>1243.1099999999999</v>
      </c>
      <c r="CJ24" s="31">
        <v>0</v>
      </c>
      <c r="CK24" s="32">
        <f t="shared" si="53"/>
        <v>0</v>
      </c>
      <c r="CL24" s="32">
        <f t="shared" si="54"/>
        <v>0</v>
      </c>
      <c r="CM24" s="32">
        <f t="shared" si="55"/>
        <v>0</v>
      </c>
      <c r="CN24" s="32">
        <f t="shared" si="56"/>
        <v>0</v>
      </c>
      <c r="CO24" s="32">
        <f t="shared" si="57"/>
        <v>0</v>
      </c>
      <c r="CP24" s="32">
        <f t="shared" si="58"/>
        <v>0</v>
      </c>
      <c r="CQ24" s="32">
        <f t="shared" si="59"/>
        <v>0</v>
      </c>
      <c r="CR24" s="32">
        <f t="shared" si="60"/>
        <v>0</v>
      </c>
      <c r="CS24" s="32">
        <f t="shared" si="61"/>
        <v>0</v>
      </c>
      <c r="CT24" s="32">
        <f t="shared" si="62"/>
        <v>0</v>
      </c>
      <c r="CU24" s="32">
        <f t="shared" si="63"/>
        <v>345.31</v>
      </c>
      <c r="CV24" s="32">
        <f t="shared" si="64"/>
        <v>0</v>
      </c>
      <c r="CW24" s="31">
        <f t="shared" si="186"/>
        <v>0</v>
      </c>
      <c r="CX24" s="31">
        <f t="shared" si="187"/>
        <v>0</v>
      </c>
      <c r="CY24" s="31">
        <f t="shared" si="188"/>
        <v>0</v>
      </c>
      <c r="CZ24" s="31">
        <f t="shared" si="189"/>
        <v>0</v>
      </c>
      <c r="DA24" s="31">
        <f t="shared" si="190"/>
        <v>0</v>
      </c>
      <c r="DB24" s="31">
        <f t="shared" si="191"/>
        <v>0</v>
      </c>
      <c r="DC24" s="31">
        <f t="shared" si="192"/>
        <v>0</v>
      </c>
      <c r="DD24" s="31">
        <f t="shared" si="193"/>
        <v>0</v>
      </c>
      <c r="DE24" s="31">
        <f t="shared" si="194"/>
        <v>0</v>
      </c>
      <c r="DF24" s="31">
        <f t="shared" si="195"/>
        <v>0</v>
      </c>
      <c r="DG24" s="31">
        <f t="shared" si="196"/>
        <v>676.81</v>
      </c>
      <c r="DH24" s="31">
        <f t="shared" si="197"/>
        <v>0</v>
      </c>
      <c r="DI24" s="32">
        <f t="shared" si="65"/>
        <v>0</v>
      </c>
      <c r="DJ24" s="32">
        <f t="shared" si="66"/>
        <v>0</v>
      </c>
      <c r="DK24" s="32">
        <f t="shared" si="67"/>
        <v>0</v>
      </c>
      <c r="DL24" s="32">
        <f t="shared" si="68"/>
        <v>0</v>
      </c>
      <c r="DM24" s="32">
        <f t="shared" si="69"/>
        <v>0</v>
      </c>
      <c r="DN24" s="32">
        <f t="shared" si="70"/>
        <v>0</v>
      </c>
      <c r="DO24" s="32">
        <f t="shared" si="71"/>
        <v>0</v>
      </c>
      <c r="DP24" s="32">
        <f t="shared" si="72"/>
        <v>0</v>
      </c>
      <c r="DQ24" s="32">
        <f t="shared" si="73"/>
        <v>0</v>
      </c>
      <c r="DR24" s="32">
        <f t="shared" si="74"/>
        <v>0</v>
      </c>
      <c r="DS24" s="32">
        <f t="shared" si="75"/>
        <v>33.840000000000003</v>
      </c>
      <c r="DT24" s="32">
        <f t="shared" si="76"/>
        <v>0</v>
      </c>
      <c r="DU24" s="31">
        <f t="shared" si="77"/>
        <v>0</v>
      </c>
      <c r="DV24" s="31">
        <f t="shared" si="78"/>
        <v>0</v>
      </c>
      <c r="DW24" s="31">
        <f t="shared" si="79"/>
        <v>0</v>
      </c>
      <c r="DX24" s="31">
        <f t="shared" si="80"/>
        <v>0</v>
      </c>
      <c r="DY24" s="31">
        <f t="shared" si="81"/>
        <v>0</v>
      </c>
      <c r="DZ24" s="31">
        <f t="shared" si="82"/>
        <v>0</v>
      </c>
      <c r="EA24" s="31">
        <f t="shared" si="83"/>
        <v>0</v>
      </c>
      <c r="EB24" s="31">
        <f t="shared" si="84"/>
        <v>0</v>
      </c>
      <c r="EC24" s="31">
        <f t="shared" si="85"/>
        <v>0</v>
      </c>
      <c r="ED24" s="31">
        <f t="shared" si="86"/>
        <v>0</v>
      </c>
      <c r="EE24" s="31">
        <f t="shared" si="87"/>
        <v>94.03</v>
      </c>
      <c r="EF24" s="31">
        <f t="shared" si="88"/>
        <v>0</v>
      </c>
      <c r="EG24" s="32">
        <f t="shared" si="89"/>
        <v>0</v>
      </c>
      <c r="EH24" s="32">
        <f t="shared" si="90"/>
        <v>0</v>
      </c>
      <c r="EI24" s="32">
        <f t="shared" si="91"/>
        <v>0</v>
      </c>
      <c r="EJ24" s="32">
        <f t="shared" si="92"/>
        <v>0</v>
      </c>
      <c r="EK24" s="32">
        <f t="shared" si="93"/>
        <v>0</v>
      </c>
      <c r="EL24" s="32">
        <f t="shared" si="94"/>
        <v>0</v>
      </c>
      <c r="EM24" s="32">
        <f t="shared" si="95"/>
        <v>0</v>
      </c>
      <c r="EN24" s="32">
        <f t="shared" si="96"/>
        <v>0</v>
      </c>
      <c r="EO24" s="32">
        <f t="shared" si="97"/>
        <v>0</v>
      </c>
      <c r="EP24" s="32">
        <f t="shared" si="98"/>
        <v>0</v>
      </c>
      <c r="EQ24" s="32">
        <f t="shared" si="99"/>
        <v>804.68</v>
      </c>
      <c r="ER24" s="32">
        <f t="shared" si="100"/>
        <v>0</v>
      </c>
    </row>
    <row r="25" spans="1:148" x14ac:dyDescent="0.25">
      <c r="A25" t="s">
        <v>466</v>
      </c>
      <c r="B25" s="1" t="s">
        <v>157</v>
      </c>
      <c r="C25" t="str">
        <f t="shared" ca="1" si="161"/>
        <v>ARD1</v>
      </c>
      <c r="D25" t="str">
        <f t="shared" ca="1" si="1"/>
        <v>Ardenville Wind Facility</v>
      </c>
      <c r="E25" s="52">
        <v>25134.179700000001</v>
      </c>
      <c r="F25" s="52">
        <v>14076.579400000001</v>
      </c>
      <c r="G25" s="52">
        <v>23587.464800000002</v>
      </c>
      <c r="H25" s="52">
        <v>16581.236799999999</v>
      </c>
      <c r="I25" s="52">
        <v>6765.9179000000004</v>
      </c>
      <c r="J25" s="52">
        <v>6717.3272999999999</v>
      </c>
      <c r="K25" s="52">
        <v>7421.3782000000001</v>
      </c>
      <c r="L25" s="52">
        <v>11720.208000000001</v>
      </c>
      <c r="M25" s="52">
        <v>18727.357400000001</v>
      </c>
      <c r="N25" s="52">
        <v>20534.9349</v>
      </c>
      <c r="O25" s="52">
        <v>21109.776300000001</v>
      </c>
      <c r="P25" s="52">
        <v>22591.6116</v>
      </c>
      <c r="Q25" s="32">
        <v>620179.51</v>
      </c>
      <c r="R25" s="32">
        <v>298136.05</v>
      </c>
      <c r="S25" s="32">
        <v>421597.9</v>
      </c>
      <c r="T25" s="32">
        <v>302589.18</v>
      </c>
      <c r="U25" s="32">
        <v>198986.44</v>
      </c>
      <c r="V25" s="32">
        <v>220087.19</v>
      </c>
      <c r="W25" s="32">
        <v>144520.54</v>
      </c>
      <c r="X25" s="32">
        <v>265621.90999999997</v>
      </c>
      <c r="Y25" s="32">
        <v>352829</v>
      </c>
      <c r="Z25" s="32">
        <v>356008.11</v>
      </c>
      <c r="AA25" s="32">
        <v>357865.92</v>
      </c>
      <c r="AB25" s="32">
        <v>402048.37</v>
      </c>
      <c r="AC25" s="2">
        <v>4.1399999999999997</v>
      </c>
      <c r="AD25" s="2">
        <v>4.1399999999999997</v>
      </c>
      <c r="AE25" s="2">
        <v>4.1399999999999997</v>
      </c>
      <c r="AF25" s="2">
        <v>4.1399999999999997</v>
      </c>
      <c r="AG25" s="2">
        <v>4.1399999999999997</v>
      </c>
      <c r="AH25" s="2">
        <v>4.1399999999999997</v>
      </c>
      <c r="AI25" s="2">
        <v>4.1399999999999997</v>
      </c>
      <c r="AJ25" s="2">
        <v>4.1399999999999997</v>
      </c>
      <c r="AK25" s="2">
        <v>4.1399999999999997</v>
      </c>
      <c r="AL25" s="2">
        <v>4.1399999999999997</v>
      </c>
      <c r="AM25" s="2">
        <v>4.1399999999999997</v>
      </c>
      <c r="AN25" s="2">
        <v>4.1399999999999997</v>
      </c>
      <c r="AO25" s="33">
        <v>25675.43</v>
      </c>
      <c r="AP25" s="33">
        <v>12342.83</v>
      </c>
      <c r="AQ25" s="33">
        <v>17454.150000000001</v>
      </c>
      <c r="AR25" s="33">
        <v>12527.19</v>
      </c>
      <c r="AS25" s="33">
        <v>8238.0400000000009</v>
      </c>
      <c r="AT25" s="33">
        <v>9111.61</v>
      </c>
      <c r="AU25" s="33">
        <v>5983.15</v>
      </c>
      <c r="AV25" s="33">
        <v>10996.75</v>
      </c>
      <c r="AW25" s="33">
        <v>14607.12</v>
      </c>
      <c r="AX25" s="33">
        <v>14738.74</v>
      </c>
      <c r="AY25" s="33">
        <v>14815.65</v>
      </c>
      <c r="AZ25" s="33">
        <v>16644.8</v>
      </c>
      <c r="BA25" s="31">
        <f t="shared" si="41"/>
        <v>-62.02</v>
      </c>
      <c r="BB25" s="31">
        <f t="shared" si="42"/>
        <v>-29.81</v>
      </c>
      <c r="BC25" s="31">
        <f t="shared" si="43"/>
        <v>-42.16</v>
      </c>
      <c r="BD25" s="31">
        <f t="shared" si="44"/>
        <v>-60.52</v>
      </c>
      <c r="BE25" s="31">
        <f t="shared" si="45"/>
        <v>-39.799999999999997</v>
      </c>
      <c r="BF25" s="31">
        <f t="shared" si="46"/>
        <v>-44.02</v>
      </c>
      <c r="BG25" s="31">
        <f t="shared" si="47"/>
        <v>231.23</v>
      </c>
      <c r="BH25" s="31">
        <f t="shared" si="48"/>
        <v>425</v>
      </c>
      <c r="BI25" s="31">
        <f t="shared" si="49"/>
        <v>564.53</v>
      </c>
      <c r="BJ25" s="31">
        <f t="shared" si="50"/>
        <v>-391.61</v>
      </c>
      <c r="BK25" s="31">
        <f t="shared" si="51"/>
        <v>-393.65</v>
      </c>
      <c r="BL25" s="31">
        <f t="shared" si="52"/>
        <v>-442.25</v>
      </c>
      <c r="BM25" s="6">
        <v>4.3499999999999997E-2</v>
      </c>
      <c r="BN25" s="6">
        <v>4.3499999999999997E-2</v>
      </c>
      <c r="BO25" s="6">
        <v>4.3499999999999997E-2</v>
      </c>
      <c r="BP25" s="6">
        <v>4.3499999999999997E-2</v>
      </c>
      <c r="BQ25" s="6">
        <v>4.3499999999999997E-2</v>
      </c>
      <c r="BR25" s="6">
        <v>4.3499999999999997E-2</v>
      </c>
      <c r="BS25" s="6">
        <v>4.3499999999999997E-2</v>
      </c>
      <c r="BT25" s="6">
        <v>4.3499999999999997E-2</v>
      </c>
      <c r="BU25" s="6">
        <v>4.3499999999999997E-2</v>
      </c>
      <c r="BV25" s="6">
        <v>4.3499999999999997E-2</v>
      </c>
      <c r="BW25" s="6">
        <v>4.3499999999999997E-2</v>
      </c>
      <c r="BX25" s="6">
        <v>4.3499999999999997E-2</v>
      </c>
      <c r="BY25" s="31">
        <v>26977.81</v>
      </c>
      <c r="BZ25" s="31">
        <v>12968.92</v>
      </c>
      <c r="CA25" s="31">
        <v>18339.509999999998</v>
      </c>
      <c r="CB25" s="31">
        <v>13162.63</v>
      </c>
      <c r="CC25" s="31">
        <v>8655.91</v>
      </c>
      <c r="CD25" s="31">
        <v>9573.7900000000009</v>
      </c>
      <c r="CE25" s="31">
        <v>6286.64</v>
      </c>
      <c r="CF25" s="31">
        <v>11554.55</v>
      </c>
      <c r="CG25" s="31">
        <v>15348.06</v>
      </c>
      <c r="CH25" s="31">
        <v>15486.35</v>
      </c>
      <c r="CI25" s="31">
        <v>15567.17</v>
      </c>
      <c r="CJ25" s="31">
        <v>17489.099999999999</v>
      </c>
      <c r="CK25" s="32">
        <f t="shared" si="53"/>
        <v>1550.45</v>
      </c>
      <c r="CL25" s="32">
        <f t="shared" si="54"/>
        <v>745.34</v>
      </c>
      <c r="CM25" s="32">
        <f t="shared" si="55"/>
        <v>1053.99</v>
      </c>
      <c r="CN25" s="32">
        <f t="shared" si="56"/>
        <v>756.47</v>
      </c>
      <c r="CO25" s="32">
        <f t="shared" si="57"/>
        <v>497.47</v>
      </c>
      <c r="CP25" s="32">
        <f t="shared" si="58"/>
        <v>550.22</v>
      </c>
      <c r="CQ25" s="32">
        <f t="shared" si="59"/>
        <v>361.3</v>
      </c>
      <c r="CR25" s="32">
        <f t="shared" si="60"/>
        <v>664.05</v>
      </c>
      <c r="CS25" s="32">
        <f t="shared" si="61"/>
        <v>882.07</v>
      </c>
      <c r="CT25" s="32">
        <f t="shared" si="62"/>
        <v>890.02</v>
      </c>
      <c r="CU25" s="32">
        <f t="shared" si="63"/>
        <v>894.66</v>
      </c>
      <c r="CV25" s="32">
        <f t="shared" si="64"/>
        <v>1005.12</v>
      </c>
      <c r="CW25" s="31">
        <f t="shared" si="186"/>
        <v>2914.8500000000017</v>
      </c>
      <c r="CX25" s="31">
        <f t="shared" si="187"/>
        <v>1401.2400000000002</v>
      </c>
      <c r="CY25" s="31">
        <f t="shared" si="188"/>
        <v>1981.5099999999986</v>
      </c>
      <c r="CZ25" s="31">
        <f t="shared" si="189"/>
        <v>1452.429999999998</v>
      </c>
      <c r="DA25" s="31">
        <f t="shared" si="190"/>
        <v>955.13999999999828</v>
      </c>
      <c r="DB25" s="31">
        <f t="shared" si="191"/>
        <v>1056.4199999999996</v>
      </c>
      <c r="DC25" s="31">
        <f t="shared" si="192"/>
        <v>433.56000000000085</v>
      </c>
      <c r="DD25" s="31">
        <f t="shared" si="193"/>
        <v>796.84999999999854</v>
      </c>
      <c r="DE25" s="31">
        <f t="shared" si="194"/>
        <v>1058.4799999999984</v>
      </c>
      <c r="DF25" s="31">
        <f t="shared" si="195"/>
        <v>2029.2400000000011</v>
      </c>
      <c r="DG25" s="31">
        <f t="shared" si="196"/>
        <v>2039.8300000000022</v>
      </c>
      <c r="DH25" s="31">
        <f t="shared" si="197"/>
        <v>2291.6699999999983</v>
      </c>
      <c r="DI25" s="32">
        <f t="shared" si="65"/>
        <v>145.74</v>
      </c>
      <c r="DJ25" s="32">
        <f t="shared" si="66"/>
        <v>70.06</v>
      </c>
      <c r="DK25" s="32">
        <f t="shared" si="67"/>
        <v>99.08</v>
      </c>
      <c r="DL25" s="32">
        <f t="shared" si="68"/>
        <v>72.62</v>
      </c>
      <c r="DM25" s="32">
        <f t="shared" si="69"/>
        <v>47.76</v>
      </c>
      <c r="DN25" s="32">
        <f t="shared" si="70"/>
        <v>52.82</v>
      </c>
      <c r="DO25" s="32">
        <f t="shared" si="71"/>
        <v>21.68</v>
      </c>
      <c r="DP25" s="32">
        <f t="shared" si="72"/>
        <v>39.840000000000003</v>
      </c>
      <c r="DQ25" s="32">
        <f t="shared" si="73"/>
        <v>52.92</v>
      </c>
      <c r="DR25" s="32">
        <f t="shared" si="74"/>
        <v>101.46</v>
      </c>
      <c r="DS25" s="32">
        <f t="shared" si="75"/>
        <v>101.99</v>
      </c>
      <c r="DT25" s="32">
        <f t="shared" si="76"/>
        <v>114.58</v>
      </c>
      <c r="DU25" s="31">
        <f t="shared" si="77"/>
        <v>463.21</v>
      </c>
      <c r="DV25" s="31">
        <f t="shared" si="78"/>
        <v>219.7</v>
      </c>
      <c r="DW25" s="31">
        <f t="shared" si="79"/>
        <v>306.88</v>
      </c>
      <c r="DX25" s="31">
        <f t="shared" si="80"/>
        <v>221.86</v>
      </c>
      <c r="DY25" s="31">
        <f t="shared" si="81"/>
        <v>143.94</v>
      </c>
      <c r="DZ25" s="31">
        <f t="shared" si="82"/>
        <v>156.94999999999999</v>
      </c>
      <c r="EA25" s="31">
        <f t="shared" si="83"/>
        <v>63.52</v>
      </c>
      <c r="EB25" s="31">
        <f t="shared" si="84"/>
        <v>115.23</v>
      </c>
      <c r="EC25" s="31">
        <f t="shared" si="85"/>
        <v>151.04</v>
      </c>
      <c r="ED25" s="31">
        <f t="shared" si="86"/>
        <v>285.81</v>
      </c>
      <c r="EE25" s="31">
        <f t="shared" si="87"/>
        <v>283.39999999999998</v>
      </c>
      <c r="EF25" s="31">
        <f t="shared" si="88"/>
        <v>314.16000000000003</v>
      </c>
      <c r="EG25" s="32">
        <f t="shared" si="89"/>
        <v>3523.800000000002</v>
      </c>
      <c r="EH25" s="32">
        <f t="shared" si="90"/>
        <v>1691.0000000000002</v>
      </c>
      <c r="EI25" s="32">
        <f t="shared" si="91"/>
        <v>2387.4699999999989</v>
      </c>
      <c r="EJ25" s="32">
        <f t="shared" si="92"/>
        <v>1746.909999999998</v>
      </c>
      <c r="EK25" s="32">
        <f t="shared" si="93"/>
        <v>1146.8399999999983</v>
      </c>
      <c r="EL25" s="32">
        <f t="shared" si="94"/>
        <v>1266.1899999999996</v>
      </c>
      <c r="EM25" s="32">
        <f t="shared" si="95"/>
        <v>518.7600000000009</v>
      </c>
      <c r="EN25" s="32">
        <f t="shared" si="96"/>
        <v>951.91999999999859</v>
      </c>
      <c r="EO25" s="32">
        <f t="shared" si="97"/>
        <v>1262.4399999999985</v>
      </c>
      <c r="EP25" s="32">
        <f t="shared" si="98"/>
        <v>2416.5100000000011</v>
      </c>
      <c r="EQ25" s="32">
        <f t="shared" si="99"/>
        <v>2425.2200000000021</v>
      </c>
      <c r="ER25" s="32">
        <f t="shared" si="100"/>
        <v>2720.409999999998</v>
      </c>
    </row>
    <row r="26" spans="1:148" x14ac:dyDescent="0.25">
      <c r="A26" t="s">
        <v>467</v>
      </c>
      <c r="B26" s="1" t="s">
        <v>122</v>
      </c>
      <c r="C26" t="str">
        <f t="shared" ca="1" si="161"/>
        <v>BAR</v>
      </c>
      <c r="D26" t="str">
        <f t="shared" ca="1" si="1"/>
        <v>Barrier Hydro Facility</v>
      </c>
      <c r="E26" s="52">
        <v>597.45890139999995</v>
      </c>
      <c r="F26" s="52">
        <v>2077.3223453999999</v>
      </c>
      <c r="G26" s="52">
        <v>4528.0705017</v>
      </c>
      <c r="H26" s="52">
        <v>3617.3601678999999</v>
      </c>
      <c r="I26" s="52">
        <v>4789.7485788000004</v>
      </c>
      <c r="J26" s="52">
        <v>4259.4920373000004</v>
      </c>
      <c r="K26" s="52">
        <v>2820.0144503000001</v>
      </c>
      <c r="L26" s="52">
        <v>1471.1512407</v>
      </c>
      <c r="M26" s="52">
        <v>1154.9350408</v>
      </c>
      <c r="N26" s="52">
        <v>1994.611431</v>
      </c>
      <c r="O26" s="52">
        <v>2429.7250032000002</v>
      </c>
      <c r="P26" s="52">
        <v>3198.8816289000001</v>
      </c>
      <c r="Q26" s="32">
        <v>16309.62</v>
      </c>
      <c r="R26" s="32">
        <v>101406.57</v>
      </c>
      <c r="S26" s="32">
        <v>102010.72</v>
      </c>
      <c r="T26" s="32">
        <v>81386.240000000005</v>
      </c>
      <c r="U26" s="32">
        <v>319757.09999999998</v>
      </c>
      <c r="V26" s="32">
        <v>535777.37</v>
      </c>
      <c r="W26" s="32">
        <v>82100.56</v>
      </c>
      <c r="X26" s="32">
        <v>97115.33</v>
      </c>
      <c r="Y26" s="32">
        <v>25570.13</v>
      </c>
      <c r="Z26" s="32">
        <v>52617.42</v>
      </c>
      <c r="AA26" s="32">
        <v>66612.94</v>
      </c>
      <c r="AB26" s="32">
        <v>73466.13</v>
      </c>
      <c r="AC26" s="2">
        <v>2.59</v>
      </c>
      <c r="AD26" s="2">
        <v>2.59</v>
      </c>
      <c r="AE26" s="2">
        <v>2.59</v>
      </c>
      <c r="AF26" s="2">
        <v>2.59</v>
      </c>
      <c r="AG26" s="2">
        <v>2.59</v>
      </c>
      <c r="AH26" s="2">
        <v>2.59</v>
      </c>
      <c r="AI26" s="2">
        <v>2.59</v>
      </c>
      <c r="AJ26" s="2">
        <v>2.59</v>
      </c>
      <c r="AK26" s="2">
        <v>2.59</v>
      </c>
      <c r="AL26" s="2">
        <v>2.59</v>
      </c>
      <c r="AM26" s="2">
        <v>2.59</v>
      </c>
      <c r="AN26" s="2">
        <v>2.59</v>
      </c>
      <c r="AO26" s="33">
        <v>422.42</v>
      </c>
      <c r="AP26" s="33">
        <v>2626.43</v>
      </c>
      <c r="AQ26" s="33">
        <v>2642.08</v>
      </c>
      <c r="AR26" s="33">
        <v>2107.9</v>
      </c>
      <c r="AS26" s="33">
        <v>8281.7099999999991</v>
      </c>
      <c r="AT26" s="33">
        <v>13876.63</v>
      </c>
      <c r="AU26" s="33">
        <v>2126.4</v>
      </c>
      <c r="AV26" s="33">
        <v>2515.29</v>
      </c>
      <c r="AW26" s="33">
        <v>662.27</v>
      </c>
      <c r="AX26" s="33">
        <v>1362.79</v>
      </c>
      <c r="AY26" s="33">
        <v>1725.28</v>
      </c>
      <c r="AZ26" s="33">
        <v>1902.77</v>
      </c>
      <c r="BA26" s="31">
        <f t="shared" si="41"/>
        <v>-1.63</v>
      </c>
      <c r="BB26" s="31">
        <f t="shared" si="42"/>
        <v>-10.14</v>
      </c>
      <c r="BC26" s="31">
        <f t="shared" si="43"/>
        <v>-10.199999999999999</v>
      </c>
      <c r="BD26" s="31">
        <f t="shared" si="44"/>
        <v>-16.28</v>
      </c>
      <c r="BE26" s="31">
        <f t="shared" si="45"/>
        <v>-63.95</v>
      </c>
      <c r="BF26" s="31">
        <f t="shared" si="46"/>
        <v>-107.16</v>
      </c>
      <c r="BG26" s="31">
        <f t="shared" si="47"/>
        <v>131.36000000000001</v>
      </c>
      <c r="BH26" s="31">
        <f t="shared" si="48"/>
        <v>155.38</v>
      </c>
      <c r="BI26" s="31">
        <f t="shared" si="49"/>
        <v>40.909999999999997</v>
      </c>
      <c r="BJ26" s="31">
        <f t="shared" si="50"/>
        <v>-57.88</v>
      </c>
      <c r="BK26" s="31">
        <f t="shared" si="51"/>
        <v>-73.27</v>
      </c>
      <c r="BL26" s="31">
        <f t="shared" si="52"/>
        <v>-80.81</v>
      </c>
      <c r="BM26" s="6">
        <v>-2.4299999999999999E-2</v>
      </c>
      <c r="BN26" s="6">
        <v>-2.4299999999999999E-2</v>
      </c>
      <c r="BO26" s="6">
        <v>-2.4299999999999999E-2</v>
      </c>
      <c r="BP26" s="6">
        <v>-2.4299999999999999E-2</v>
      </c>
      <c r="BQ26" s="6">
        <v>-2.4299999999999999E-2</v>
      </c>
      <c r="BR26" s="6">
        <v>-2.4299999999999999E-2</v>
      </c>
      <c r="BS26" s="6">
        <v>-2.4299999999999999E-2</v>
      </c>
      <c r="BT26" s="6">
        <v>-2.4299999999999999E-2</v>
      </c>
      <c r="BU26" s="6">
        <v>-2.4299999999999999E-2</v>
      </c>
      <c r="BV26" s="6">
        <v>-2.4299999999999999E-2</v>
      </c>
      <c r="BW26" s="6">
        <v>-2.4299999999999999E-2</v>
      </c>
      <c r="BX26" s="6">
        <v>-2.4299999999999999E-2</v>
      </c>
      <c r="BY26" s="31">
        <v>-396.32</v>
      </c>
      <c r="BZ26" s="31">
        <v>-2464.1799999999998</v>
      </c>
      <c r="CA26" s="31">
        <v>-2478.86</v>
      </c>
      <c r="CB26" s="31">
        <v>-1977.69</v>
      </c>
      <c r="CC26" s="31">
        <v>-7770.1</v>
      </c>
      <c r="CD26" s="31">
        <v>-13019.39</v>
      </c>
      <c r="CE26" s="31">
        <v>-1995.04</v>
      </c>
      <c r="CF26" s="31">
        <v>-2359.9</v>
      </c>
      <c r="CG26" s="31">
        <v>-621.35</v>
      </c>
      <c r="CH26" s="31">
        <v>-1278.5999999999999</v>
      </c>
      <c r="CI26" s="31">
        <v>-1618.69</v>
      </c>
      <c r="CJ26" s="31">
        <v>-1785.23</v>
      </c>
      <c r="CK26" s="32">
        <f t="shared" si="53"/>
        <v>40.770000000000003</v>
      </c>
      <c r="CL26" s="32">
        <f t="shared" si="54"/>
        <v>253.52</v>
      </c>
      <c r="CM26" s="32">
        <f t="shared" si="55"/>
        <v>255.03</v>
      </c>
      <c r="CN26" s="32">
        <f t="shared" si="56"/>
        <v>203.47</v>
      </c>
      <c r="CO26" s="32">
        <f t="shared" si="57"/>
        <v>799.39</v>
      </c>
      <c r="CP26" s="32">
        <f t="shared" si="58"/>
        <v>1339.44</v>
      </c>
      <c r="CQ26" s="32">
        <f t="shared" si="59"/>
        <v>205.25</v>
      </c>
      <c r="CR26" s="32">
        <f t="shared" si="60"/>
        <v>242.79</v>
      </c>
      <c r="CS26" s="32">
        <f t="shared" si="61"/>
        <v>63.93</v>
      </c>
      <c r="CT26" s="32">
        <f t="shared" si="62"/>
        <v>131.54</v>
      </c>
      <c r="CU26" s="32">
        <f t="shared" si="63"/>
        <v>166.53</v>
      </c>
      <c r="CV26" s="32">
        <f t="shared" si="64"/>
        <v>183.67</v>
      </c>
      <c r="CW26" s="31">
        <f t="shared" si="186"/>
        <v>-776.34</v>
      </c>
      <c r="CX26" s="31">
        <f t="shared" si="187"/>
        <v>-4826.95</v>
      </c>
      <c r="CY26" s="31">
        <f t="shared" si="188"/>
        <v>-4855.71</v>
      </c>
      <c r="CZ26" s="31">
        <f t="shared" si="189"/>
        <v>-3865.8399999999997</v>
      </c>
      <c r="DA26" s="31">
        <f t="shared" si="190"/>
        <v>-15188.469999999998</v>
      </c>
      <c r="DB26" s="31">
        <f t="shared" si="191"/>
        <v>-25449.42</v>
      </c>
      <c r="DC26" s="31">
        <f t="shared" si="192"/>
        <v>-4047.55</v>
      </c>
      <c r="DD26" s="31">
        <f t="shared" si="193"/>
        <v>-4787.78</v>
      </c>
      <c r="DE26" s="31">
        <f t="shared" si="194"/>
        <v>-1260.6000000000001</v>
      </c>
      <c r="DF26" s="31">
        <f t="shared" si="195"/>
        <v>-2451.9699999999998</v>
      </c>
      <c r="DG26" s="31">
        <f t="shared" si="196"/>
        <v>-3104.17</v>
      </c>
      <c r="DH26" s="31">
        <f t="shared" si="197"/>
        <v>-3423.52</v>
      </c>
      <c r="DI26" s="32">
        <f t="shared" si="65"/>
        <v>-38.82</v>
      </c>
      <c r="DJ26" s="32">
        <f t="shared" si="66"/>
        <v>-241.35</v>
      </c>
      <c r="DK26" s="32">
        <f t="shared" si="67"/>
        <v>-242.79</v>
      </c>
      <c r="DL26" s="32">
        <f t="shared" si="68"/>
        <v>-193.29</v>
      </c>
      <c r="DM26" s="32">
        <f t="shared" si="69"/>
        <v>-759.42</v>
      </c>
      <c r="DN26" s="32">
        <f t="shared" si="70"/>
        <v>-1272.47</v>
      </c>
      <c r="DO26" s="32">
        <f t="shared" si="71"/>
        <v>-202.38</v>
      </c>
      <c r="DP26" s="32">
        <f t="shared" si="72"/>
        <v>-239.39</v>
      </c>
      <c r="DQ26" s="32">
        <f t="shared" si="73"/>
        <v>-63.03</v>
      </c>
      <c r="DR26" s="32">
        <f t="shared" si="74"/>
        <v>-122.6</v>
      </c>
      <c r="DS26" s="32">
        <f t="shared" si="75"/>
        <v>-155.21</v>
      </c>
      <c r="DT26" s="32">
        <f t="shared" si="76"/>
        <v>-171.18</v>
      </c>
      <c r="DU26" s="31">
        <f t="shared" si="77"/>
        <v>-123.37</v>
      </c>
      <c r="DV26" s="31">
        <f t="shared" si="78"/>
        <v>-756.82</v>
      </c>
      <c r="DW26" s="31">
        <f t="shared" si="79"/>
        <v>-752.02</v>
      </c>
      <c r="DX26" s="31">
        <f t="shared" si="80"/>
        <v>-590.51</v>
      </c>
      <c r="DY26" s="31">
        <f t="shared" si="81"/>
        <v>-2288.83</v>
      </c>
      <c r="DZ26" s="31">
        <f t="shared" si="82"/>
        <v>-3781.07</v>
      </c>
      <c r="EA26" s="31">
        <f t="shared" si="83"/>
        <v>-593.04</v>
      </c>
      <c r="EB26" s="31">
        <f t="shared" si="84"/>
        <v>-692.34</v>
      </c>
      <c r="EC26" s="31">
        <f t="shared" si="85"/>
        <v>-179.88</v>
      </c>
      <c r="ED26" s="31">
        <f t="shared" si="86"/>
        <v>-345.35</v>
      </c>
      <c r="EE26" s="31">
        <f t="shared" si="87"/>
        <v>-431.28</v>
      </c>
      <c r="EF26" s="31">
        <f t="shared" si="88"/>
        <v>-469.32</v>
      </c>
      <c r="EG26" s="32">
        <f t="shared" si="89"/>
        <v>-938.53000000000009</v>
      </c>
      <c r="EH26" s="32">
        <f t="shared" si="90"/>
        <v>-5825.12</v>
      </c>
      <c r="EI26" s="32">
        <f t="shared" si="91"/>
        <v>-5850.52</v>
      </c>
      <c r="EJ26" s="32">
        <f t="shared" si="92"/>
        <v>-4649.6399999999994</v>
      </c>
      <c r="EK26" s="32">
        <f t="shared" si="93"/>
        <v>-18236.719999999998</v>
      </c>
      <c r="EL26" s="32">
        <f t="shared" si="94"/>
        <v>-30502.959999999999</v>
      </c>
      <c r="EM26" s="32">
        <f t="shared" si="95"/>
        <v>-4842.97</v>
      </c>
      <c r="EN26" s="32">
        <f t="shared" si="96"/>
        <v>-5719.51</v>
      </c>
      <c r="EO26" s="32">
        <f t="shared" si="97"/>
        <v>-1503.5100000000002</v>
      </c>
      <c r="EP26" s="32">
        <f t="shared" si="98"/>
        <v>-2919.9199999999996</v>
      </c>
      <c r="EQ26" s="32">
        <f t="shared" si="99"/>
        <v>-3690.66</v>
      </c>
      <c r="ER26" s="32">
        <f t="shared" si="100"/>
        <v>-4064.02</v>
      </c>
    </row>
    <row r="27" spans="1:148" x14ac:dyDescent="0.25">
      <c r="A27" t="s">
        <v>468</v>
      </c>
      <c r="B27" s="1" t="s">
        <v>138</v>
      </c>
      <c r="C27" t="str">
        <f t="shared" ca="1" si="161"/>
        <v>BCR2</v>
      </c>
      <c r="D27" t="str">
        <f t="shared" ca="1" si="1"/>
        <v>Bear Creek #2</v>
      </c>
      <c r="E27" s="52">
        <v>12911.107920500001</v>
      </c>
      <c r="F27" s="52">
        <v>9592.9641016999994</v>
      </c>
      <c r="G27" s="52">
        <v>12256.6932165</v>
      </c>
      <c r="H27" s="52">
        <v>9194.2932436999999</v>
      </c>
      <c r="I27" s="52">
        <v>13053.2983043</v>
      </c>
      <c r="J27" s="52">
        <v>13943.8850953</v>
      </c>
      <c r="K27" s="52">
        <v>12582.812</v>
      </c>
      <c r="L27" s="52">
        <v>13479.9361245</v>
      </c>
      <c r="M27" s="52">
        <v>11509.655365500001</v>
      </c>
      <c r="N27" s="52">
        <v>10655.092307499999</v>
      </c>
      <c r="O27" s="52">
        <v>9637.6905506999992</v>
      </c>
      <c r="P27" s="52">
        <v>11462.5308424</v>
      </c>
      <c r="Q27" s="32">
        <v>455007.54</v>
      </c>
      <c r="R27" s="32">
        <v>353183.75</v>
      </c>
      <c r="S27" s="32">
        <v>253241.58</v>
      </c>
      <c r="T27" s="32">
        <v>187716.91</v>
      </c>
      <c r="U27" s="32">
        <v>763805.04</v>
      </c>
      <c r="V27" s="32">
        <v>1539164.99</v>
      </c>
      <c r="W27" s="32">
        <v>295584.84999999998</v>
      </c>
      <c r="X27" s="32">
        <v>488149.69</v>
      </c>
      <c r="Y27" s="32">
        <v>239167.47</v>
      </c>
      <c r="Z27" s="32">
        <v>238414.37</v>
      </c>
      <c r="AA27" s="32">
        <v>207633.76</v>
      </c>
      <c r="AB27" s="32">
        <v>240731.62</v>
      </c>
      <c r="AC27" s="2">
        <v>-3.93</v>
      </c>
      <c r="AD27" s="2">
        <v>-3.93</v>
      </c>
      <c r="AE27" s="2">
        <v>-3.93</v>
      </c>
      <c r="AF27" s="2">
        <v>-3.93</v>
      </c>
      <c r="AG27" s="2">
        <v>-3.93</v>
      </c>
      <c r="AH27" s="2">
        <v>-3.93</v>
      </c>
      <c r="AI27" s="2">
        <v>-3.93</v>
      </c>
      <c r="AJ27" s="2">
        <v>-3.93</v>
      </c>
      <c r="AK27" s="2">
        <v>-3.93</v>
      </c>
      <c r="AL27" s="2">
        <v>-3.93</v>
      </c>
      <c r="AM27" s="2">
        <v>-3.93</v>
      </c>
      <c r="AN27" s="2">
        <v>-3.93</v>
      </c>
      <c r="AO27" s="33">
        <v>-17881.8</v>
      </c>
      <c r="AP27" s="33">
        <v>-13880.12</v>
      </c>
      <c r="AQ27" s="33">
        <v>-9952.39</v>
      </c>
      <c r="AR27" s="33">
        <v>-7377.27</v>
      </c>
      <c r="AS27" s="33">
        <v>-30017.54</v>
      </c>
      <c r="AT27" s="33">
        <v>-60489.18</v>
      </c>
      <c r="AU27" s="33">
        <v>-11616.48</v>
      </c>
      <c r="AV27" s="33">
        <v>-19184.28</v>
      </c>
      <c r="AW27" s="33">
        <v>-9399.2800000000007</v>
      </c>
      <c r="AX27" s="33">
        <v>-9369.68</v>
      </c>
      <c r="AY27" s="33">
        <v>-8160.01</v>
      </c>
      <c r="AZ27" s="33">
        <v>-9460.75</v>
      </c>
      <c r="BA27" s="31">
        <f t="shared" si="41"/>
        <v>-45.5</v>
      </c>
      <c r="BB27" s="31">
        <f t="shared" si="42"/>
        <v>-35.32</v>
      </c>
      <c r="BC27" s="31">
        <f t="shared" si="43"/>
        <v>-25.32</v>
      </c>
      <c r="BD27" s="31">
        <f t="shared" si="44"/>
        <v>-37.54</v>
      </c>
      <c r="BE27" s="31">
        <f t="shared" si="45"/>
        <v>-152.76</v>
      </c>
      <c r="BF27" s="31">
        <f t="shared" si="46"/>
        <v>-307.83</v>
      </c>
      <c r="BG27" s="31">
        <f t="shared" si="47"/>
        <v>472.94</v>
      </c>
      <c r="BH27" s="31">
        <f t="shared" si="48"/>
        <v>781.04</v>
      </c>
      <c r="BI27" s="31">
        <f t="shared" si="49"/>
        <v>382.67</v>
      </c>
      <c r="BJ27" s="31">
        <f t="shared" si="50"/>
        <v>-262.26</v>
      </c>
      <c r="BK27" s="31">
        <f t="shared" si="51"/>
        <v>-228.4</v>
      </c>
      <c r="BL27" s="31">
        <f t="shared" si="52"/>
        <v>-264.8</v>
      </c>
      <c r="BM27" s="6">
        <v>-0.12</v>
      </c>
      <c r="BN27" s="6">
        <v>-0.12</v>
      </c>
      <c r="BO27" s="6">
        <v>-0.12</v>
      </c>
      <c r="BP27" s="6">
        <v>-0.12</v>
      </c>
      <c r="BQ27" s="6">
        <v>-0.12</v>
      </c>
      <c r="BR27" s="6">
        <v>-0.12</v>
      </c>
      <c r="BS27" s="6">
        <v>-0.12</v>
      </c>
      <c r="BT27" s="6">
        <v>-0.12</v>
      </c>
      <c r="BU27" s="6">
        <v>-0.12</v>
      </c>
      <c r="BV27" s="6">
        <v>-0.12</v>
      </c>
      <c r="BW27" s="6">
        <v>-0.12</v>
      </c>
      <c r="BX27" s="6">
        <v>-0.12</v>
      </c>
      <c r="BY27" s="31">
        <v>-54600.9</v>
      </c>
      <c r="BZ27" s="31">
        <v>-42382.05</v>
      </c>
      <c r="CA27" s="31">
        <v>-30388.99</v>
      </c>
      <c r="CB27" s="31">
        <v>-22526.03</v>
      </c>
      <c r="CC27" s="31">
        <v>-91656.6</v>
      </c>
      <c r="CD27" s="31">
        <v>-184699.8</v>
      </c>
      <c r="CE27" s="31">
        <v>-35470.18</v>
      </c>
      <c r="CF27" s="31">
        <v>-58577.96</v>
      </c>
      <c r="CG27" s="31">
        <v>-28700.1</v>
      </c>
      <c r="CH27" s="31">
        <v>-28609.72</v>
      </c>
      <c r="CI27" s="31">
        <v>-24916.05</v>
      </c>
      <c r="CJ27" s="31">
        <v>-28887.79</v>
      </c>
      <c r="CK27" s="32">
        <f t="shared" si="53"/>
        <v>1137.52</v>
      </c>
      <c r="CL27" s="32">
        <f t="shared" si="54"/>
        <v>882.96</v>
      </c>
      <c r="CM27" s="32">
        <f t="shared" si="55"/>
        <v>633.1</v>
      </c>
      <c r="CN27" s="32">
        <f t="shared" si="56"/>
        <v>469.29</v>
      </c>
      <c r="CO27" s="32">
        <f t="shared" si="57"/>
        <v>1909.51</v>
      </c>
      <c r="CP27" s="32">
        <f t="shared" si="58"/>
        <v>3847.91</v>
      </c>
      <c r="CQ27" s="32">
        <f t="shared" si="59"/>
        <v>738.96</v>
      </c>
      <c r="CR27" s="32">
        <f t="shared" si="60"/>
        <v>1220.3699999999999</v>
      </c>
      <c r="CS27" s="32">
        <f t="shared" si="61"/>
        <v>597.91999999999996</v>
      </c>
      <c r="CT27" s="32">
        <f t="shared" si="62"/>
        <v>596.04</v>
      </c>
      <c r="CU27" s="32">
        <f t="shared" si="63"/>
        <v>519.08000000000004</v>
      </c>
      <c r="CV27" s="32">
        <f t="shared" si="64"/>
        <v>601.83000000000004</v>
      </c>
      <c r="CW27" s="31">
        <f t="shared" si="186"/>
        <v>-35536.080000000002</v>
      </c>
      <c r="CX27" s="31">
        <f t="shared" si="187"/>
        <v>-27583.65</v>
      </c>
      <c r="CY27" s="31">
        <f t="shared" si="188"/>
        <v>-19778.180000000004</v>
      </c>
      <c r="CZ27" s="31">
        <f t="shared" si="189"/>
        <v>-14641.929999999997</v>
      </c>
      <c r="DA27" s="31">
        <f t="shared" si="190"/>
        <v>-59576.790000000008</v>
      </c>
      <c r="DB27" s="31">
        <f t="shared" si="191"/>
        <v>-120054.87999999999</v>
      </c>
      <c r="DC27" s="31">
        <f t="shared" si="192"/>
        <v>-23587.68</v>
      </c>
      <c r="DD27" s="31">
        <f t="shared" si="193"/>
        <v>-38954.35</v>
      </c>
      <c r="DE27" s="31">
        <f t="shared" si="194"/>
        <v>-19085.57</v>
      </c>
      <c r="DF27" s="31">
        <f t="shared" si="195"/>
        <v>-18381.740000000002</v>
      </c>
      <c r="DG27" s="31">
        <f t="shared" si="196"/>
        <v>-16008.559999999998</v>
      </c>
      <c r="DH27" s="31">
        <f t="shared" si="197"/>
        <v>-18560.41</v>
      </c>
      <c r="DI27" s="32">
        <f t="shared" si="65"/>
        <v>-1776.8</v>
      </c>
      <c r="DJ27" s="32">
        <f t="shared" si="66"/>
        <v>-1379.18</v>
      </c>
      <c r="DK27" s="32">
        <f t="shared" si="67"/>
        <v>-988.91</v>
      </c>
      <c r="DL27" s="32">
        <f t="shared" si="68"/>
        <v>-732.1</v>
      </c>
      <c r="DM27" s="32">
        <f t="shared" si="69"/>
        <v>-2978.84</v>
      </c>
      <c r="DN27" s="32">
        <f t="shared" si="70"/>
        <v>-6002.74</v>
      </c>
      <c r="DO27" s="32">
        <f t="shared" si="71"/>
        <v>-1179.3800000000001</v>
      </c>
      <c r="DP27" s="32">
        <f t="shared" si="72"/>
        <v>-1947.72</v>
      </c>
      <c r="DQ27" s="32">
        <f t="shared" si="73"/>
        <v>-954.28</v>
      </c>
      <c r="DR27" s="32">
        <f t="shared" si="74"/>
        <v>-919.09</v>
      </c>
      <c r="DS27" s="32">
        <f t="shared" si="75"/>
        <v>-800.43</v>
      </c>
      <c r="DT27" s="32">
        <f t="shared" si="76"/>
        <v>-928.02</v>
      </c>
      <c r="DU27" s="31">
        <f t="shared" si="77"/>
        <v>-5647.2</v>
      </c>
      <c r="DV27" s="31">
        <f t="shared" si="78"/>
        <v>-4324.88</v>
      </c>
      <c r="DW27" s="31">
        <f t="shared" si="79"/>
        <v>-3063.12</v>
      </c>
      <c r="DX27" s="31">
        <f t="shared" si="80"/>
        <v>-2236.56</v>
      </c>
      <c r="DY27" s="31">
        <f t="shared" si="81"/>
        <v>-8977.9500000000007</v>
      </c>
      <c r="DZ27" s="31">
        <f t="shared" si="82"/>
        <v>-17836.8</v>
      </c>
      <c r="EA27" s="31">
        <f t="shared" si="83"/>
        <v>-3456</v>
      </c>
      <c r="EB27" s="31">
        <f t="shared" si="84"/>
        <v>-5633.05</v>
      </c>
      <c r="EC27" s="31">
        <f t="shared" si="85"/>
        <v>-2723.42</v>
      </c>
      <c r="ED27" s="31">
        <f t="shared" si="86"/>
        <v>-2589</v>
      </c>
      <c r="EE27" s="31">
        <f t="shared" si="87"/>
        <v>-2224.15</v>
      </c>
      <c r="EF27" s="31">
        <f t="shared" si="88"/>
        <v>-2544.37</v>
      </c>
      <c r="EG27" s="32">
        <f t="shared" si="89"/>
        <v>-42960.08</v>
      </c>
      <c r="EH27" s="32">
        <f t="shared" si="90"/>
        <v>-33287.71</v>
      </c>
      <c r="EI27" s="32">
        <f t="shared" si="91"/>
        <v>-23830.210000000003</v>
      </c>
      <c r="EJ27" s="32">
        <f t="shared" si="92"/>
        <v>-17610.589999999997</v>
      </c>
      <c r="EK27" s="32">
        <f t="shared" si="93"/>
        <v>-71533.58</v>
      </c>
      <c r="EL27" s="32">
        <f t="shared" si="94"/>
        <v>-143894.41999999998</v>
      </c>
      <c r="EM27" s="32">
        <f t="shared" si="95"/>
        <v>-28223.06</v>
      </c>
      <c r="EN27" s="32">
        <f t="shared" si="96"/>
        <v>-46535.12</v>
      </c>
      <c r="EO27" s="32">
        <f t="shared" si="97"/>
        <v>-22763.269999999997</v>
      </c>
      <c r="EP27" s="32">
        <f t="shared" si="98"/>
        <v>-21889.83</v>
      </c>
      <c r="EQ27" s="32">
        <f t="shared" si="99"/>
        <v>-19033.14</v>
      </c>
      <c r="ER27" s="32">
        <f t="shared" si="100"/>
        <v>-22032.799999999999</v>
      </c>
    </row>
    <row r="28" spans="1:148" x14ac:dyDescent="0.25">
      <c r="A28" t="s">
        <v>468</v>
      </c>
      <c r="B28" s="1" t="s">
        <v>139</v>
      </c>
      <c r="C28" t="str">
        <f t="shared" ca="1" si="161"/>
        <v>BCRK</v>
      </c>
      <c r="D28" t="str">
        <f t="shared" ca="1" si="1"/>
        <v>Bear Creek #1</v>
      </c>
      <c r="E28" s="52">
        <v>608.90547949999996</v>
      </c>
      <c r="F28" s="52">
        <v>6568.6105982999998</v>
      </c>
      <c r="G28" s="52">
        <v>8725.2087835000002</v>
      </c>
      <c r="H28" s="52">
        <v>6348.6064563</v>
      </c>
      <c r="I28" s="52">
        <v>1413.2866957000001</v>
      </c>
      <c r="J28" s="52">
        <v>2042.1549047000001</v>
      </c>
      <c r="K28" s="52">
        <v>0</v>
      </c>
      <c r="L28" s="52">
        <v>360.93587550000001</v>
      </c>
      <c r="M28" s="52">
        <v>221.15973450000001</v>
      </c>
      <c r="N28" s="52">
        <v>417.05089249999997</v>
      </c>
      <c r="O28" s="52">
        <v>647.89344930000004</v>
      </c>
      <c r="P28" s="52">
        <v>2703.9091576000001</v>
      </c>
      <c r="Q28" s="32">
        <v>15435.04</v>
      </c>
      <c r="R28" s="32">
        <v>126056.6</v>
      </c>
      <c r="S28" s="32">
        <v>164241.95000000001</v>
      </c>
      <c r="T28" s="32">
        <v>131283.49</v>
      </c>
      <c r="U28" s="32">
        <v>74040.89</v>
      </c>
      <c r="V28" s="32">
        <v>1118631.75</v>
      </c>
      <c r="W28" s="32">
        <v>0</v>
      </c>
      <c r="X28" s="32">
        <v>10056.15</v>
      </c>
      <c r="Y28" s="32">
        <v>6214.06</v>
      </c>
      <c r="Z28" s="32">
        <v>9110.75</v>
      </c>
      <c r="AA28" s="32">
        <v>11508.3</v>
      </c>
      <c r="AB28" s="32">
        <v>62316.61</v>
      </c>
      <c r="AC28" s="2">
        <v>-3.93</v>
      </c>
      <c r="AD28" s="2">
        <v>-3.93</v>
      </c>
      <c r="AE28" s="2">
        <v>-3.93</v>
      </c>
      <c r="AF28" s="2">
        <v>-3.93</v>
      </c>
      <c r="AG28" s="2">
        <v>-3.93</v>
      </c>
      <c r="AH28" s="2">
        <v>-3.93</v>
      </c>
      <c r="AI28" s="2">
        <v>-3.93</v>
      </c>
      <c r="AJ28" s="2">
        <v>-3.93</v>
      </c>
      <c r="AK28" s="2">
        <v>-3.93</v>
      </c>
      <c r="AL28" s="2">
        <v>-3.93</v>
      </c>
      <c r="AM28" s="2">
        <v>-3.93</v>
      </c>
      <c r="AN28" s="2">
        <v>-3.93</v>
      </c>
      <c r="AO28" s="33">
        <v>-606.6</v>
      </c>
      <c r="AP28" s="33">
        <v>-4954.0200000000004</v>
      </c>
      <c r="AQ28" s="33">
        <v>-6454.71</v>
      </c>
      <c r="AR28" s="33">
        <v>-5159.4399999999996</v>
      </c>
      <c r="AS28" s="33">
        <v>-2909.81</v>
      </c>
      <c r="AT28" s="33">
        <v>-43962.23</v>
      </c>
      <c r="AU28" s="33">
        <v>0</v>
      </c>
      <c r="AV28" s="33">
        <v>-395.21</v>
      </c>
      <c r="AW28" s="33">
        <v>-244.21</v>
      </c>
      <c r="AX28" s="33">
        <v>-358.05</v>
      </c>
      <c r="AY28" s="33">
        <v>-452.28</v>
      </c>
      <c r="AZ28" s="33">
        <v>-2449.04</v>
      </c>
      <c r="BA28" s="31">
        <f t="shared" si="41"/>
        <v>-1.54</v>
      </c>
      <c r="BB28" s="31">
        <f t="shared" si="42"/>
        <v>-12.61</v>
      </c>
      <c r="BC28" s="31">
        <f t="shared" si="43"/>
        <v>-16.420000000000002</v>
      </c>
      <c r="BD28" s="31">
        <f t="shared" si="44"/>
        <v>-26.26</v>
      </c>
      <c r="BE28" s="31">
        <f t="shared" si="45"/>
        <v>-14.81</v>
      </c>
      <c r="BF28" s="31">
        <f t="shared" si="46"/>
        <v>-223.73</v>
      </c>
      <c r="BG28" s="31">
        <f t="shared" si="47"/>
        <v>0</v>
      </c>
      <c r="BH28" s="31">
        <f t="shared" si="48"/>
        <v>16.09</v>
      </c>
      <c r="BI28" s="31">
        <f t="shared" si="49"/>
        <v>9.94</v>
      </c>
      <c r="BJ28" s="31">
        <f t="shared" si="50"/>
        <v>-10.02</v>
      </c>
      <c r="BK28" s="31">
        <f t="shared" si="51"/>
        <v>-12.66</v>
      </c>
      <c r="BL28" s="31">
        <f t="shared" si="52"/>
        <v>-68.55</v>
      </c>
      <c r="BM28" s="6">
        <v>-0.12</v>
      </c>
      <c r="BN28" s="6">
        <v>-0.12</v>
      </c>
      <c r="BO28" s="6">
        <v>-0.12</v>
      </c>
      <c r="BP28" s="6">
        <v>-0.12</v>
      </c>
      <c r="BQ28" s="6">
        <v>-0.12</v>
      </c>
      <c r="BR28" s="6">
        <v>-0.12</v>
      </c>
      <c r="BS28" s="6">
        <v>-0.12</v>
      </c>
      <c r="BT28" s="6">
        <v>-0.12</v>
      </c>
      <c r="BU28" s="6">
        <v>-0.12</v>
      </c>
      <c r="BV28" s="6">
        <v>-0.12</v>
      </c>
      <c r="BW28" s="6">
        <v>-0.12</v>
      </c>
      <c r="BX28" s="6">
        <v>-0.12</v>
      </c>
      <c r="BY28" s="31">
        <v>-1852.2</v>
      </c>
      <c r="BZ28" s="31">
        <v>-15126.79</v>
      </c>
      <c r="CA28" s="31">
        <v>-19709.03</v>
      </c>
      <c r="CB28" s="31">
        <v>-15754.02</v>
      </c>
      <c r="CC28" s="31">
        <v>-8884.91</v>
      </c>
      <c r="CD28" s="31">
        <v>-134235.81</v>
      </c>
      <c r="CE28" s="31">
        <v>0</v>
      </c>
      <c r="CF28" s="31">
        <v>-1206.74</v>
      </c>
      <c r="CG28" s="31">
        <v>-745.69</v>
      </c>
      <c r="CH28" s="31">
        <v>-1093.29</v>
      </c>
      <c r="CI28" s="31">
        <v>-1381</v>
      </c>
      <c r="CJ28" s="31">
        <v>-7477.99</v>
      </c>
      <c r="CK28" s="32">
        <f t="shared" si="53"/>
        <v>38.590000000000003</v>
      </c>
      <c r="CL28" s="32">
        <f t="shared" si="54"/>
        <v>315.14</v>
      </c>
      <c r="CM28" s="32">
        <f t="shared" si="55"/>
        <v>410.6</v>
      </c>
      <c r="CN28" s="32">
        <f t="shared" si="56"/>
        <v>328.21</v>
      </c>
      <c r="CO28" s="32">
        <f t="shared" si="57"/>
        <v>185.1</v>
      </c>
      <c r="CP28" s="32">
        <f t="shared" si="58"/>
        <v>2796.58</v>
      </c>
      <c r="CQ28" s="32">
        <f t="shared" si="59"/>
        <v>0</v>
      </c>
      <c r="CR28" s="32">
        <f t="shared" si="60"/>
        <v>25.14</v>
      </c>
      <c r="CS28" s="32">
        <f t="shared" si="61"/>
        <v>15.54</v>
      </c>
      <c r="CT28" s="32">
        <f t="shared" si="62"/>
        <v>22.78</v>
      </c>
      <c r="CU28" s="32">
        <f t="shared" si="63"/>
        <v>28.77</v>
      </c>
      <c r="CV28" s="32">
        <f t="shared" si="64"/>
        <v>155.79</v>
      </c>
      <c r="CW28" s="31">
        <f t="shared" si="186"/>
        <v>-1205.4700000000003</v>
      </c>
      <c r="CX28" s="31">
        <f t="shared" si="187"/>
        <v>-9845.02</v>
      </c>
      <c r="CY28" s="31">
        <f t="shared" si="188"/>
        <v>-12827.300000000001</v>
      </c>
      <c r="CZ28" s="31">
        <f t="shared" si="189"/>
        <v>-10240.110000000002</v>
      </c>
      <c r="DA28" s="31">
        <f t="shared" si="190"/>
        <v>-5775.19</v>
      </c>
      <c r="DB28" s="31">
        <f t="shared" si="191"/>
        <v>-87253.27</v>
      </c>
      <c r="DC28" s="31">
        <f t="shared" si="192"/>
        <v>0</v>
      </c>
      <c r="DD28" s="31">
        <f t="shared" si="193"/>
        <v>-802.4799999999999</v>
      </c>
      <c r="DE28" s="31">
        <f t="shared" si="194"/>
        <v>-495.88000000000005</v>
      </c>
      <c r="DF28" s="31">
        <f t="shared" si="195"/>
        <v>-702.44</v>
      </c>
      <c r="DG28" s="31">
        <f t="shared" si="196"/>
        <v>-887.29000000000008</v>
      </c>
      <c r="DH28" s="31">
        <f t="shared" si="197"/>
        <v>-4804.6099999999997</v>
      </c>
      <c r="DI28" s="32">
        <f t="shared" si="65"/>
        <v>-60.27</v>
      </c>
      <c r="DJ28" s="32">
        <f t="shared" si="66"/>
        <v>-492.25</v>
      </c>
      <c r="DK28" s="32">
        <f t="shared" si="67"/>
        <v>-641.37</v>
      </c>
      <c r="DL28" s="32">
        <f t="shared" si="68"/>
        <v>-512.01</v>
      </c>
      <c r="DM28" s="32">
        <f t="shared" si="69"/>
        <v>-288.76</v>
      </c>
      <c r="DN28" s="32">
        <f t="shared" si="70"/>
        <v>-4362.66</v>
      </c>
      <c r="DO28" s="32">
        <f t="shared" si="71"/>
        <v>0</v>
      </c>
      <c r="DP28" s="32">
        <f t="shared" si="72"/>
        <v>-40.119999999999997</v>
      </c>
      <c r="DQ28" s="32">
        <f t="shared" si="73"/>
        <v>-24.79</v>
      </c>
      <c r="DR28" s="32">
        <f t="shared" si="74"/>
        <v>-35.119999999999997</v>
      </c>
      <c r="DS28" s="32">
        <f t="shared" si="75"/>
        <v>-44.36</v>
      </c>
      <c r="DT28" s="32">
        <f t="shared" si="76"/>
        <v>-240.23</v>
      </c>
      <c r="DU28" s="31">
        <f t="shared" si="77"/>
        <v>-191.57</v>
      </c>
      <c r="DV28" s="31">
        <f t="shared" si="78"/>
        <v>-1543.61</v>
      </c>
      <c r="DW28" s="31">
        <f t="shared" si="79"/>
        <v>-1986.61</v>
      </c>
      <c r="DX28" s="31">
        <f t="shared" si="80"/>
        <v>-1564.18</v>
      </c>
      <c r="DY28" s="31">
        <f t="shared" si="81"/>
        <v>-870.29</v>
      </c>
      <c r="DZ28" s="31">
        <f t="shared" si="82"/>
        <v>-12963.4</v>
      </c>
      <c r="EA28" s="31">
        <f t="shared" si="83"/>
        <v>0</v>
      </c>
      <c r="EB28" s="31">
        <f t="shared" si="84"/>
        <v>-116.04</v>
      </c>
      <c r="EC28" s="31">
        <f t="shared" si="85"/>
        <v>-70.760000000000005</v>
      </c>
      <c r="ED28" s="31">
        <f t="shared" si="86"/>
        <v>-98.94</v>
      </c>
      <c r="EE28" s="31">
        <f t="shared" si="87"/>
        <v>-123.28</v>
      </c>
      <c r="EF28" s="31">
        <f t="shared" si="88"/>
        <v>-658.64</v>
      </c>
      <c r="EG28" s="32">
        <f t="shared" si="89"/>
        <v>-1457.3100000000002</v>
      </c>
      <c r="EH28" s="32">
        <f t="shared" si="90"/>
        <v>-11880.880000000001</v>
      </c>
      <c r="EI28" s="32">
        <f t="shared" si="91"/>
        <v>-15455.280000000002</v>
      </c>
      <c r="EJ28" s="32">
        <f t="shared" si="92"/>
        <v>-12316.300000000003</v>
      </c>
      <c r="EK28" s="32">
        <f t="shared" si="93"/>
        <v>-6934.24</v>
      </c>
      <c r="EL28" s="32">
        <f t="shared" si="94"/>
        <v>-104579.33</v>
      </c>
      <c r="EM28" s="32">
        <f t="shared" si="95"/>
        <v>0</v>
      </c>
      <c r="EN28" s="32">
        <f t="shared" si="96"/>
        <v>-958.63999999999987</v>
      </c>
      <c r="EO28" s="32">
        <f t="shared" si="97"/>
        <v>-591.43000000000006</v>
      </c>
      <c r="EP28" s="32">
        <f t="shared" si="98"/>
        <v>-836.5</v>
      </c>
      <c r="EQ28" s="32">
        <f t="shared" si="99"/>
        <v>-1054.93</v>
      </c>
      <c r="ER28" s="32">
        <f t="shared" si="100"/>
        <v>-5703.48</v>
      </c>
    </row>
    <row r="29" spans="1:148" x14ac:dyDescent="0.25">
      <c r="A29" t="s">
        <v>467</v>
      </c>
      <c r="B29" s="1" t="s">
        <v>123</v>
      </c>
      <c r="C29" t="str">
        <f t="shared" ca="1" si="161"/>
        <v>BIG</v>
      </c>
      <c r="D29" t="str">
        <f t="shared" ca="1" si="1"/>
        <v>Bighorn Hydro Facility</v>
      </c>
      <c r="E29" s="52">
        <v>27025.214943999999</v>
      </c>
      <c r="F29" s="52">
        <v>30110.690686999998</v>
      </c>
      <c r="G29" s="52">
        <v>37897.921270999999</v>
      </c>
      <c r="H29" s="52">
        <v>37678.163885000002</v>
      </c>
      <c r="I29" s="52">
        <v>40096.435853000003</v>
      </c>
      <c r="J29" s="52">
        <v>38828.924436000001</v>
      </c>
      <c r="K29" s="52">
        <v>30301.598506300001</v>
      </c>
      <c r="L29" s="52">
        <v>33280.042025299997</v>
      </c>
      <c r="M29" s="52">
        <v>32043.797459000001</v>
      </c>
      <c r="N29" s="52">
        <v>35227.366807999999</v>
      </c>
      <c r="O29" s="52">
        <v>43368.064788999996</v>
      </c>
      <c r="P29" s="52">
        <v>47536.168724499999</v>
      </c>
      <c r="Q29" s="32">
        <v>908897.72</v>
      </c>
      <c r="R29" s="32">
        <v>1035964.22</v>
      </c>
      <c r="S29" s="32">
        <v>814156.06</v>
      </c>
      <c r="T29" s="32">
        <v>792220.77</v>
      </c>
      <c r="U29" s="32">
        <v>2332489.8199999998</v>
      </c>
      <c r="V29" s="32">
        <v>3586639.59</v>
      </c>
      <c r="W29" s="32">
        <v>702255.44</v>
      </c>
      <c r="X29" s="32">
        <v>1217684.2</v>
      </c>
      <c r="Y29" s="32">
        <v>681290.51</v>
      </c>
      <c r="Z29" s="32">
        <v>796541.66</v>
      </c>
      <c r="AA29" s="32">
        <v>945212.78</v>
      </c>
      <c r="AB29" s="32">
        <v>1016763.71</v>
      </c>
      <c r="AC29" s="2">
        <v>4.34</v>
      </c>
      <c r="AD29" s="2">
        <v>4.34</v>
      </c>
      <c r="AE29" s="2">
        <v>4.34</v>
      </c>
      <c r="AF29" s="2">
        <v>4.34</v>
      </c>
      <c r="AG29" s="2">
        <v>4.34</v>
      </c>
      <c r="AH29" s="2">
        <v>4.34</v>
      </c>
      <c r="AI29" s="2">
        <v>4.34</v>
      </c>
      <c r="AJ29" s="2">
        <v>4.34</v>
      </c>
      <c r="AK29" s="2">
        <v>4.34</v>
      </c>
      <c r="AL29" s="2">
        <v>4.34</v>
      </c>
      <c r="AM29" s="2">
        <v>4.34</v>
      </c>
      <c r="AN29" s="2">
        <v>4.34</v>
      </c>
      <c r="AO29" s="33">
        <v>39446.160000000003</v>
      </c>
      <c r="AP29" s="33">
        <v>44960.85</v>
      </c>
      <c r="AQ29" s="33">
        <v>35334.370000000003</v>
      </c>
      <c r="AR29" s="33">
        <v>34382.379999999997</v>
      </c>
      <c r="AS29" s="33">
        <v>101230.06</v>
      </c>
      <c r="AT29" s="33">
        <v>155660.16</v>
      </c>
      <c r="AU29" s="33">
        <v>30477.89</v>
      </c>
      <c r="AV29" s="33">
        <v>52847.49</v>
      </c>
      <c r="AW29" s="33">
        <v>29568.01</v>
      </c>
      <c r="AX29" s="33">
        <v>34569.910000000003</v>
      </c>
      <c r="AY29" s="33">
        <v>41022.230000000003</v>
      </c>
      <c r="AZ29" s="33">
        <v>44127.55</v>
      </c>
      <c r="BA29" s="31">
        <f t="shared" si="41"/>
        <v>-90.89</v>
      </c>
      <c r="BB29" s="31">
        <f t="shared" si="42"/>
        <v>-103.6</v>
      </c>
      <c r="BC29" s="31">
        <f t="shared" si="43"/>
        <v>-81.42</v>
      </c>
      <c r="BD29" s="31">
        <f t="shared" si="44"/>
        <v>-158.44</v>
      </c>
      <c r="BE29" s="31">
        <f t="shared" si="45"/>
        <v>-466.5</v>
      </c>
      <c r="BF29" s="31">
        <f t="shared" si="46"/>
        <v>-717.33</v>
      </c>
      <c r="BG29" s="31">
        <f t="shared" si="47"/>
        <v>1123.6099999999999</v>
      </c>
      <c r="BH29" s="31">
        <f t="shared" si="48"/>
        <v>1948.29</v>
      </c>
      <c r="BI29" s="31">
        <f t="shared" si="49"/>
        <v>1090.06</v>
      </c>
      <c r="BJ29" s="31">
        <f t="shared" si="50"/>
        <v>-876.2</v>
      </c>
      <c r="BK29" s="31">
        <f t="shared" si="51"/>
        <v>-1039.73</v>
      </c>
      <c r="BL29" s="31">
        <f t="shared" si="52"/>
        <v>-1118.44</v>
      </c>
      <c r="BM29" s="6">
        <v>2.3E-3</v>
      </c>
      <c r="BN29" s="6">
        <v>2.3E-3</v>
      </c>
      <c r="BO29" s="6">
        <v>2.3E-3</v>
      </c>
      <c r="BP29" s="6">
        <v>2.3E-3</v>
      </c>
      <c r="BQ29" s="6">
        <v>2.3E-3</v>
      </c>
      <c r="BR29" s="6">
        <v>2.3E-3</v>
      </c>
      <c r="BS29" s="6">
        <v>2.3E-3</v>
      </c>
      <c r="BT29" s="6">
        <v>2.3E-3</v>
      </c>
      <c r="BU29" s="6">
        <v>2.3E-3</v>
      </c>
      <c r="BV29" s="6">
        <v>2.3E-3</v>
      </c>
      <c r="BW29" s="6">
        <v>2.3E-3</v>
      </c>
      <c r="BX29" s="6">
        <v>2.3E-3</v>
      </c>
      <c r="BY29" s="31">
        <v>2090.46</v>
      </c>
      <c r="BZ29" s="31">
        <v>2382.7199999999998</v>
      </c>
      <c r="CA29" s="31">
        <v>1872.56</v>
      </c>
      <c r="CB29" s="31">
        <v>1822.11</v>
      </c>
      <c r="CC29" s="31">
        <v>5364.73</v>
      </c>
      <c r="CD29" s="31">
        <v>8249.27</v>
      </c>
      <c r="CE29" s="31">
        <v>1615.19</v>
      </c>
      <c r="CF29" s="31">
        <v>2800.67</v>
      </c>
      <c r="CG29" s="31">
        <v>1566.97</v>
      </c>
      <c r="CH29" s="31">
        <v>1832.05</v>
      </c>
      <c r="CI29" s="31">
        <v>2173.9899999999998</v>
      </c>
      <c r="CJ29" s="31">
        <v>2338.56</v>
      </c>
      <c r="CK29" s="32">
        <f t="shared" si="53"/>
        <v>2272.2399999999998</v>
      </c>
      <c r="CL29" s="32">
        <f t="shared" si="54"/>
        <v>2589.91</v>
      </c>
      <c r="CM29" s="32">
        <f t="shared" si="55"/>
        <v>2035.39</v>
      </c>
      <c r="CN29" s="32">
        <f t="shared" si="56"/>
        <v>1980.55</v>
      </c>
      <c r="CO29" s="32">
        <f t="shared" si="57"/>
        <v>5831.22</v>
      </c>
      <c r="CP29" s="32">
        <f t="shared" si="58"/>
        <v>8966.6</v>
      </c>
      <c r="CQ29" s="32">
        <f t="shared" si="59"/>
        <v>1755.64</v>
      </c>
      <c r="CR29" s="32">
        <f t="shared" si="60"/>
        <v>3044.21</v>
      </c>
      <c r="CS29" s="32">
        <f t="shared" si="61"/>
        <v>1703.23</v>
      </c>
      <c r="CT29" s="32">
        <f t="shared" si="62"/>
        <v>1991.35</v>
      </c>
      <c r="CU29" s="32">
        <f t="shared" si="63"/>
        <v>2363.0300000000002</v>
      </c>
      <c r="CV29" s="32">
        <f t="shared" si="64"/>
        <v>2541.91</v>
      </c>
      <c r="CW29" s="31">
        <f t="shared" si="186"/>
        <v>-34992.570000000007</v>
      </c>
      <c r="CX29" s="31">
        <f t="shared" si="187"/>
        <v>-39884.620000000003</v>
      </c>
      <c r="CY29" s="31">
        <f t="shared" si="188"/>
        <v>-31345.000000000004</v>
      </c>
      <c r="CZ29" s="31">
        <f t="shared" si="189"/>
        <v>-30421.279999999999</v>
      </c>
      <c r="DA29" s="31">
        <f t="shared" si="190"/>
        <v>-89567.61</v>
      </c>
      <c r="DB29" s="31">
        <f t="shared" si="191"/>
        <v>-137726.96000000002</v>
      </c>
      <c r="DC29" s="31">
        <f t="shared" si="192"/>
        <v>-28230.67</v>
      </c>
      <c r="DD29" s="31">
        <f t="shared" si="193"/>
        <v>-48950.9</v>
      </c>
      <c r="DE29" s="31">
        <f t="shared" si="194"/>
        <v>-27387.87</v>
      </c>
      <c r="DF29" s="31">
        <f t="shared" si="195"/>
        <v>-29870.31</v>
      </c>
      <c r="DG29" s="31">
        <f t="shared" si="196"/>
        <v>-35445.480000000003</v>
      </c>
      <c r="DH29" s="31">
        <f t="shared" si="197"/>
        <v>-38128.639999999999</v>
      </c>
      <c r="DI29" s="32">
        <f t="shared" si="65"/>
        <v>-1749.63</v>
      </c>
      <c r="DJ29" s="32">
        <f t="shared" si="66"/>
        <v>-1994.23</v>
      </c>
      <c r="DK29" s="32">
        <f t="shared" si="67"/>
        <v>-1567.25</v>
      </c>
      <c r="DL29" s="32">
        <f t="shared" si="68"/>
        <v>-1521.06</v>
      </c>
      <c r="DM29" s="32">
        <f t="shared" si="69"/>
        <v>-4478.38</v>
      </c>
      <c r="DN29" s="32">
        <f t="shared" si="70"/>
        <v>-6886.35</v>
      </c>
      <c r="DO29" s="32">
        <f t="shared" si="71"/>
        <v>-1411.53</v>
      </c>
      <c r="DP29" s="32">
        <f t="shared" si="72"/>
        <v>-2447.5500000000002</v>
      </c>
      <c r="DQ29" s="32">
        <f t="shared" si="73"/>
        <v>-1369.39</v>
      </c>
      <c r="DR29" s="32">
        <f t="shared" si="74"/>
        <v>-1493.52</v>
      </c>
      <c r="DS29" s="32">
        <f t="shared" si="75"/>
        <v>-1772.27</v>
      </c>
      <c r="DT29" s="32">
        <f t="shared" si="76"/>
        <v>-1906.43</v>
      </c>
      <c r="DU29" s="31">
        <f t="shared" si="77"/>
        <v>-5560.83</v>
      </c>
      <c r="DV29" s="31">
        <f t="shared" si="78"/>
        <v>-6253.56</v>
      </c>
      <c r="DW29" s="31">
        <f t="shared" si="79"/>
        <v>-4854.51</v>
      </c>
      <c r="DX29" s="31">
        <f t="shared" si="80"/>
        <v>-4646.8599999999997</v>
      </c>
      <c r="DY29" s="31">
        <f t="shared" si="81"/>
        <v>-13497.42</v>
      </c>
      <c r="DZ29" s="31">
        <f t="shared" si="82"/>
        <v>-20462.38</v>
      </c>
      <c r="EA29" s="31">
        <f t="shared" si="83"/>
        <v>-4136.28</v>
      </c>
      <c r="EB29" s="31">
        <f t="shared" si="84"/>
        <v>-7078.61</v>
      </c>
      <c r="EC29" s="31">
        <f t="shared" si="85"/>
        <v>-3908.12</v>
      </c>
      <c r="ED29" s="31">
        <f t="shared" si="86"/>
        <v>-4207.12</v>
      </c>
      <c r="EE29" s="31">
        <f t="shared" si="87"/>
        <v>-4924.62</v>
      </c>
      <c r="EF29" s="31">
        <f t="shared" si="88"/>
        <v>-5226.8900000000003</v>
      </c>
      <c r="EG29" s="32">
        <f t="shared" si="89"/>
        <v>-42303.030000000006</v>
      </c>
      <c r="EH29" s="32">
        <f t="shared" si="90"/>
        <v>-48132.41</v>
      </c>
      <c r="EI29" s="32">
        <f t="shared" si="91"/>
        <v>-37766.76</v>
      </c>
      <c r="EJ29" s="32">
        <f t="shared" si="92"/>
        <v>-36589.199999999997</v>
      </c>
      <c r="EK29" s="32">
        <f t="shared" si="93"/>
        <v>-107543.41</v>
      </c>
      <c r="EL29" s="32">
        <f t="shared" si="94"/>
        <v>-165075.69000000003</v>
      </c>
      <c r="EM29" s="32">
        <f t="shared" si="95"/>
        <v>-33778.479999999996</v>
      </c>
      <c r="EN29" s="32">
        <f t="shared" si="96"/>
        <v>-58477.060000000005</v>
      </c>
      <c r="EO29" s="32">
        <f t="shared" si="97"/>
        <v>-32665.379999999997</v>
      </c>
      <c r="EP29" s="32">
        <f t="shared" si="98"/>
        <v>-35570.950000000004</v>
      </c>
      <c r="EQ29" s="32">
        <f t="shared" si="99"/>
        <v>-42142.37</v>
      </c>
      <c r="ER29" s="32">
        <f t="shared" si="100"/>
        <v>-45261.96</v>
      </c>
    </row>
    <row r="30" spans="1:148" x14ac:dyDescent="0.25">
      <c r="A30" t="s">
        <v>467</v>
      </c>
      <c r="B30" s="1" t="s">
        <v>124</v>
      </c>
      <c r="C30" t="str">
        <f t="shared" ca="1" si="161"/>
        <v>BPW</v>
      </c>
      <c r="D30" t="str">
        <f t="shared" ca="1" si="1"/>
        <v>Bearspaw Hydro Facility</v>
      </c>
      <c r="E30" s="52">
        <v>4327.3128993999999</v>
      </c>
      <c r="F30" s="52">
        <v>4619.9579679999997</v>
      </c>
      <c r="G30" s="52">
        <v>5206.7154449999998</v>
      </c>
      <c r="H30" s="52">
        <v>4515.314813</v>
      </c>
      <c r="I30" s="52">
        <v>8092.2102189999996</v>
      </c>
      <c r="J30" s="52">
        <v>8224.0587350000005</v>
      </c>
      <c r="K30" s="52">
        <v>7389.6914331999997</v>
      </c>
      <c r="L30" s="52">
        <v>5583.4063884999996</v>
      </c>
      <c r="M30" s="52">
        <v>5726.1241099999997</v>
      </c>
      <c r="N30" s="52">
        <v>5206.0186389999999</v>
      </c>
      <c r="O30" s="52">
        <v>3821.7890474999999</v>
      </c>
      <c r="P30" s="52">
        <v>4050.3117118999999</v>
      </c>
      <c r="Q30" s="32">
        <v>141404.79999999999</v>
      </c>
      <c r="R30" s="32">
        <v>148618.53</v>
      </c>
      <c r="S30" s="32">
        <v>107700.39</v>
      </c>
      <c r="T30" s="32">
        <v>93240.35</v>
      </c>
      <c r="U30" s="32">
        <v>516145.1</v>
      </c>
      <c r="V30" s="32">
        <v>715151.48</v>
      </c>
      <c r="W30" s="32">
        <v>169919.84</v>
      </c>
      <c r="X30" s="32">
        <v>194564.37</v>
      </c>
      <c r="Y30" s="32">
        <v>118691.63</v>
      </c>
      <c r="Z30" s="32">
        <v>114990.79</v>
      </c>
      <c r="AA30" s="32">
        <v>77879.56</v>
      </c>
      <c r="AB30" s="32">
        <v>85512.52</v>
      </c>
      <c r="AC30" s="2">
        <v>0.8</v>
      </c>
      <c r="AD30" s="2">
        <v>0.8</v>
      </c>
      <c r="AE30" s="2">
        <v>0.8</v>
      </c>
      <c r="AF30" s="2">
        <v>0.8</v>
      </c>
      <c r="AG30" s="2">
        <v>0.8</v>
      </c>
      <c r="AH30" s="2">
        <v>0.8</v>
      </c>
      <c r="AI30" s="2">
        <v>0.8</v>
      </c>
      <c r="AJ30" s="2">
        <v>0.8</v>
      </c>
      <c r="AK30" s="2">
        <v>0.8</v>
      </c>
      <c r="AL30" s="2">
        <v>0.8</v>
      </c>
      <c r="AM30" s="2">
        <v>0.8</v>
      </c>
      <c r="AN30" s="2">
        <v>0.8</v>
      </c>
      <c r="AO30" s="33">
        <v>1131.24</v>
      </c>
      <c r="AP30" s="33">
        <v>1188.95</v>
      </c>
      <c r="AQ30" s="33">
        <v>861.6</v>
      </c>
      <c r="AR30" s="33">
        <v>745.92</v>
      </c>
      <c r="AS30" s="33">
        <v>4129.16</v>
      </c>
      <c r="AT30" s="33">
        <v>5721.21</v>
      </c>
      <c r="AU30" s="33">
        <v>1359.36</v>
      </c>
      <c r="AV30" s="33">
        <v>1556.51</v>
      </c>
      <c r="AW30" s="33">
        <v>949.53</v>
      </c>
      <c r="AX30" s="33">
        <v>919.93</v>
      </c>
      <c r="AY30" s="33">
        <v>623.04</v>
      </c>
      <c r="AZ30" s="33">
        <v>684.1</v>
      </c>
      <c r="BA30" s="31">
        <f t="shared" si="41"/>
        <v>-14.14</v>
      </c>
      <c r="BB30" s="31">
        <f t="shared" si="42"/>
        <v>-14.86</v>
      </c>
      <c r="BC30" s="31">
        <f t="shared" si="43"/>
        <v>-10.77</v>
      </c>
      <c r="BD30" s="31">
        <f t="shared" si="44"/>
        <v>-18.649999999999999</v>
      </c>
      <c r="BE30" s="31">
        <f t="shared" si="45"/>
        <v>-103.23</v>
      </c>
      <c r="BF30" s="31">
        <f t="shared" si="46"/>
        <v>-143.03</v>
      </c>
      <c r="BG30" s="31">
        <f t="shared" si="47"/>
        <v>271.87</v>
      </c>
      <c r="BH30" s="31">
        <f t="shared" si="48"/>
        <v>311.3</v>
      </c>
      <c r="BI30" s="31">
        <f t="shared" si="49"/>
        <v>189.91</v>
      </c>
      <c r="BJ30" s="31">
        <f t="shared" si="50"/>
        <v>-126.49</v>
      </c>
      <c r="BK30" s="31">
        <f t="shared" si="51"/>
        <v>-85.67</v>
      </c>
      <c r="BL30" s="31">
        <f t="shared" si="52"/>
        <v>-94.06</v>
      </c>
      <c r="BM30" s="6">
        <v>-2.8899999999999999E-2</v>
      </c>
      <c r="BN30" s="6">
        <v>-2.8899999999999999E-2</v>
      </c>
      <c r="BO30" s="6">
        <v>-2.8899999999999999E-2</v>
      </c>
      <c r="BP30" s="6">
        <v>-2.8899999999999999E-2</v>
      </c>
      <c r="BQ30" s="6">
        <v>-2.8899999999999999E-2</v>
      </c>
      <c r="BR30" s="6">
        <v>-2.8899999999999999E-2</v>
      </c>
      <c r="BS30" s="6">
        <v>-2.8899999999999999E-2</v>
      </c>
      <c r="BT30" s="6">
        <v>-2.8899999999999999E-2</v>
      </c>
      <c r="BU30" s="6">
        <v>-2.8899999999999999E-2</v>
      </c>
      <c r="BV30" s="6">
        <v>-2.8899999999999999E-2</v>
      </c>
      <c r="BW30" s="6">
        <v>-2.8899999999999999E-2</v>
      </c>
      <c r="BX30" s="6">
        <v>-2.8899999999999999E-2</v>
      </c>
      <c r="BY30" s="31">
        <v>-4086.6</v>
      </c>
      <c r="BZ30" s="31">
        <v>-4295.08</v>
      </c>
      <c r="CA30" s="31">
        <v>-3112.54</v>
      </c>
      <c r="CB30" s="31">
        <v>-2694.65</v>
      </c>
      <c r="CC30" s="31">
        <v>-14916.59</v>
      </c>
      <c r="CD30" s="31">
        <v>-20667.88</v>
      </c>
      <c r="CE30" s="31">
        <v>-4910.68</v>
      </c>
      <c r="CF30" s="31">
        <v>-5622.91</v>
      </c>
      <c r="CG30" s="31">
        <v>-3430.19</v>
      </c>
      <c r="CH30" s="31">
        <v>-3323.23</v>
      </c>
      <c r="CI30" s="31">
        <v>-2250.7199999999998</v>
      </c>
      <c r="CJ30" s="31">
        <v>-2471.31</v>
      </c>
      <c r="CK30" s="32">
        <f t="shared" si="53"/>
        <v>353.51</v>
      </c>
      <c r="CL30" s="32">
        <f t="shared" si="54"/>
        <v>371.55</v>
      </c>
      <c r="CM30" s="32">
        <f t="shared" si="55"/>
        <v>269.25</v>
      </c>
      <c r="CN30" s="32">
        <f t="shared" si="56"/>
        <v>233.1</v>
      </c>
      <c r="CO30" s="32">
        <f t="shared" si="57"/>
        <v>1290.3599999999999</v>
      </c>
      <c r="CP30" s="32">
        <f t="shared" si="58"/>
        <v>1787.88</v>
      </c>
      <c r="CQ30" s="32">
        <f t="shared" si="59"/>
        <v>424.8</v>
      </c>
      <c r="CR30" s="32">
        <f t="shared" si="60"/>
        <v>486.41</v>
      </c>
      <c r="CS30" s="32">
        <f t="shared" si="61"/>
        <v>296.73</v>
      </c>
      <c r="CT30" s="32">
        <f t="shared" si="62"/>
        <v>287.48</v>
      </c>
      <c r="CU30" s="32">
        <f t="shared" si="63"/>
        <v>194.7</v>
      </c>
      <c r="CV30" s="32">
        <f t="shared" si="64"/>
        <v>213.78</v>
      </c>
      <c r="CW30" s="31">
        <f t="shared" si="186"/>
        <v>-4850.1899999999996</v>
      </c>
      <c r="CX30" s="31">
        <f t="shared" si="187"/>
        <v>-5097.62</v>
      </c>
      <c r="CY30" s="31">
        <f t="shared" si="188"/>
        <v>-3694.12</v>
      </c>
      <c r="CZ30" s="31">
        <f t="shared" si="189"/>
        <v>-3188.82</v>
      </c>
      <c r="DA30" s="31">
        <f t="shared" si="190"/>
        <v>-17652.16</v>
      </c>
      <c r="DB30" s="31">
        <f t="shared" si="191"/>
        <v>-24458.18</v>
      </c>
      <c r="DC30" s="31">
        <f t="shared" si="192"/>
        <v>-6117.11</v>
      </c>
      <c r="DD30" s="31">
        <f t="shared" si="193"/>
        <v>-7004.31</v>
      </c>
      <c r="DE30" s="31">
        <f t="shared" si="194"/>
        <v>-4272.8999999999996</v>
      </c>
      <c r="DF30" s="31">
        <f t="shared" si="195"/>
        <v>-3829.19</v>
      </c>
      <c r="DG30" s="31">
        <f t="shared" si="196"/>
        <v>-2593.39</v>
      </c>
      <c r="DH30" s="31">
        <f t="shared" si="197"/>
        <v>-2847.5699999999997</v>
      </c>
      <c r="DI30" s="32">
        <f t="shared" si="65"/>
        <v>-242.51</v>
      </c>
      <c r="DJ30" s="32">
        <f t="shared" si="66"/>
        <v>-254.88</v>
      </c>
      <c r="DK30" s="32">
        <f t="shared" si="67"/>
        <v>-184.71</v>
      </c>
      <c r="DL30" s="32">
        <f t="shared" si="68"/>
        <v>-159.44</v>
      </c>
      <c r="DM30" s="32">
        <f t="shared" si="69"/>
        <v>-882.61</v>
      </c>
      <c r="DN30" s="32">
        <f t="shared" si="70"/>
        <v>-1222.9100000000001</v>
      </c>
      <c r="DO30" s="32">
        <f t="shared" si="71"/>
        <v>-305.86</v>
      </c>
      <c r="DP30" s="32">
        <f t="shared" si="72"/>
        <v>-350.22</v>
      </c>
      <c r="DQ30" s="32">
        <f t="shared" si="73"/>
        <v>-213.65</v>
      </c>
      <c r="DR30" s="32">
        <f t="shared" si="74"/>
        <v>-191.46</v>
      </c>
      <c r="DS30" s="32">
        <f t="shared" si="75"/>
        <v>-129.66999999999999</v>
      </c>
      <c r="DT30" s="32">
        <f t="shared" si="76"/>
        <v>-142.38</v>
      </c>
      <c r="DU30" s="31">
        <f t="shared" si="77"/>
        <v>-770.77</v>
      </c>
      <c r="DV30" s="31">
        <f t="shared" si="78"/>
        <v>-799.26</v>
      </c>
      <c r="DW30" s="31">
        <f t="shared" si="79"/>
        <v>-572.12</v>
      </c>
      <c r="DX30" s="31">
        <f t="shared" si="80"/>
        <v>-487.09</v>
      </c>
      <c r="DY30" s="31">
        <f t="shared" si="81"/>
        <v>-2660.1</v>
      </c>
      <c r="DZ30" s="31">
        <f t="shared" si="82"/>
        <v>-3633.8</v>
      </c>
      <c r="EA30" s="31">
        <f t="shared" si="83"/>
        <v>-896.26</v>
      </c>
      <c r="EB30" s="31">
        <f t="shared" si="84"/>
        <v>-1012.87</v>
      </c>
      <c r="EC30" s="31">
        <f t="shared" si="85"/>
        <v>-609.72</v>
      </c>
      <c r="ED30" s="31">
        <f t="shared" si="86"/>
        <v>-539.33000000000004</v>
      </c>
      <c r="EE30" s="31">
        <f t="shared" si="87"/>
        <v>-360.31</v>
      </c>
      <c r="EF30" s="31">
        <f t="shared" si="88"/>
        <v>-390.36</v>
      </c>
      <c r="EG30" s="32">
        <f t="shared" si="89"/>
        <v>-5863.4699999999993</v>
      </c>
      <c r="EH30" s="32">
        <f t="shared" si="90"/>
        <v>-6151.76</v>
      </c>
      <c r="EI30" s="32">
        <f t="shared" si="91"/>
        <v>-4450.95</v>
      </c>
      <c r="EJ30" s="32">
        <f t="shared" si="92"/>
        <v>-3835.3500000000004</v>
      </c>
      <c r="EK30" s="32">
        <f t="shared" si="93"/>
        <v>-21194.87</v>
      </c>
      <c r="EL30" s="32">
        <f t="shared" si="94"/>
        <v>-29314.89</v>
      </c>
      <c r="EM30" s="32">
        <f t="shared" si="95"/>
        <v>-7319.23</v>
      </c>
      <c r="EN30" s="32">
        <f t="shared" si="96"/>
        <v>-8367.4000000000015</v>
      </c>
      <c r="EO30" s="32">
        <f t="shared" si="97"/>
        <v>-5096.2699999999995</v>
      </c>
      <c r="EP30" s="32">
        <f t="shared" si="98"/>
        <v>-4559.9800000000005</v>
      </c>
      <c r="EQ30" s="32">
        <f t="shared" si="99"/>
        <v>-3083.37</v>
      </c>
      <c r="ER30" s="32">
        <f t="shared" si="100"/>
        <v>-3380.31</v>
      </c>
    </row>
    <row r="31" spans="1:148" x14ac:dyDescent="0.25">
      <c r="A31" t="s">
        <v>469</v>
      </c>
      <c r="B31" s="1" t="s">
        <v>12</v>
      </c>
      <c r="C31" t="str">
        <f t="shared" ca="1" si="161"/>
        <v>BR3</v>
      </c>
      <c r="D31" t="str">
        <f t="shared" ca="1" si="1"/>
        <v>Battle River #3</v>
      </c>
      <c r="E31" s="52">
        <v>43061.199373199997</v>
      </c>
      <c r="F31" s="52">
        <v>23266.315150499999</v>
      </c>
      <c r="G31" s="52">
        <v>15045.680725599999</v>
      </c>
      <c r="H31" s="52">
        <v>9507.8986442999994</v>
      </c>
      <c r="I31" s="52">
        <v>3135.6762577</v>
      </c>
      <c r="J31" s="52">
        <v>19483.066726100002</v>
      </c>
      <c r="K31" s="52">
        <v>22725.003434999999</v>
      </c>
      <c r="L31" s="52">
        <v>6323.4907450000001</v>
      </c>
      <c r="M31" s="52">
        <v>0</v>
      </c>
      <c r="N31" s="52">
        <v>0</v>
      </c>
      <c r="O31" s="52">
        <v>0</v>
      </c>
      <c r="P31" s="52">
        <v>0</v>
      </c>
      <c r="Q31" s="32">
        <v>1565014.14</v>
      </c>
      <c r="R31" s="32">
        <v>746474.65</v>
      </c>
      <c r="S31" s="32">
        <v>314006.17</v>
      </c>
      <c r="T31" s="32">
        <v>209476.94</v>
      </c>
      <c r="U31" s="32">
        <v>69520.61</v>
      </c>
      <c r="V31" s="32">
        <v>2581932.98</v>
      </c>
      <c r="W31" s="32">
        <v>673971.28</v>
      </c>
      <c r="X31" s="32">
        <v>679952.27</v>
      </c>
      <c r="Y31" s="32">
        <v>0</v>
      </c>
      <c r="Z31" s="32">
        <v>0</v>
      </c>
      <c r="AA31" s="32">
        <v>0</v>
      </c>
      <c r="AB31" s="32">
        <v>0</v>
      </c>
      <c r="AC31" s="2">
        <v>5.01</v>
      </c>
      <c r="AD31" s="2">
        <v>5.01</v>
      </c>
      <c r="AE31" s="2">
        <v>5.01</v>
      </c>
      <c r="AF31" s="2">
        <v>5.01</v>
      </c>
      <c r="AG31" s="2">
        <v>5.01</v>
      </c>
      <c r="AH31" s="2">
        <v>5.01</v>
      </c>
      <c r="AI31" s="2">
        <v>5.01</v>
      </c>
      <c r="AJ31" s="2">
        <v>5.01</v>
      </c>
      <c r="AK31" s="2">
        <v>5.01</v>
      </c>
      <c r="AL31" s="2">
        <v>5.01</v>
      </c>
      <c r="AM31" s="2">
        <v>5.01</v>
      </c>
      <c r="AN31" s="2">
        <v>5.01</v>
      </c>
      <c r="AO31" s="33">
        <v>78407.210000000006</v>
      </c>
      <c r="AP31" s="33">
        <v>37398.379999999997</v>
      </c>
      <c r="AQ31" s="33">
        <v>15731.71</v>
      </c>
      <c r="AR31" s="33">
        <v>10494.79</v>
      </c>
      <c r="AS31" s="33">
        <v>3482.98</v>
      </c>
      <c r="AT31" s="33">
        <v>129354.84</v>
      </c>
      <c r="AU31" s="33">
        <v>33765.96</v>
      </c>
      <c r="AV31" s="33">
        <v>34065.61</v>
      </c>
      <c r="AW31" s="33">
        <v>0</v>
      </c>
      <c r="AX31" s="33">
        <v>0</v>
      </c>
      <c r="AY31" s="33">
        <v>0</v>
      </c>
      <c r="AZ31" s="33">
        <v>0</v>
      </c>
      <c r="BA31" s="31">
        <f t="shared" si="41"/>
        <v>-156.5</v>
      </c>
      <c r="BB31" s="31">
        <f t="shared" si="42"/>
        <v>-74.650000000000006</v>
      </c>
      <c r="BC31" s="31">
        <f t="shared" si="43"/>
        <v>-31.4</v>
      </c>
      <c r="BD31" s="31">
        <f t="shared" si="44"/>
        <v>-41.9</v>
      </c>
      <c r="BE31" s="31">
        <f t="shared" si="45"/>
        <v>-13.9</v>
      </c>
      <c r="BF31" s="31">
        <f t="shared" si="46"/>
        <v>-516.39</v>
      </c>
      <c r="BG31" s="31">
        <f t="shared" si="47"/>
        <v>1078.3499999999999</v>
      </c>
      <c r="BH31" s="31">
        <f t="shared" si="48"/>
        <v>1087.92</v>
      </c>
      <c r="BI31" s="31">
        <f t="shared" si="49"/>
        <v>0</v>
      </c>
      <c r="BJ31" s="31">
        <f t="shared" si="50"/>
        <v>0</v>
      </c>
      <c r="BK31" s="31">
        <f t="shared" si="51"/>
        <v>0</v>
      </c>
      <c r="BL31" s="31">
        <f t="shared" si="52"/>
        <v>0</v>
      </c>
      <c r="BM31" s="6">
        <v>3.5299999999999998E-2</v>
      </c>
      <c r="BN31" s="6">
        <v>3.5299999999999998E-2</v>
      </c>
      <c r="BO31" s="6">
        <v>3.5299999999999998E-2</v>
      </c>
      <c r="BP31" s="6">
        <v>3.5299999999999998E-2</v>
      </c>
      <c r="BQ31" s="6">
        <v>3.5299999999999998E-2</v>
      </c>
      <c r="BR31" s="6">
        <v>3.5299999999999998E-2</v>
      </c>
      <c r="BS31" s="6">
        <v>3.5299999999999998E-2</v>
      </c>
      <c r="BT31" s="6">
        <v>3.5299999999999998E-2</v>
      </c>
      <c r="BU31" s="6">
        <v>3.5299999999999998E-2</v>
      </c>
      <c r="BV31" s="6">
        <v>3.5299999999999998E-2</v>
      </c>
      <c r="BW31" s="6">
        <v>3.5299999999999998E-2</v>
      </c>
      <c r="BX31" s="6">
        <v>3.5299999999999998E-2</v>
      </c>
      <c r="BY31" s="31">
        <v>55245</v>
      </c>
      <c r="BZ31" s="31">
        <v>26350.560000000001</v>
      </c>
      <c r="CA31" s="31">
        <v>11084.42</v>
      </c>
      <c r="CB31" s="31">
        <v>7394.54</v>
      </c>
      <c r="CC31" s="31">
        <v>2454.08</v>
      </c>
      <c r="CD31" s="31">
        <v>91142.23</v>
      </c>
      <c r="CE31" s="31">
        <v>23791.19</v>
      </c>
      <c r="CF31" s="31">
        <v>24002.32</v>
      </c>
      <c r="CG31" s="31">
        <v>0</v>
      </c>
      <c r="CH31" s="31">
        <v>0</v>
      </c>
      <c r="CI31" s="31">
        <v>0</v>
      </c>
      <c r="CJ31" s="31">
        <v>0</v>
      </c>
      <c r="CK31" s="32">
        <f t="shared" si="53"/>
        <v>3912.54</v>
      </c>
      <c r="CL31" s="32">
        <f t="shared" si="54"/>
        <v>1866.19</v>
      </c>
      <c r="CM31" s="32">
        <f t="shared" si="55"/>
        <v>785.02</v>
      </c>
      <c r="CN31" s="32">
        <f t="shared" si="56"/>
        <v>523.69000000000005</v>
      </c>
      <c r="CO31" s="32">
        <f t="shared" si="57"/>
        <v>173.8</v>
      </c>
      <c r="CP31" s="32">
        <f t="shared" si="58"/>
        <v>6454.83</v>
      </c>
      <c r="CQ31" s="32">
        <f t="shared" si="59"/>
        <v>1684.93</v>
      </c>
      <c r="CR31" s="32">
        <f t="shared" si="60"/>
        <v>1699.88</v>
      </c>
      <c r="CS31" s="32">
        <f t="shared" si="61"/>
        <v>0</v>
      </c>
      <c r="CT31" s="32">
        <f t="shared" si="62"/>
        <v>0</v>
      </c>
      <c r="CU31" s="32">
        <f t="shared" si="63"/>
        <v>0</v>
      </c>
      <c r="CV31" s="32">
        <f t="shared" si="64"/>
        <v>0</v>
      </c>
      <c r="CW31" s="31">
        <f t="shared" si="186"/>
        <v>-19093.170000000006</v>
      </c>
      <c r="CX31" s="31">
        <f t="shared" si="187"/>
        <v>-9106.9799999999977</v>
      </c>
      <c r="CY31" s="31">
        <f t="shared" si="188"/>
        <v>-3830.8699999999985</v>
      </c>
      <c r="CZ31" s="31">
        <f t="shared" si="189"/>
        <v>-2534.6600000000012</v>
      </c>
      <c r="DA31" s="31">
        <f t="shared" si="190"/>
        <v>-841.19999999999993</v>
      </c>
      <c r="DB31" s="31">
        <f t="shared" si="191"/>
        <v>-31241.39</v>
      </c>
      <c r="DC31" s="31">
        <f t="shared" si="192"/>
        <v>-9368.19</v>
      </c>
      <c r="DD31" s="31">
        <f t="shared" si="193"/>
        <v>-9451.33</v>
      </c>
      <c r="DE31" s="31">
        <f t="shared" si="194"/>
        <v>0</v>
      </c>
      <c r="DF31" s="31">
        <f t="shared" si="195"/>
        <v>0</v>
      </c>
      <c r="DG31" s="31">
        <f t="shared" si="196"/>
        <v>0</v>
      </c>
      <c r="DH31" s="31">
        <f t="shared" si="197"/>
        <v>0</v>
      </c>
      <c r="DI31" s="32">
        <f t="shared" si="65"/>
        <v>-954.66</v>
      </c>
      <c r="DJ31" s="32">
        <f t="shared" si="66"/>
        <v>-455.35</v>
      </c>
      <c r="DK31" s="32">
        <f t="shared" si="67"/>
        <v>-191.54</v>
      </c>
      <c r="DL31" s="32">
        <f t="shared" si="68"/>
        <v>-126.73</v>
      </c>
      <c r="DM31" s="32">
        <f t="shared" si="69"/>
        <v>-42.06</v>
      </c>
      <c r="DN31" s="32">
        <f t="shared" si="70"/>
        <v>-1562.07</v>
      </c>
      <c r="DO31" s="32">
        <f t="shared" si="71"/>
        <v>-468.41</v>
      </c>
      <c r="DP31" s="32">
        <f t="shared" si="72"/>
        <v>-472.57</v>
      </c>
      <c r="DQ31" s="32">
        <f t="shared" si="73"/>
        <v>0</v>
      </c>
      <c r="DR31" s="32">
        <f t="shared" si="74"/>
        <v>0</v>
      </c>
      <c r="DS31" s="32">
        <f t="shared" si="75"/>
        <v>0</v>
      </c>
      <c r="DT31" s="32">
        <f t="shared" si="76"/>
        <v>0</v>
      </c>
      <c r="DU31" s="31">
        <f t="shared" si="77"/>
        <v>-3034.18</v>
      </c>
      <c r="DV31" s="31">
        <f t="shared" si="78"/>
        <v>-1427.89</v>
      </c>
      <c r="DW31" s="31">
        <f t="shared" si="79"/>
        <v>-593.29999999999995</v>
      </c>
      <c r="DX31" s="31">
        <f t="shared" si="80"/>
        <v>-387.17</v>
      </c>
      <c r="DY31" s="31">
        <f t="shared" si="81"/>
        <v>-126.76</v>
      </c>
      <c r="DZ31" s="31">
        <f t="shared" si="82"/>
        <v>-4641.6000000000004</v>
      </c>
      <c r="EA31" s="31">
        <f t="shared" si="83"/>
        <v>-1372.6</v>
      </c>
      <c r="EB31" s="31">
        <f t="shared" si="84"/>
        <v>-1366.72</v>
      </c>
      <c r="EC31" s="31">
        <f t="shared" si="85"/>
        <v>0</v>
      </c>
      <c r="ED31" s="31">
        <f t="shared" si="86"/>
        <v>0</v>
      </c>
      <c r="EE31" s="31">
        <f t="shared" si="87"/>
        <v>0</v>
      </c>
      <c r="EF31" s="31">
        <f t="shared" si="88"/>
        <v>0</v>
      </c>
      <c r="EG31" s="32">
        <f t="shared" si="89"/>
        <v>-23082.010000000006</v>
      </c>
      <c r="EH31" s="32">
        <f t="shared" si="90"/>
        <v>-10990.219999999998</v>
      </c>
      <c r="EI31" s="32">
        <f t="shared" si="91"/>
        <v>-4615.7099999999982</v>
      </c>
      <c r="EJ31" s="32">
        <f t="shared" si="92"/>
        <v>-3048.5600000000013</v>
      </c>
      <c r="EK31" s="32">
        <f t="shared" si="93"/>
        <v>-1010.02</v>
      </c>
      <c r="EL31" s="32">
        <f t="shared" si="94"/>
        <v>-37445.06</v>
      </c>
      <c r="EM31" s="32">
        <f t="shared" si="95"/>
        <v>-11209.2</v>
      </c>
      <c r="EN31" s="32">
        <f t="shared" si="96"/>
        <v>-11290.619999999999</v>
      </c>
      <c r="EO31" s="32">
        <f t="shared" si="97"/>
        <v>0</v>
      </c>
      <c r="EP31" s="32">
        <f t="shared" si="98"/>
        <v>0</v>
      </c>
      <c r="EQ31" s="32">
        <f t="shared" si="99"/>
        <v>0</v>
      </c>
      <c r="ER31" s="32">
        <f t="shared" si="100"/>
        <v>0</v>
      </c>
    </row>
    <row r="32" spans="1:148" x14ac:dyDescent="0.25">
      <c r="A32" t="s">
        <v>469</v>
      </c>
      <c r="B32" s="1" t="s">
        <v>13</v>
      </c>
      <c r="C32" t="str">
        <f t="shared" ca="1" si="161"/>
        <v>BR4</v>
      </c>
      <c r="D32" t="str">
        <f t="shared" ca="1" si="1"/>
        <v>Battle River #4</v>
      </c>
      <c r="E32" s="52">
        <v>72733.0455391</v>
      </c>
      <c r="F32" s="52">
        <v>51153.786299400002</v>
      </c>
      <c r="G32" s="52">
        <v>62645.637429399998</v>
      </c>
      <c r="H32" s="52">
        <v>80602.471758700005</v>
      </c>
      <c r="I32" s="52">
        <v>109846.2819871</v>
      </c>
      <c r="J32" s="52">
        <v>101706.4007713</v>
      </c>
      <c r="K32" s="52">
        <v>68375.652288400001</v>
      </c>
      <c r="L32" s="52">
        <v>71861.428537500004</v>
      </c>
      <c r="M32" s="52">
        <v>71781.491577299996</v>
      </c>
      <c r="N32" s="52">
        <v>26395.223500299999</v>
      </c>
      <c r="O32" s="52">
        <v>51278.698853100002</v>
      </c>
      <c r="P32" s="52">
        <v>72751.992647299994</v>
      </c>
      <c r="Q32" s="32">
        <v>2867567.76</v>
      </c>
      <c r="R32" s="32">
        <v>1814579.05</v>
      </c>
      <c r="S32" s="32">
        <v>1449984.83</v>
      </c>
      <c r="T32" s="32">
        <v>1721606.44</v>
      </c>
      <c r="U32" s="32">
        <v>5994719.6600000001</v>
      </c>
      <c r="V32" s="32">
        <v>9738792.1699999999</v>
      </c>
      <c r="W32" s="32">
        <v>1820530.82</v>
      </c>
      <c r="X32" s="32">
        <v>2915437.85</v>
      </c>
      <c r="Y32" s="32">
        <v>1606436.26</v>
      </c>
      <c r="Z32" s="32">
        <v>540569.37</v>
      </c>
      <c r="AA32" s="32">
        <v>1265744.1000000001</v>
      </c>
      <c r="AB32" s="32">
        <v>1685903.69</v>
      </c>
      <c r="AC32" s="2">
        <v>5.01</v>
      </c>
      <c r="AD32" s="2">
        <v>5.01</v>
      </c>
      <c r="AE32" s="2">
        <v>5.01</v>
      </c>
      <c r="AF32" s="2">
        <v>5.01</v>
      </c>
      <c r="AG32" s="2">
        <v>5.01</v>
      </c>
      <c r="AH32" s="2">
        <v>5.01</v>
      </c>
      <c r="AI32" s="2">
        <v>5.01</v>
      </c>
      <c r="AJ32" s="2">
        <v>5.01</v>
      </c>
      <c r="AK32" s="2">
        <v>5.01</v>
      </c>
      <c r="AL32" s="2">
        <v>5.01</v>
      </c>
      <c r="AM32" s="2">
        <v>5.01</v>
      </c>
      <c r="AN32" s="2">
        <v>5.01</v>
      </c>
      <c r="AO32" s="33">
        <v>143665.14000000001</v>
      </c>
      <c r="AP32" s="33">
        <v>90910.41</v>
      </c>
      <c r="AQ32" s="33">
        <v>72644.240000000005</v>
      </c>
      <c r="AR32" s="33">
        <v>86252.479999999996</v>
      </c>
      <c r="AS32" s="33">
        <v>300335.45</v>
      </c>
      <c r="AT32" s="33">
        <v>487913.49</v>
      </c>
      <c r="AU32" s="33">
        <v>91208.59</v>
      </c>
      <c r="AV32" s="33">
        <v>146063.44</v>
      </c>
      <c r="AW32" s="33">
        <v>80482.460000000006</v>
      </c>
      <c r="AX32" s="33">
        <v>27082.53</v>
      </c>
      <c r="AY32" s="33">
        <v>63413.78</v>
      </c>
      <c r="AZ32" s="33">
        <v>84463.77</v>
      </c>
      <c r="BA32" s="31">
        <f t="shared" si="41"/>
        <v>-286.76</v>
      </c>
      <c r="BB32" s="31">
        <f t="shared" si="42"/>
        <v>-181.46</v>
      </c>
      <c r="BC32" s="31">
        <f t="shared" si="43"/>
        <v>-145</v>
      </c>
      <c r="BD32" s="31">
        <f t="shared" si="44"/>
        <v>-344.32</v>
      </c>
      <c r="BE32" s="31">
        <f t="shared" si="45"/>
        <v>-1198.94</v>
      </c>
      <c r="BF32" s="31">
        <f t="shared" si="46"/>
        <v>-1947.76</v>
      </c>
      <c r="BG32" s="31">
        <f t="shared" si="47"/>
        <v>2912.85</v>
      </c>
      <c r="BH32" s="31">
        <f t="shared" si="48"/>
        <v>4664.7</v>
      </c>
      <c r="BI32" s="31">
        <f t="shared" si="49"/>
        <v>2570.3000000000002</v>
      </c>
      <c r="BJ32" s="31">
        <f t="shared" si="50"/>
        <v>-594.63</v>
      </c>
      <c r="BK32" s="31">
        <f t="shared" si="51"/>
        <v>-1392.32</v>
      </c>
      <c r="BL32" s="31">
        <f t="shared" si="52"/>
        <v>-1854.49</v>
      </c>
      <c r="BM32" s="6">
        <v>2.76E-2</v>
      </c>
      <c r="BN32" s="6">
        <v>2.76E-2</v>
      </c>
      <c r="BO32" s="6">
        <v>2.76E-2</v>
      </c>
      <c r="BP32" s="6">
        <v>2.76E-2</v>
      </c>
      <c r="BQ32" s="6">
        <v>2.76E-2</v>
      </c>
      <c r="BR32" s="6">
        <v>2.76E-2</v>
      </c>
      <c r="BS32" s="6">
        <v>2.76E-2</v>
      </c>
      <c r="BT32" s="6">
        <v>2.76E-2</v>
      </c>
      <c r="BU32" s="6">
        <v>2.76E-2</v>
      </c>
      <c r="BV32" s="6">
        <v>2.76E-2</v>
      </c>
      <c r="BW32" s="6">
        <v>2.76E-2</v>
      </c>
      <c r="BX32" s="6">
        <v>2.76E-2</v>
      </c>
      <c r="BY32" s="31">
        <v>79144.87</v>
      </c>
      <c r="BZ32" s="31">
        <v>50082.38</v>
      </c>
      <c r="CA32" s="31">
        <v>40019.58</v>
      </c>
      <c r="CB32" s="31">
        <v>47516.34</v>
      </c>
      <c r="CC32" s="31">
        <v>165454.26</v>
      </c>
      <c r="CD32" s="31">
        <v>268790.65999999997</v>
      </c>
      <c r="CE32" s="31">
        <v>50246.65</v>
      </c>
      <c r="CF32" s="31">
        <v>80466.080000000002</v>
      </c>
      <c r="CG32" s="31">
        <v>44337.64</v>
      </c>
      <c r="CH32" s="31">
        <v>14919.71</v>
      </c>
      <c r="CI32" s="31">
        <v>34934.54</v>
      </c>
      <c r="CJ32" s="31">
        <v>46530.94</v>
      </c>
      <c r="CK32" s="32">
        <f t="shared" si="53"/>
        <v>7168.92</v>
      </c>
      <c r="CL32" s="32">
        <f t="shared" si="54"/>
        <v>4536.45</v>
      </c>
      <c r="CM32" s="32">
        <f t="shared" si="55"/>
        <v>3624.96</v>
      </c>
      <c r="CN32" s="32">
        <f t="shared" si="56"/>
        <v>4304.0200000000004</v>
      </c>
      <c r="CO32" s="32">
        <f t="shared" si="57"/>
        <v>14986.8</v>
      </c>
      <c r="CP32" s="32">
        <f t="shared" si="58"/>
        <v>24346.98</v>
      </c>
      <c r="CQ32" s="32">
        <f t="shared" si="59"/>
        <v>4551.33</v>
      </c>
      <c r="CR32" s="32">
        <f t="shared" si="60"/>
        <v>7288.59</v>
      </c>
      <c r="CS32" s="32">
        <f t="shared" si="61"/>
        <v>4016.09</v>
      </c>
      <c r="CT32" s="32">
        <f t="shared" si="62"/>
        <v>1351.42</v>
      </c>
      <c r="CU32" s="32">
        <f t="shared" si="63"/>
        <v>3164.36</v>
      </c>
      <c r="CV32" s="32">
        <f t="shared" si="64"/>
        <v>4214.76</v>
      </c>
      <c r="CW32" s="31">
        <f t="shared" si="186"/>
        <v>-57064.590000000018</v>
      </c>
      <c r="CX32" s="31">
        <f t="shared" si="187"/>
        <v>-36110.12000000001</v>
      </c>
      <c r="CY32" s="31">
        <f t="shared" si="188"/>
        <v>-28854.700000000004</v>
      </c>
      <c r="CZ32" s="31">
        <f t="shared" si="189"/>
        <v>-34087.799999999996</v>
      </c>
      <c r="DA32" s="31">
        <f t="shared" si="190"/>
        <v>-118695.45000000001</v>
      </c>
      <c r="DB32" s="31">
        <f t="shared" si="191"/>
        <v>-192828.09000000003</v>
      </c>
      <c r="DC32" s="31">
        <f t="shared" si="192"/>
        <v>-39323.459999999992</v>
      </c>
      <c r="DD32" s="31">
        <f t="shared" si="193"/>
        <v>-62973.47</v>
      </c>
      <c r="DE32" s="31">
        <f t="shared" si="194"/>
        <v>-34699.030000000013</v>
      </c>
      <c r="DF32" s="31">
        <f t="shared" si="195"/>
        <v>-10216.77</v>
      </c>
      <c r="DG32" s="31">
        <f t="shared" si="196"/>
        <v>-23922.559999999998</v>
      </c>
      <c r="DH32" s="31">
        <f t="shared" si="197"/>
        <v>-31863.579999999998</v>
      </c>
      <c r="DI32" s="32">
        <f t="shared" si="65"/>
        <v>-2853.23</v>
      </c>
      <c r="DJ32" s="32">
        <f t="shared" si="66"/>
        <v>-1805.51</v>
      </c>
      <c r="DK32" s="32">
        <f t="shared" si="67"/>
        <v>-1442.74</v>
      </c>
      <c r="DL32" s="32">
        <f t="shared" si="68"/>
        <v>-1704.39</v>
      </c>
      <c r="DM32" s="32">
        <f t="shared" si="69"/>
        <v>-5934.77</v>
      </c>
      <c r="DN32" s="32">
        <f t="shared" si="70"/>
        <v>-9641.4</v>
      </c>
      <c r="DO32" s="32">
        <f t="shared" si="71"/>
        <v>-1966.17</v>
      </c>
      <c r="DP32" s="32">
        <f t="shared" si="72"/>
        <v>-3148.67</v>
      </c>
      <c r="DQ32" s="32">
        <f t="shared" si="73"/>
        <v>-1734.95</v>
      </c>
      <c r="DR32" s="32">
        <f t="shared" si="74"/>
        <v>-510.84</v>
      </c>
      <c r="DS32" s="32">
        <f t="shared" si="75"/>
        <v>-1196.1300000000001</v>
      </c>
      <c r="DT32" s="32">
        <f t="shared" si="76"/>
        <v>-1593.18</v>
      </c>
      <c r="DU32" s="31">
        <f t="shared" si="77"/>
        <v>-9068.39</v>
      </c>
      <c r="DV32" s="31">
        <f t="shared" si="78"/>
        <v>-5661.75</v>
      </c>
      <c r="DW32" s="31">
        <f t="shared" si="79"/>
        <v>-4468.83</v>
      </c>
      <c r="DX32" s="31">
        <f t="shared" si="80"/>
        <v>-5206.92</v>
      </c>
      <c r="DY32" s="31">
        <f t="shared" si="81"/>
        <v>-17886.86</v>
      </c>
      <c r="DZ32" s="31">
        <f t="shared" si="82"/>
        <v>-28648.87</v>
      </c>
      <c r="EA32" s="31">
        <f t="shared" si="83"/>
        <v>-5761.57</v>
      </c>
      <c r="EB32" s="31">
        <f t="shared" si="84"/>
        <v>-9106.36</v>
      </c>
      <c r="EC32" s="31">
        <f t="shared" si="85"/>
        <v>-4951.3900000000003</v>
      </c>
      <c r="ED32" s="31">
        <f t="shared" si="86"/>
        <v>-1438.99</v>
      </c>
      <c r="EE32" s="31">
        <f t="shared" si="87"/>
        <v>-3323.68</v>
      </c>
      <c r="EF32" s="31">
        <f t="shared" si="88"/>
        <v>-4368.04</v>
      </c>
      <c r="EG32" s="32">
        <f t="shared" si="89"/>
        <v>-68986.210000000021</v>
      </c>
      <c r="EH32" s="32">
        <f t="shared" si="90"/>
        <v>-43577.380000000012</v>
      </c>
      <c r="EI32" s="32">
        <f t="shared" si="91"/>
        <v>-34766.270000000004</v>
      </c>
      <c r="EJ32" s="32">
        <f t="shared" si="92"/>
        <v>-40999.109999999993</v>
      </c>
      <c r="EK32" s="32">
        <f t="shared" si="93"/>
        <v>-142517.08000000002</v>
      </c>
      <c r="EL32" s="32">
        <f t="shared" si="94"/>
        <v>-231118.36000000002</v>
      </c>
      <c r="EM32" s="32">
        <f t="shared" si="95"/>
        <v>-47051.19999999999</v>
      </c>
      <c r="EN32" s="32">
        <f t="shared" si="96"/>
        <v>-75228.5</v>
      </c>
      <c r="EO32" s="32">
        <f t="shared" si="97"/>
        <v>-41385.37000000001</v>
      </c>
      <c r="EP32" s="32">
        <f t="shared" si="98"/>
        <v>-12166.6</v>
      </c>
      <c r="EQ32" s="32">
        <f t="shared" si="99"/>
        <v>-28442.37</v>
      </c>
      <c r="ER32" s="32">
        <f t="shared" si="100"/>
        <v>-37824.799999999996</v>
      </c>
    </row>
    <row r="33" spans="1:148" x14ac:dyDescent="0.25">
      <c r="A33" t="s">
        <v>470</v>
      </c>
      <c r="B33" s="1" t="s">
        <v>25</v>
      </c>
      <c r="C33" t="str">
        <f t="shared" ca="1" si="161"/>
        <v>BR5</v>
      </c>
      <c r="D33" t="str">
        <f t="shared" ca="1" si="1"/>
        <v>Battle River #5</v>
      </c>
      <c r="E33" s="52">
        <v>233415.000959</v>
      </c>
      <c r="F33" s="52">
        <v>197067.44742839999</v>
      </c>
      <c r="G33" s="52">
        <v>98147.483311599994</v>
      </c>
      <c r="H33" s="52">
        <v>0</v>
      </c>
      <c r="I33" s="52">
        <v>153968.47921300001</v>
      </c>
      <c r="J33" s="52">
        <v>183089.62057170001</v>
      </c>
      <c r="K33" s="52">
        <v>125965.69145709999</v>
      </c>
      <c r="L33" s="52">
        <v>142202.44590709999</v>
      </c>
      <c r="M33" s="52">
        <v>150961.705525</v>
      </c>
      <c r="N33" s="52">
        <v>163998.41563030001</v>
      </c>
      <c r="O33" s="52">
        <v>168579.2301406</v>
      </c>
      <c r="P33" s="52">
        <v>160719.96944849999</v>
      </c>
      <c r="Q33" s="32">
        <v>8539958.9399999995</v>
      </c>
      <c r="R33" s="32">
        <v>7088686.96</v>
      </c>
      <c r="S33" s="32">
        <v>2019799.78</v>
      </c>
      <c r="T33" s="32">
        <v>0</v>
      </c>
      <c r="U33" s="32">
        <v>9829885.4499999993</v>
      </c>
      <c r="V33" s="32">
        <v>18358016.329999998</v>
      </c>
      <c r="W33" s="32">
        <v>3024087.38</v>
      </c>
      <c r="X33" s="32">
        <v>6366036.7000000002</v>
      </c>
      <c r="Y33" s="32">
        <v>3262644.66</v>
      </c>
      <c r="Z33" s="32">
        <v>3672376.68</v>
      </c>
      <c r="AA33" s="32">
        <v>3896217.53</v>
      </c>
      <c r="AB33" s="32">
        <v>3643347.98</v>
      </c>
      <c r="AC33" s="2">
        <v>4.71</v>
      </c>
      <c r="AD33" s="2">
        <v>4.71</v>
      </c>
      <c r="AE33" s="2">
        <v>4.71</v>
      </c>
      <c r="AF33" s="2">
        <v>4.71</v>
      </c>
      <c r="AG33" s="2">
        <v>4.71</v>
      </c>
      <c r="AH33" s="2">
        <v>4.71</v>
      </c>
      <c r="AI33" s="2">
        <v>4.71</v>
      </c>
      <c r="AJ33" s="2">
        <v>4.71</v>
      </c>
      <c r="AK33" s="2">
        <v>4.71</v>
      </c>
      <c r="AL33" s="2">
        <v>4.71</v>
      </c>
      <c r="AM33" s="2">
        <v>4.71</v>
      </c>
      <c r="AN33" s="2">
        <v>4.71</v>
      </c>
      <c r="AO33" s="33">
        <v>402232.07</v>
      </c>
      <c r="AP33" s="33">
        <v>333877.15999999997</v>
      </c>
      <c r="AQ33" s="33">
        <v>95132.57</v>
      </c>
      <c r="AR33" s="33">
        <v>0</v>
      </c>
      <c r="AS33" s="33">
        <v>462987.6</v>
      </c>
      <c r="AT33" s="33">
        <v>864662.57</v>
      </c>
      <c r="AU33" s="33">
        <v>142434.51999999999</v>
      </c>
      <c r="AV33" s="33">
        <v>299840.33</v>
      </c>
      <c r="AW33" s="33">
        <v>153670.56</v>
      </c>
      <c r="AX33" s="33">
        <v>172968.94</v>
      </c>
      <c r="AY33" s="33">
        <v>183511.85</v>
      </c>
      <c r="AZ33" s="33">
        <v>171601.69</v>
      </c>
      <c r="BA33" s="31">
        <f t="shared" si="41"/>
        <v>-854</v>
      </c>
      <c r="BB33" s="31">
        <f t="shared" si="42"/>
        <v>-708.87</v>
      </c>
      <c r="BC33" s="31">
        <f t="shared" si="43"/>
        <v>-201.98</v>
      </c>
      <c r="BD33" s="31">
        <f t="shared" si="44"/>
        <v>0</v>
      </c>
      <c r="BE33" s="31">
        <f t="shared" si="45"/>
        <v>-1965.98</v>
      </c>
      <c r="BF33" s="31">
        <f t="shared" si="46"/>
        <v>-3671.6</v>
      </c>
      <c r="BG33" s="31">
        <f t="shared" si="47"/>
        <v>4838.54</v>
      </c>
      <c r="BH33" s="31">
        <f t="shared" si="48"/>
        <v>10185.66</v>
      </c>
      <c r="BI33" s="31">
        <f t="shared" si="49"/>
        <v>5220.2299999999996</v>
      </c>
      <c r="BJ33" s="31">
        <f t="shared" si="50"/>
        <v>-4039.61</v>
      </c>
      <c r="BK33" s="31">
        <f t="shared" si="51"/>
        <v>-4285.84</v>
      </c>
      <c r="BL33" s="31">
        <f t="shared" si="52"/>
        <v>-4007.68</v>
      </c>
      <c r="BM33" s="6">
        <v>1.8800000000000001E-2</v>
      </c>
      <c r="BN33" s="6">
        <v>1.8800000000000001E-2</v>
      </c>
      <c r="BO33" s="6">
        <v>1.8800000000000001E-2</v>
      </c>
      <c r="BP33" s="6">
        <v>1.8800000000000001E-2</v>
      </c>
      <c r="BQ33" s="6">
        <v>1.8800000000000001E-2</v>
      </c>
      <c r="BR33" s="6">
        <v>1.8800000000000001E-2</v>
      </c>
      <c r="BS33" s="6">
        <v>1.8800000000000001E-2</v>
      </c>
      <c r="BT33" s="6">
        <v>1.8800000000000001E-2</v>
      </c>
      <c r="BU33" s="6">
        <v>1.8800000000000001E-2</v>
      </c>
      <c r="BV33" s="6">
        <v>1.8800000000000001E-2</v>
      </c>
      <c r="BW33" s="6">
        <v>1.8800000000000001E-2</v>
      </c>
      <c r="BX33" s="6">
        <v>1.8800000000000001E-2</v>
      </c>
      <c r="BY33" s="31">
        <v>160551.23000000001</v>
      </c>
      <c r="BZ33" s="31">
        <v>133267.31</v>
      </c>
      <c r="CA33" s="31">
        <v>37972.239999999998</v>
      </c>
      <c r="CB33" s="31">
        <v>0</v>
      </c>
      <c r="CC33" s="31">
        <v>184801.85</v>
      </c>
      <c r="CD33" s="31">
        <v>345130.71</v>
      </c>
      <c r="CE33" s="31">
        <v>56852.84</v>
      </c>
      <c r="CF33" s="31">
        <v>119681.49</v>
      </c>
      <c r="CG33" s="31">
        <v>61337.72</v>
      </c>
      <c r="CH33" s="31">
        <v>69040.679999999993</v>
      </c>
      <c r="CI33" s="31">
        <v>73248.89</v>
      </c>
      <c r="CJ33" s="31">
        <v>68494.94</v>
      </c>
      <c r="CK33" s="32">
        <f t="shared" si="53"/>
        <v>21349.9</v>
      </c>
      <c r="CL33" s="32">
        <f t="shared" si="54"/>
        <v>17721.72</v>
      </c>
      <c r="CM33" s="32">
        <f t="shared" si="55"/>
        <v>5049.5</v>
      </c>
      <c r="CN33" s="32">
        <f t="shared" si="56"/>
        <v>0</v>
      </c>
      <c r="CO33" s="32">
        <f t="shared" si="57"/>
        <v>24574.71</v>
      </c>
      <c r="CP33" s="32">
        <f t="shared" si="58"/>
        <v>45895.040000000001</v>
      </c>
      <c r="CQ33" s="32">
        <f t="shared" si="59"/>
        <v>7560.22</v>
      </c>
      <c r="CR33" s="32">
        <f t="shared" si="60"/>
        <v>15915.09</v>
      </c>
      <c r="CS33" s="32">
        <f t="shared" si="61"/>
        <v>8156.61</v>
      </c>
      <c r="CT33" s="32">
        <f t="shared" si="62"/>
        <v>9180.94</v>
      </c>
      <c r="CU33" s="32">
        <f t="shared" si="63"/>
        <v>9740.5400000000009</v>
      </c>
      <c r="CV33" s="32">
        <f t="shared" si="64"/>
        <v>9108.3700000000008</v>
      </c>
      <c r="CW33" s="31">
        <f t="shared" si="186"/>
        <v>-219476.94</v>
      </c>
      <c r="CX33" s="31">
        <f t="shared" si="187"/>
        <v>-182179.25999999998</v>
      </c>
      <c r="CY33" s="31">
        <f t="shared" si="188"/>
        <v>-51908.850000000006</v>
      </c>
      <c r="CZ33" s="31">
        <f t="shared" si="189"/>
        <v>0</v>
      </c>
      <c r="DA33" s="31">
        <f t="shared" si="190"/>
        <v>-251645.05999999997</v>
      </c>
      <c r="DB33" s="31">
        <f t="shared" si="191"/>
        <v>-469965.22</v>
      </c>
      <c r="DC33" s="31">
        <f t="shared" si="192"/>
        <v>-82859.999999999985</v>
      </c>
      <c r="DD33" s="31">
        <f t="shared" si="193"/>
        <v>-174429.41</v>
      </c>
      <c r="DE33" s="31">
        <f t="shared" si="194"/>
        <v>-89396.459999999992</v>
      </c>
      <c r="DF33" s="31">
        <f t="shared" si="195"/>
        <v>-90707.71</v>
      </c>
      <c r="DG33" s="31">
        <f t="shared" si="196"/>
        <v>-96236.580000000016</v>
      </c>
      <c r="DH33" s="31">
        <f t="shared" si="197"/>
        <v>-89990.700000000012</v>
      </c>
      <c r="DI33" s="32">
        <f t="shared" si="65"/>
        <v>-10973.85</v>
      </c>
      <c r="DJ33" s="32">
        <f t="shared" si="66"/>
        <v>-9108.9599999999991</v>
      </c>
      <c r="DK33" s="32">
        <f t="shared" si="67"/>
        <v>-2595.44</v>
      </c>
      <c r="DL33" s="32">
        <f t="shared" si="68"/>
        <v>0</v>
      </c>
      <c r="DM33" s="32">
        <f t="shared" si="69"/>
        <v>-12582.25</v>
      </c>
      <c r="DN33" s="32">
        <f t="shared" si="70"/>
        <v>-23498.26</v>
      </c>
      <c r="DO33" s="32">
        <f t="shared" si="71"/>
        <v>-4143</v>
      </c>
      <c r="DP33" s="32">
        <f t="shared" si="72"/>
        <v>-8721.4699999999993</v>
      </c>
      <c r="DQ33" s="32">
        <f t="shared" si="73"/>
        <v>-4469.82</v>
      </c>
      <c r="DR33" s="32">
        <f t="shared" si="74"/>
        <v>-4535.3900000000003</v>
      </c>
      <c r="DS33" s="32">
        <f t="shared" si="75"/>
        <v>-4811.83</v>
      </c>
      <c r="DT33" s="32">
        <f t="shared" si="76"/>
        <v>-4499.54</v>
      </c>
      <c r="DU33" s="31">
        <f t="shared" si="77"/>
        <v>-34878.080000000002</v>
      </c>
      <c r="DV33" s="31">
        <f t="shared" si="78"/>
        <v>-28564.12</v>
      </c>
      <c r="DW33" s="31">
        <f t="shared" si="79"/>
        <v>-8039.3</v>
      </c>
      <c r="DX33" s="31">
        <f t="shared" si="80"/>
        <v>0</v>
      </c>
      <c r="DY33" s="31">
        <f t="shared" si="81"/>
        <v>-37921.75</v>
      </c>
      <c r="DZ33" s="31">
        <f t="shared" si="82"/>
        <v>-69823.710000000006</v>
      </c>
      <c r="EA33" s="31">
        <f t="shared" si="83"/>
        <v>-12140.42</v>
      </c>
      <c r="EB33" s="31">
        <f t="shared" si="84"/>
        <v>-25223.599999999999</v>
      </c>
      <c r="EC33" s="31">
        <f t="shared" si="85"/>
        <v>-12756.46</v>
      </c>
      <c r="ED33" s="31">
        <f t="shared" si="86"/>
        <v>-12775.82</v>
      </c>
      <c r="EE33" s="31">
        <f t="shared" si="87"/>
        <v>-13370.64</v>
      </c>
      <c r="EF33" s="31">
        <f t="shared" si="88"/>
        <v>-12336.45</v>
      </c>
      <c r="EG33" s="32">
        <f t="shared" si="89"/>
        <v>-265328.87</v>
      </c>
      <c r="EH33" s="32">
        <f t="shared" si="90"/>
        <v>-219852.33999999997</v>
      </c>
      <c r="EI33" s="32">
        <f t="shared" si="91"/>
        <v>-62543.590000000011</v>
      </c>
      <c r="EJ33" s="32">
        <f t="shared" si="92"/>
        <v>0</v>
      </c>
      <c r="EK33" s="32">
        <f t="shared" si="93"/>
        <v>-302149.05999999994</v>
      </c>
      <c r="EL33" s="32">
        <f t="shared" si="94"/>
        <v>-563287.18999999994</v>
      </c>
      <c r="EM33" s="32">
        <f t="shared" si="95"/>
        <v>-99143.419999999984</v>
      </c>
      <c r="EN33" s="32">
        <f t="shared" si="96"/>
        <v>-208374.48</v>
      </c>
      <c r="EO33" s="32">
        <f t="shared" si="97"/>
        <v>-106622.73999999999</v>
      </c>
      <c r="EP33" s="32">
        <f t="shared" si="98"/>
        <v>-108018.92000000001</v>
      </c>
      <c r="EQ33" s="32">
        <f t="shared" si="99"/>
        <v>-114419.05000000002</v>
      </c>
      <c r="ER33" s="32">
        <f t="shared" si="100"/>
        <v>-106826.69</v>
      </c>
    </row>
    <row r="34" spans="1:148" x14ac:dyDescent="0.25">
      <c r="A34" t="s">
        <v>467</v>
      </c>
      <c r="B34" s="1" t="s">
        <v>125</v>
      </c>
      <c r="C34" t="str">
        <f t="shared" ca="1" si="161"/>
        <v>BRA</v>
      </c>
      <c r="D34" t="str">
        <f t="shared" ca="1" si="1"/>
        <v>Brazeau Hydro Facility</v>
      </c>
      <c r="E34" s="52">
        <v>25032.432579299999</v>
      </c>
      <c r="F34" s="52">
        <v>19198.456496800001</v>
      </c>
      <c r="G34" s="52">
        <v>14223.5461065</v>
      </c>
      <c r="H34" s="52">
        <v>14254.534458399999</v>
      </c>
      <c r="I34" s="52">
        <v>21363.9332588</v>
      </c>
      <c r="J34" s="52">
        <v>34854.821987800002</v>
      </c>
      <c r="K34" s="52">
        <v>18789.554555300001</v>
      </c>
      <c r="L34" s="52">
        <v>14333.589449900001</v>
      </c>
      <c r="M34" s="52">
        <v>9963.8314312999992</v>
      </c>
      <c r="N34" s="52">
        <v>9387.4632688999991</v>
      </c>
      <c r="O34" s="52">
        <v>10810.7753505</v>
      </c>
      <c r="P34" s="52">
        <v>13596.6153579</v>
      </c>
      <c r="Q34" s="32">
        <v>1194212.5</v>
      </c>
      <c r="R34" s="32">
        <v>1065259.99</v>
      </c>
      <c r="S34" s="32">
        <v>322074.89</v>
      </c>
      <c r="T34" s="32">
        <v>341087.62</v>
      </c>
      <c r="U34" s="32">
        <v>2310497.4500000002</v>
      </c>
      <c r="V34" s="32">
        <v>6524074.9800000004</v>
      </c>
      <c r="W34" s="32">
        <v>557549.16</v>
      </c>
      <c r="X34" s="32">
        <v>1630515.64</v>
      </c>
      <c r="Y34" s="32">
        <v>219428.9</v>
      </c>
      <c r="Z34" s="32">
        <v>264626.90000000002</v>
      </c>
      <c r="AA34" s="32">
        <v>694312.27</v>
      </c>
      <c r="AB34" s="32">
        <v>327208.2</v>
      </c>
      <c r="AC34" s="2">
        <v>2.65</v>
      </c>
      <c r="AD34" s="2">
        <v>2.65</v>
      </c>
      <c r="AE34" s="2">
        <v>2.65</v>
      </c>
      <c r="AF34" s="2">
        <v>2.65</v>
      </c>
      <c r="AG34" s="2">
        <v>2.65</v>
      </c>
      <c r="AH34" s="2">
        <v>2.65</v>
      </c>
      <c r="AI34" s="2">
        <v>2.65</v>
      </c>
      <c r="AJ34" s="2">
        <v>2.65</v>
      </c>
      <c r="AK34" s="2">
        <v>2.65</v>
      </c>
      <c r="AL34" s="2">
        <v>2.65</v>
      </c>
      <c r="AM34" s="2">
        <v>2.65</v>
      </c>
      <c r="AN34" s="2">
        <v>2.65</v>
      </c>
      <c r="AO34" s="33">
        <v>31646.63</v>
      </c>
      <c r="AP34" s="33">
        <v>28229.39</v>
      </c>
      <c r="AQ34" s="33">
        <v>8534.98</v>
      </c>
      <c r="AR34" s="33">
        <v>9038.82</v>
      </c>
      <c r="AS34" s="33">
        <v>61228.18</v>
      </c>
      <c r="AT34" s="33">
        <v>172887.99</v>
      </c>
      <c r="AU34" s="33">
        <v>14775.05</v>
      </c>
      <c r="AV34" s="33">
        <v>43208.66</v>
      </c>
      <c r="AW34" s="33">
        <v>5814.87</v>
      </c>
      <c r="AX34" s="33">
        <v>7012.61</v>
      </c>
      <c r="AY34" s="33">
        <v>18399.28</v>
      </c>
      <c r="AZ34" s="33">
        <v>8671.02</v>
      </c>
      <c r="BA34" s="31">
        <f t="shared" si="41"/>
        <v>-119.42</v>
      </c>
      <c r="BB34" s="31">
        <f t="shared" si="42"/>
        <v>-106.53</v>
      </c>
      <c r="BC34" s="31">
        <f t="shared" si="43"/>
        <v>-32.21</v>
      </c>
      <c r="BD34" s="31">
        <f t="shared" si="44"/>
        <v>-68.22</v>
      </c>
      <c r="BE34" s="31">
        <f t="shared" si="45"/>
        <v>-462.1</v>
      </c>
      <c r="BF34" s="31">
        <f t="shared" si="46"/>
        <v>-1304.81</v>
      </c>
      <c r="BG34" s="31">
        <f t="shared" si="47"/>
        <v>892.08</v>
      </c>
      <c r="BH34" s="31">
        <f t="shared" si="48"/>
        <v>2608.83</v>
      </c>
      <c r="BI34" s="31">
        <f t="shared" si="49"/>
        <v>351.09</v>
      </c>
      <c r="BJ34" s="31">
        <f t="shared" si="50"/>
        <v>-291.08999999999997</v>
      </c>
      <c r="BK34" s="31">
        <f t="shared" si="51"/>
        <v>-763.74</v>
      </c>
      <c r="BL34" s="31">
        <f t="shared" si="52"/>
        <v>-359.93</v>
      </c>
      <c r="BM34" s="6">
        <v>1.9599999999999999E-2</v>
      </c>
      <c r="BN34" s="6">
        <v>1.9599999999999999E-2</v>
      </c>
      <c r="BO34" s="6">
        <v>1.9599999999999999E-2</v>
      </c>
      <c r="BP34" s="6">
        <v>1.9599999999999999E-2</v>
      </c>
      <c r="BQ34" s="6">
        <v>1.9599999999999999E-2</v>
      </c>
      <c r="BR34" s="6">
        <v>1.9599999999999999E-2</v>
      </c>
      <c r="BS34" s="6">
        <v>1.9599999999999999E-2</v>
      </c>
      <c r="BT34" s="6">
        <v>1.9599999999999999E-2</v>
      </c>
      <c r="BU34" s="6">
        <v>1.9599999999999999E-2</v>
      </c>
      <c r="BV34" s="6">
        <v>1.9599999999999999E-2</v>
      </c>
      <c r="BW34" s="6">
        <v>1.9599999999999999E-2</v>
      </c>
      <c r="BX34" s="6">
        <v>1.9599999999999999E-2</v>
      </c>
      <c r="BY34" s="31">
        <v>23406.57</v>
      </c>
      <c r="BZ34" s="31">
        <v>20879.099999999999</v>
      </c>
      <c r="CA34" s="31">
        <v>6312.67</v>
      </c>
      <c r="CB34" s="31">
        <v>6685.32</v>
      </c>
      <c r="CC34" s="31">
        <v>45285.75</v>
      </c>
      <c r="CD34" s="31">
        <v>127871.87</v>
      </c>
      <c r="CE34" s="31">
        <v>10927.96</v>
      </c>
      <c r="CF34" s="31">
        <v>31958.11</v>
      </c>
      <c r="CG34" s="31">
        <v>4300.8100000000004</v>
      </c>
      <c r="CH34" s="31">
        <v>5186.6899999999996</v>
      </c>
      <c r="CI34" s="31">
        <v>13608.52</v>
      </c>
      <c r="CJ34" s="31">
        <v>6413.28</v>
      </c>
      <c r="CK34" s="32">
        <f t="shared" si="53"/>
        <v>2985.53</v>
      </c>
      <c r="CL34" s="32">
        <f t="shared" si="54"/>
        <v>2663.15</v>
      </c>
      <c r="CM34" s="32">
        <f t="shared" si="55"/>
        <v>805.19</v>
      </c>
      <c r="CN34" s="32">
        <f t="shared" si="56"/>
        <v>852.72</v>
      </c>
      <c r="CO34" s="32">
        <f t="shared" si="57"/>
        <v>5776.24</v>
      </c>
      <c r="CP34" s="32">
        <f t="shared" si="58"/>
        <v>16310.19</v>
      </c>
      <c r="CQ34" s="32">
        <f t="shared" si="59"/>
        <v>1393.87</v>
      </c>
      <c r="CR34" s="32">
        <f t="shared" si="60"/>
        <v>4076.29</v>
      </c>
      <c r="CS34" s="32">
        <f t="shared" si="61"/>
        <v>548.57000000000005</v>
      </c>
      <c r="CT34" s="32">
        <f t="shared" si="62"/>
        <v>661.57</v>
      </c>
      <c r="CU34" s="32">
        <f t="shared" si="63"/>
        <v>1735.78</v>
      </c>
      <c r="CV34" s="32">
        <f t="shared" si="64"/>
        <v>818.02</v>
      </c>
      <c r="CW34" s="31">
        <f t="shared" si="186"/>
        <v>-5135.1100000000024</v>
      </c>
      <c r="CX34" s="31">
        <f t="shared" si="187"/>
        <v>-4580.6099999999997</v>
      </c>
      <c r="CY34" s="31">
        <f t="shared" si="188"/>
        <v>-1384.9099999999989</v>
      </c>
      <c r="CZ34" s="31">
        <f t="shared" si="189"/>
        <v>-1432.5599999999997</v>
      </c>
      <c r="DA34" s="31">
        <f t="shared" si="190"/>
        <v>-9704.090000000002</v>
      </c>
      <c r="DB34" s="31">
        <f t="shared" si="191"/>
        <v>-27401.119999999992</v>
      </c>
      <c r="DC34" s="31">
        <f t="shared" si="192"/>
        <v>-3345.3000000000011</v>
      </c>
      <c r="DD34" s="31">
        <f t="shared" si="193"/>
        <v>-9783.090000000002</v>
      </c>
      <c r="DE34" s="31">
        <f t="shared" si="194"/>
        <v>-1316.5799999999997</v>
      </c>
      <c r="DF34" s="31">
        <f t="shared" si="195"/>
        <v>-873.26000000000045</v>
      </c>
      <c r="DG34" s="31">
        <f t="shared" si="196"/>
        <v>-2291.239999999998</v>
      </c>
      <c r="DH34" s="31">
        <f t="shared" si="197"/>
        <v>-1079.7900000000011</v>
      </c>
      <c r="DI34" s="32">
        <f t="shared" si="65"/>
        <v>-256.76</v>
      </c>
      <c r="DJ34" s="32">
        <f t="shared" si="66"/>
        <v>-229.03</v>
      </c>
      <c r="DK34" s="32">
        <f t="shared" si="67"/>
        <v>-69.25</v>
      </c>
      <c r="DL34" s="32">
        <f t="shared" si="68"/>
        <v>-71.63</v>
      </c>
      <c r="DM34" s="32">
        <f t="shared" si="69"/>
        <v>-485.2</v>
      </c>
      <c r="DN34" s="32">
        <f t="shared" si="70"/>
        <v>-1370.06</v>
      </c>
      <c r="DO34" s="32">
        <f t="shared" si="71"/>
        <v>-167.27</v>
      </c>
      <c r="DP34" s="32">
        <f t="shared" si="72"/>
        <v>-489.15</v>
      </c>
      <c r="DQ34" s="32">
        <f t="shared" si="73"/>
        <v>-65.83</v>
      </c>
      <c r="DR34" s="32">
        <f t="shared" si="74"/>
        <v>-43.66</v>
      </c>
      <c r="DS34" s="32">
        <f t="shared" si="75"/>
        <v>-114.56</v>
      </c>
      <c r="DT34" s="32">
        <f t="shared" si="76"/>
        <v>-53.99</v>
      </c>
      <c r="DU34" s="31">
        <f t="shared" si="77"/>
        <v>-816.04</v>
      </c>
      <c r="DV34" s="31">
        <f t="shared" si="78"/>
        <v>-718.2</v>
      </c>
      <c r="DW34" s="31">
        <f t="shared" si="79"/>
        <v>-214.49</v>
      </c>
      <c r="DX34" s="31">
        <f t="shared" si="80"/>
        <v>-218.82</v>
      </c>
      <c r="DY34" s="31">
        <f t="shared" si="81"/>
        <v>-1462.36</v>
      </c>
      <c r="DZ34" s="31">
        <f t="shared" si="82"/>
        <v>-4071.04</v>
      </c>
      <c r="EA34" s="31">
        <f t="shared" si="83"/>
        <v>-490.14</v>
      </c>
      <c r="EB34" s="31">
        <f t="shared" si="84"/>
        <v>-1414.7</v>
      </c>
      <c r="EC34" s="31">
        <f t="shared" si="85"/>
        <v>-187.87</v>
      </c>
      <c r="ED34" s="31">
        <f t="shared" si="86"/>
        <v>-123</v>
      </c>
      <c r="EE34" s="31">
        <f t="shared" si="87"/>
        <v>-318.33</v>
      </c>
      <c r="EF34" s="31">
        <f t="shared" si="88"/>
        <v>-148.02000000000001</v>
      </c>
      <c r="EG34" s="32">
        <f t="shared" si="89"/>
        <v>-6207.9100000000026</v>
      </c>
      <c r="EH34" s="32">
        <f t="shared" si="90"/>
        <v>-5527.8399999999992</v>
      </c>
      <c r="EI34" s="32">
        <f t="shared" si="91"/>
        <v>-1668.649999999999</v>
      </c>
      <c r="EJ34" s="32">
        <f t="shared" si="92"/>
        <v>-1723.0099999999995</v>
      </c>
      <c r="EK34" s="32">
        <f t="shared" si="93"/>
        <v>-11651.650000000003</v>
      </c>
      <c r="EL34" s="32">
        <f t="shared" si="94"/>
        <v>-32842.219999999994</v>
      </c>
      <c r="EM34" s="32">
        <f t="shared" si="95"/>
        <v>-4002.7100000000009</v>
      </c>
      <c r="EN34" s="32">
        <f t="shared" si="96"/>
        <v>-11686.940000000002</v>
      </c>
      <c r="EO34" s="32">
        <f t="shared" si="97"/>
        <v>-1570.2799999999997</v>
      </c>
      <c r="EP34" s="32">
        <f t="shared" si="98"/>
        <v>-1039.9200000000005</v>
      </c>
      <c r="EQ34" s="32">
        <f t="shared" si="99"/>
        <v>-2724.1299999999978</v>
      </c>
      <c r="ER34" s="32">
        <f t="shared" si="100"/>
        <v>-1281.8000000000011</v>
      </c>
    </row>
    <row r="35" spans="1:148" x14ac:dyDescent="0.25">
      <c r="A35" t="s">
        <v>471</v>
      </c>
      <c r="B35" s="1" t="s">
        <v>33</v>
      </c>
      <c r="C35" t="str">
        <f t="shared" ca="1" si="161"/>
        <v>BSR1</v>
      </c>
      <c r="D35" t="str">
        <f t="shared" ca="1" si="1"/>
        <v>Blackspring Ridge Wind Facility</v>
      </c>
      <c r="E35" s="52">
        <v>97988.137400000007</v>
      </c>
      <c r="F35" s="52">
        <v>62167.652300000002</v>
      </c>
      <c r="G35" s="52">
        <v>107745.3664</v>
      </c>
      <c r="H35" s="52">
        <v>89730.660699999993</v>
      </c>
      <c r="I35" s="52">
        <v>64034.145199999999</v>
      </c>
      <c r="J35" s="52">
        <v>43560.070099999997</v>
      </c>
      <c r="K35" s="52">
        <v>59930.200700000001</v>
      </c>
      <c r="L35" s="52">
        <v>70762.512700000007</v>
      </c>
      <c r="M35" s="52">
        <v>81849.188800000004</v>
      </c>
      <c r="N35" s="52">
        <v>86409.434500000003</v>
      </c>
      <c r="O35" s="52">
        <v>93233.512499999997</v>
      </c>
      <c r="P35" s="52">
        <v>95156.408599999995</v>
      </c>
      <c r="Q35" s="32">
        <v>2358510.48</v>
      </c>
      <c r="R35" s="32">
        <v>1511263.8</v>
      </c>
      <c r="S35" s="32">
        <v>2006155.54</v>
      </c>
      <c r="T35" s="32">
        <v>1722640.24</v>
      </c>
      <c r="U35" s="32">
        <v>2433326.2799999998</v>
      </c>
      <c r="V35" s="32">
        <v>2466911.11</v>
      </c>
      <c r="W35" s="32">
        <v>1112080.4099999999</v>
      </c>
      <c r="X35" s="32">
        <v>1608905.94</v>
      </c>
      <c r="Y35" s="32">
        <v>1584863.68</v>
      </c>
      <c r="Z35" s="32">
        <v>1576962.11</v>
      </c>
      <c r="AA35" s="32">
        <v>1548973.13</v>
      </c>
      <c r="AB35" s="32">
        <v>1719274.38</v>
      </c>
      <c r="AC35" s="2">
        <v>3.64</v>
      </c>
      <c r="AD35" s="2">
        <v>3.64</v>
      </c>
      <c r="AE35" s="2">
        <v>3.64</v>
      </c>
      <c r="AF35" s="2">
        <v>3.64</v>
      </c>
      <c r="AG35" s="2">
        <v>3.64</v>
      </c>
      <c r="AH35" s="2">
        <v>3.64</v>
      </c>
      <c r="AI35" s="2">
        <v>3.64</v>
      </c>
      <c r="AJ35" s="2">
        <v>3.64</v>
      </c>
      <c r="AK35" s="2">
        <v>3.64</v>
      </c>
      <c r="AL35" s="2">
        <v>3.64</v>
      </c>
      <c r="AM35" s="2">
        <v>3.64</v>
      </c>
      <c r="AN35" s="2">
        <v>3.64</v>
      </c>
      <c r="AO35" s="33">
        <v>85849.78</v>
      </c>
      <c r="AP35" s="33">
        <v>55010</v>
      </c>
      <c r="AQ35" s="33">
        <v>73024.06</v>
      </c>
      <c r="AR35" s="33">
        <v>62704.1</v>
      </c>
      <c r="AS35" s="33">
        <v>88573.08</v>
      </c>
      <c r="AT35" s="33">
        <v>89795.56</v>
      </c>
      <c r="AU35" s="33">
        <v>40479.730000000003</v>
      </c>
      <c r="AV35" s="33">
        <v>58564.18</v>
      </c>
      <c r="AW35" s="33">
        <v>57689.04</v>
      </c>
      <c r="AX35" s="33">
        <v>57401.42</v>
      </c>
      <c r="AY35" s="33">
        <v>56382.62</v>
      </c>
      <c r="AZ35" s="33">
        <v>62581.59</v>
      </c>
      <c r="BA35" s="31">
        <f t="shared" si="41"/>
        <v>-235.85</v>
      </c>
      <c r="BB35" s="31">
        <f t="shared" si="42"/>
        <v>-151.13</v>
      </c>
      <c r="BC35" s="31">
        <f t="shared" si="43"/>
        <v>-200.62</v>
      </c>
      <c r="BD35" s="31">
        <f t="shared" si="44"/>
        <v>-344.53</v>
      </c>
      <c r="BE35" s="31">
        <f t="shared" si="45"/>
        <v>-486.67</v>
      </c>
      <c r="BF35" s="31">
        <f t="shared" si="46"/>
        <v>-493.38</v>
      </c>
      <c r="BG35" s="31">
        <f t="shared" si="47"/>
        <v>1779.33</v>
      </c>
      <c r="BH35" s="31">
        <f t="shared" si="48"/>
        <v>2574.25</v>
      </c>
      <c r="BI35" s="31">
        <f t="shared" si="49"/>
        <v>2535.7800000000002</v>
      </c>
      <c r="BJ35" s="31">
        <f t="shared" si="50"/>
        <v>-1734.66</v>
      </c>
      <c r="BK35" s="31">
        <f t="shared" si="51"/>
        <v>-1703.87</v>
      </c>
      <c r="BL35" s="31">
        <f t="shared" si="52"/>
        <v>-1891.2</v>
      </c>
      <c r="BM35" s="6">
        <v>1.78E-2</v>
      </c>
      <c r="BN35" s="6">
        <v>1.78E-2</v>
      </c>
      <c r="BO35" s="6">
        <v>1.78E-2</v>
      </c>
      <c r="BP35" s="6">
        <v>1.78E-2</v>
      </c>
      <c r="BQ35" s="6">
        <v>1.78E-2</v>
      </c>
      <c r="BR35" s="6">
        <v>1.78E-2</v>
      </c>
      <c r="BS35" s="6">
        <v>1.78E-2</v>
      </c>
      <c r="BT35" s="6">
        <v>1.78E-2</v>
      </c>
      <c r="BU35" s="6">
        <v>1.78E-2</v>
      </c>
      <c r="BV35" s="6">
        <v>1.78E-2</v>
      </c>
      <c r="BW35" s="6">
        <v>1.78E-2</v>
      </c>
      <c r="BX35" s="6">
        <v>1.78E-2</v>
      </c>
      <c r="BY35" s="31">
        <v>41981.49</v>
      </c>
      <c r="BZ35" s="31">
        <v>26900.5</v>
      </c>
      <c r="CA35" s="31">
        <v>35709.57</v>
      </c>
      <c r="CB35" s="31">
        <v>30663</v>
      </c>
      <c r="CC35" s="31">
        <v>43313.21</v>
      </c>
      <c r="CD35" s="31">
        <v>43911.02</v>
      </c>
      <c r="CE35" s="31">
        <v>19795.03</v>
      </c>
      <c r="CF35" s="31">
        <v>28638.53</v>
      </c>
      <c r="CG35" s="31">
        <v>28210.57</v>
      </c>
      <c r="CH35" s="31">
        <v>28069.93</v>
      </c>
      <c r="CI35" s="31">
        <v>27571.72</v>
      </c>
      <c r="CJ35" s="31">
        <v>30603.08</v>
      </c>
      <c r="CK35" s="32">
        <f t="shared" si="53"/>
        <v>5896.28</v>
      </c>
      <c r="CL35" s="32">
        <f t="shared" si="54"/>
        <v>3778.16</v>
      </c>
      <c r="CM35" s="32">
        <f t="shared" si="55"/>
        <v>5015.3900000000003</v>
      </c>
      <c r="CN35" s="32">
        <f t="shared" si="56"/>
        <v>4306.6000000000004</v>
      </c>
      <c r="CO35" s="32">
        <f t="shared" si="57"/>
        <v>6083.32</v>
      </c>
      <c r="CP35" s="32">
        <f t="shared" si="58"/>
        <v>6167.28</v>
      </c>
      <c r="CQ35" s="32">
        <f t="shared" si="59"/>
        <v>2780.2</v>
      </c>
      <c r="CR35" s="32">
        <f t="shared" si="60"/>
        <v>4022.26</v>
      </c>
      <c r="CS35" s="32">
        <f t="shared" si="61"/>
        <v>3962.16</v>
      </c>
      <c r="CT35" s="32">
        <f t="shared" si="62"/>
        <v>3942.41</v>
      </c>
      <c r="CU35" s="32">
        <f t="shared" si="63"/>
        <v>3872.43</v>
      </c>
      <c r="CV35" s="32">
        <f t="shared" si="64"/>
        <v>4298.1899999999996</v>
      </c>
      <c r="CW35" s="31">
        <f t="shared" si="186"/>
        <v>-37736.160000000003</v>
      </c>
      <c r="CX35" s="31">
        <f t="shared" si="187"/>
        <v>-24180.21</v>
      </c>
      <c r="CY35" s="31">
        <f t="shared" si="188"/>
        <v>-32098.48</v>
      </c>
      <c r="CZ35" s="31">
        <f t="shared" si="189"/>
        <v>-27389.97</v>
      </c>
      <c r="DA35" s="31">
        <f t="shared" si="190"/>
        <v>-38689.880000000005</v>
      </c>
      <c r="DB35" s="31">
        <f t="shared" si="191"/>
        <v>-39223.880000000005</v>
      </c>
      <c r="DC35" s="31">
        <f t="shared" si="192"/>
        <v>-19683.830000000002</v>
      </c>
      <c r="DD35" s="31">
        <f t="shared" si="193"/>
        <v>-28477.64</v>
      </c>
      <c r="DE35" s="31">
        <f t="shared" si="194"/>
        <v>-28052.09</v>
      </c>
      <c r="DF35" s="31">
        <f t="shared" si="195"/>
        <v>-23654.42</v>
      </c>
      <c r="DG35" s="31">
        <f t="shared" si="196"/>
        <v>-23234.600000000002</v>
      </c>
      <c r="DH35" s="31">
        <f t="shared" si="197"/>
        <v>-25789.119999999992</v>
      </c>
      <c r="DI35" s="32">
        <f t="shared" si="65"/>
        <v>-1886.81</v>
      </c>
      <c r="DJ35" s="32">
        <f t="shared" si="66"/>
        <v>-1209.01</v>
      </c>
      <c r="DK35" s="32">
        <f t="shared" si="67"/>
        <v>-1604.92</v>
      </c>
      <c r="DL35" s="32">
        <f t="shared" si="68"/>
        <v>-1369.5</v>
      </c>
      <c r="DM35" s="32">
        <f t="shared" si="69"/>
        <v>-1934.49</v>
      </c>
      <c r="DN35" s="32">
        <f t="shared" si="70"/>
        <v>-1961.19</v>
      </c>
      <c r="DO35" s="32">
        <f t="shared" si="71"/>
        <v>-984.19</v>
      </c>
      <c r="DP35" s="32">
        <f t="shared" si="72"/>
        <v>-1423.88</v>
      </c>
      <c r="DQ35" s="32">
        <f t="shared" si="73"/>
        <v>-1402.6</v>
      </c>
      <c r="DR35" s="32">
        <f t="shared" si="74"/>
        <v>-1182.72</v>
      </c>
      <c r="DS35" s="32">
        <f t="shared" si="75"/>
        <v>-1161.73</v>
      </c>
      <c r="DT35" s="32">
        <f t="shared" si="76"/>
        <v>-1289.46</v>
      </c>
      <c r="DU35" s="31">
        <f t="shared" si="77"/>
        <v>-5996.82</v>
      </c>
      <c r="DV35" s="31">
        <f t="shared" si="78"/>
        <v>-3791.25</v>
      </c>
      <c r="DW35" s="31">
        <f t="shared" si="79"/>
        <v>-4971.2</v>
      </c>
      <c r="DX35" s="31">
        <f t="shared" si="80"/>
        <v>-4183.82</v>
      </c>
      <c r="DY35" s="31">
        <f t="shared" si="81"/>
        <v>-5830.39</v>
      </c>
      <c r="DZ35" s="31">
        <f t="shared" si="82"/>
        <v>-5827.57</v>
      </c>
      <c r="EA35" s="31">
        <f t="shared" si="83"/>
        <v>-2884.02</v>
      </c>
      <c r="EB35" s="31">
        <f t="shared" si="84"/>
        <v>-4118.05</v>
      </c>
      <c r="EC35" s="31">
        <f t="shared" si="85"/>
        <v>-4002.9</v>
      </c>
      <c r="ED35" s="31">
        <f t="shared" si="86"/>
        <v>-3331.63</v>
      </c>
      <c r="EE35" s="31">
        <f t="shared" si="87"/>
        <v>-3228.1</v>
      </c>
      <c r="EF35" s="31">
        <f t="shared" si="88"/>
        <v>-3535.32</v>
      </c>
      <c r="EG35" s="32">
        <f t="shared" si="89"/>
        <v>-45619.79</v>
      </c>
      <c r="EH35" s="32">
        <f t="shared" si="90"/>
        <v>-29180.469999999998</v>
      </c>
      <c r="EI35" s="32">
        <f t="shared" si="91"/>
        <v>-38674.6</v>
      </c>
      <c r="EJ35" s="32">
        <f t="shared" si="92"/>
        <v>-32943.29</v>
      </c>
      <c r="EK35" s="32">
        <f t="shared" si="93"/>
        <v>-46454.76</v>
      </c>
      <c r="EL35" s="32">
        <f t="shared" si="94"/>
        <v>-47012.640000000007</v>
      </c>
      <c r="EM35" s="32">
        <f t="shared" si="95"/>
        <v>-23552.04</v>
      </c>
      <c r="EN35" s="32">
        <f t="shared" si="96"/>
        <v>-34019.57</v>
      </c>
      <c r="EO35" s="32">
        <f t="shared" si="97"/>
        <v>-33457.589999999997</v>
      </c>
      <c r="EP35" s="32">
        <f t="shared" si="98"/>
        <v>-28168.77</v>
      </c>
      <c r="EQ35" s="32">
        <f t="shared" si="99"/>
        <v>-27624.43</v>
      </c>
      <c r="ER35" s="32">
        <f t="shared" si="100"/>
        <v>-30613.899999999991</v>
      </c>
    </row>
    <row r="36" spans="1:148" x14ac:dyDescent="0.25">
      <c r="A36" t="s">
        <v>466</v>
      </c>
      <c r="B36" s="1" t="s">
        <v>158</v>
      </c>
      <c r="C36" t="str">
        <f t="shared" ca="1" si="161"/>
        <v>BTR1</v>
      </c>
      <c r="D36" t="str">
        <f t="shared" ca="1" si="1"/>
        <v>Blue Trail Wind Facility</v>
      </c>
      <c r="E36" s="52">
        <v>23234.286700000001</v>
      </c>
      <c r="F36" s="52">
        <v>13524.8115</v>
      </c>
      <c r="G36" s="52">
        <v>23255.717199999999</v>
      </c>
      <c r="H36" s="52">
        <v>14790.315500000001</v>
      </c>
      <c r="I36" s="52">
        <v>6107.3023000000003</v>
      </c>
      <c r="J36" s="52">
        <v>4916.4818999999998</v>
      </c>
      <c r="K36" s="52">
        <v>7754.7746999999999</v>
      </c>
      <c r="L36" s="52">
        <v>9223.3003000000008</v>
      </c>
      <c r="M36" s="52">
        <v>14841.452799999999</v>
      </c>
      <c r="N36" s="52">
        <v>18600.544399999999</v>
      </c>
      <c r="O36" s="52">
        <v>19897.459299999999</v>
      </c>
      <c r="P36" s="52">
        <v>20040.4745</v>
      </c>
      <c r="Q36" s="32">
        <v>523491.09</v>
      </c>
      <c r="R36" s="32">
        <v>289063.18</v>
      </c>
      <c r="S36" s="32">
        <v>428656.76</v>
      </c>
      <c r="T36" s="32">
        <v>273423.57</v>
      </c>
      <c r="U36" s="32">
        <v>174977.44</v>
      </c>
      <c r="V36" s="32">
        <v>185567.14</v>
      </c>
      <c r="W36" s="32">
        <v>156815.20000000001</v>
      </c>
      <c r="X36" s="32">
        <v>215620.11</v>
      </c>
      <c r="Y36" s="32">
        <v>280894.53000000003</v>
      </c>
      <c r="Z36" s="32">
        <v>325333.89</v>
      </c>
      <c r="AA36" s="32">
        <v>338798.93</v>
      </c>
      <c r="AB36" s="32">
        <v>350143.67</v>
      </c>
      <c r="AC36" s="2">
        <v>3.88</v>
      </c>
      <c r="AD36" s="2">
        <v>3.88</v>
      </c>
      <c r="AE36" s="2">
        <v>3.88</v>
      </c>
      <c r="AF36" s="2">
        <v>3.88</v>
      </c>
      <c r="AG36" s="2">
        <v>3.88</v>
      </c>
      <c r="AH36" s="2">
        <v>3.88</v>
      </c>
      <c r="AI36" s="2">
        <v>3.88</v>
      </c>
      <c r="AJ36" s="2">
        <v>3.88</v>
      </c>
      <c r="AK36" s="2">
        <v>3.88</v>
      </c>
      <c r="AL36" s="2">
        <v>3.88</v>
      </c>
      <c r="AM36" s="2">
        <v>3.88</v>
      </c>
      <c r="AN36" s="2">
        <v>3.88</v>
      </c>
      <c r="AO36" s="33">
        <v>20311.45</v>
      </c>
      <c r="AP36" s="33">
        <v>11215.65</v>
      </c>
      <c r="AQ36" s="33">
        <v>16631.88</v>
      </c>
      <c r="AR36" s="33">
        <v>10608.83</v>
      </c>
      <c r="AS36" s="33">
        <v>6789.12</v>
      </c>
      <c r="AT36" s="33">
        <v>7200.01</v>
      </c>
      <c r="AU36" s="33">
        <v>6084.43</v>
      </c>
      <c r="AV36" s="33">
        <v>8366.06</v>
      </c>
      <c r="AW36" s="33">
        <v>10898.71</v>
      </c>
      <c r="AX36" s="33">
        <v>12622.96</v>
      </c>
      <c r="AY36" s="33">
        <v>13145.4</v>
      </c>
      <c r="AZ36" s="33">
        <v>13585.57</v>
      </c>
      <c r="BA36" s="31">
        <f t="shared" si="41"/>
        <v>-52.35</v>
      </c>
      <c r="BB36" s="31">
        <f t="shared" si="42"/>
        <v>-28.91</v>
      </c>
      <c r="BC36" s="31">
        <f t="shared" si="43"/>
        <v>-42.87</v>
      </c>
      <c r="BD36" s="31">
        <f t="shared" si="44"/>
        <v>-54.68</v>
      </c>
      <c r="BE36" s="31">
        <f t="shared" si="45"/>
        <v>-35</v>
      </c>
      <c r="BF36" s="31">
        <f t="shared" si="46"/>
        <v>-37.11</v>
      </c>
      <c r="BG36" s="31">
        <f t="shared" si="47"/>
        <v>250.9</v>
      </c>
      <c r="BH36" s="31">
        <f t="shared" si="48"/>
        <v>344.99</v>
      </c>
      <c r="BI36" s="31">
        <f t="shared" si="49"/>
        <v>449.43</v>
      </c>
      <c r="BJ36" s="31">
        <f t="shared" si="50"/>
        <v>-357.87</v>
      </c>
      <c r="BK36" s="31">
        <f t="shared" si="51"/>
        <v>-372.68</v>
      </c>
      <c r="BL36" s="31">
        <f t="shared" si="52"/>
        <v>-385.16</v>
      </c>
      <c r="BM36" s="6">
        <v>4.3499999999999997E-2</v>
      </c>
      <c r="BN36" s="6">
        <v>4.3499999999999997E-2</v>
      </c>
      <c r="BO36" s="6">
        <v>4.3499999999999997E-2</v>
      </c>
      <c r="BP36" s="6">
        <v>4.3499999999999997E-2</v>
      </c>
      <c r="BQ36" s="6">
        <v>4.3499999999999997E-2</v>
      </c>
      <c r="BR36" s="6">
        <v>4.3499999999999997E-2</v>
      </c>
      <c r="BS36" s="6">
        <v>4.3499999999999997E-2</v>
      </c>
      <c r="BT36" s="6">
        <v>4.3499999999999997E-2</v>
      </c>
      <c r="BU36" s="6">
        <v>4.3499999999999997E-2</v>
      </c>
      <c r="BV36" s="6">
        <v>4.3499999999999997E-2</v>
      </c>
      <c r="BW36" s="6">
        <v>4.3499999999999997E-2</v>
      </c>
      <c r="BX36" s="6">
        <v>4.3499999999999997E-2</v>
      </c>
      <c r="BY36" s="31">
        <v>22771.86</v>
      </c>
      <c r="BZ36" s="31">
        <v>12574.25</v>
      </c>
      <c r="CA36" s="31">
        <v>18646.57</v>
      </c>
      <c r="CB36" s="31">
        <v>11893.93</v>
      </c>
      <c r="CC36" s="31">
        <v>7611.52</v>
      </c>
      <c r="CD36" s="31">
        <v>8072.17</v>
      </c>
      <c r="CE36" s="31">
        <v>6821.46</v>
      </c>
      <c r="CF36" s="31">
        <v>9379.4699999999993</v>
      </c>
      <c r="CG36" s="31">
        <v>12218.91</v>
      </c>
      <c r="CH36" s="31">
        <v>14152.02</v>
      </c>
      <c r="CI36" s="31">
        <v>14737.75</v>
      </c>
      <c r="CJ36" s="31">
        <v>15231.25</v>
      </c>
      <c r="CK36" s="32">
        <f t="shared" si="53"/>
        <v>1308.73</v>
      </c>
      <c r="CL36" s="32">
        <f t="shared" si="54"/>
        <v>722.66</v>
      </c>
      <c r="CM36" s="32">
        <f t="shared" si="55"/>
        <v>1071.6400000000001</v>
      </c>
      <c r="CN36" s="32">
        <f t="shared" si="56"/>
        <v>683.56</v>
      </c>
      <c r="CO36" s="32">
        <f t="shared" si="57"/>
        <v>437.44</v>
      </c>
      <c r="CP36" s="32">
        <f t="shared" si="58"/>
        <v>463.92</v>
      </c>
      <c r="CQ36" s="32">
        <f t="shared" si="59"/>
        <v>392.04</v>
      </c>
      <c r="CR36" s="32">
        <f t="shared" si="60"/>
        <v>539.04999999999995</v>
      </c>
      <c r="CS36" s="32">
        <f t="shared" si="61"/>
        <v>702.24</v>
      </c>
      <c r="CT36" s="32">
        <f t="shared" si="62"/>
        <v>813.33</v>
      </c>
      <c r="CU36" s="32">
        <f t="shared" si="63"/>
        <v>847</v>
      </c>
      <c r="CV36" s="32">
        <f t="shared" si="64"/>
        <v>875.36</v>
      </c>
      <c r="CW36" s="31">
        <f t="shared" si="186"/>
        <v>3821.4899999999993</v>
      </c>
      <c r="CX36" s="31">
        <f t="shared" si="187"/>
        <v>2110.17</v>
      </c>
      <c r="CY36" s="31">
        <f t="shared" si="188"/>
        <v>3129.199999999998</v>
      </c>
      <c r="CZ36" s="31">
        <f t="shared" si="189"/>
        <v>2023.34</v>
      </c>
      <c r="DA36" s="31">
        <f t="shared" si="190"/>
        <v>1294.8400000000001</v>
      </c>
      <c r="DB36" s="31">
        <f t="shared" si="191"/>
        <v>1373.1899999999998</v>
      </c>
      <c r="DC36" s="31">
        <f t="shared" si="192"/>
        <v>878.16999999999973</v>
      </c>
      <c r="DD36" s="31">
        <f t="shared" si="193"/>
        <v>1207.4699999999991</v>
      </c>
      <c r="DE36" s="31">
        <f t="shared" si="194"/>
        <v>1573.0100000000004</v>
      </c>
      <c r="DF36" s="31">
        <f t="shared" si="195"/>
        <v>2700.2600000000011</v>
      </c>
      <c r="DG36" s="31">
        <f t="shared" si="196"/>
        <v>2812.03</v>
      </c>
      <c r="DH36" s="31">
        <f t="shared" si="197"/>
        <v>2906.2000000000007</v>
      </c>
      <c r="DI36" s="32">
        <f t="shared" si="65"/>
        <v>191.07</v>
      </c>
      <c r="DJ36" s="32">
        <f t="shared" si="66"/>
        <v>105.51</v>
      </c>
      <c r="DK36" s="32">
        <f t="shared" si="67"/>
        <v>156.46</v>
      </c>
      <c r="DL36" s="32">
        <f t="shared" si="68"/>
        <v>101.17</v>
      </c>
      <c r="DM36" s="32">
        <f t="shared" si="69"/>
        <v>64.739999999999995</v>
      </c>
      <c r="DN36" s="32">
        <f t="shared" si="70"/>
        <v>68.66</v>
      </c>
      <c r="DO36" s="32">
        <f t="shared" si="71"/>
        <v>43.91</v>
      </c>
      <c r="DP36" s="32">
        <f t="shared" si="72"/>
        <v>60.37</v>
      </c>
      <c r="DQ36" s="32">
        <f t="shared" si="73"/>
        <v>78.650000000000006</v>
      </c>
      <c r="DR36" s="32">
        <f t="shared" si="74"/>
        <v>135.01</v>
      </c>
      <c r="DS36" s="32">
        <f t="shared" si="75"/>
        <v>140.6</v>
      </c>
      <c r="DT36" s="32">
        <f t="shared" si="76"/>
        <v>145.31</v>
      </c>
      <c r="DU36" s="31">
        <f t="shared" si="77"/>
        <v>607.29</v>
      </c>
      <c r="DV36" s="31">
        <f t="shared" si="78"/>
        <v>330.86</v>
      </c>
      <c r="DW36" s="31">
        <f t="shared" si="79"/>
        <v>484.63</v>
      </c>
      <c r="DX36" s="31">
        <f t="shared" si="80"/>
        <v>309.07</v>
      </c>
      <c r="DY36" s="31">
        <f t="shared" si="81"/>
        <v>195.13</v>
      </c>
      <c r="DZ36" s="31">
        <f t="shared" si="82"/>
        <v>204.02</v>
      </c>
      <c r="EA36" s="31">
        <f t="shared" si="83"/>
        <v>128.66999999999999</v>
      </c>
      <c r="EB36" s="31">
        <f t="shared" si="84"/>
        <v>174.61</v>
      </c>
      <c r="EC36" s="31">
        <f t="shared" si="85"/>
        <v>224.46</v>
      </c>
      <c r="ED36" s="31">
        <f t="shared" si="86"/>
        <v>380.32</v>
      </c>
      <c r="EE36" s="31">
        <f t="shared" si="87"/>
        <v>390.69</v>
      </c>
      <c r="EF36" s="31">
        <f t="shared" si="88"/>
        <v>398.4</v>
      </c>
      <c r="EG36" s="32">
        <f t="shared" si="89"/>
        <v>4619.8499999999995</v>
      </c>
      <c r="EH36" s="32">
        <f t="shared" si="90"/>
        <v>2546.5400000000004</v>
      </c>
      <c r="EI36" s="32">
        <f t="shared" si="91"/>
        <v>3770.2899999999981</v>
      </c>
      <c r="EJ36" s="32">
        <f t="shared" si="92"/>
        <v>2433.58</v>
      </c>
      <c r="EK36" s="32">
        <f t="shared" si="93"/>
        <v>1554.71</v>
      </c>
      <c r="EL36" s="32">
        <f t="shared" si="94"/>
        <v>1645.87</v>
      </c>
      <c r="EM36" s="32">
        <f t="shared" si="95"/>
        <v>1050.7499999999998</v>
      </c>
      <c r="EN36" s="32">
        <f t="shared" si="96"/>
        <v>1442.4499999999989</v>
      </c>
      <c r="EO36" s="32">
        <f t="shared" si="97"/>
        <v>1876.1200000000006</v>
      </c>
      <c r="EP36" s="32">
        <f t="shared" si="98"/>
        <v>3215.5900000000015</v>
      </c>
      <c r="EQ36" s="32">
        <f t="shared" si="99"/>
        <v>3343.32</v>
      </c>
      <c r="ER36" s="32">
        <f t="shared" si="100"/>
        <v>3449.9100000000008</v>
      </c>
    </row>
    <row r="37" spans="1:148" x14ac:dyDescent="0.25">
      <c r="A37" t="s">
        <v>467</v>
      </c>
      <c r="B37" s="1" t="s">
        <v>126</v>
      </c>
      <c r="C37" t="str">
        <f t="shared" ca="1" si="161"/>
        <v>CAS</v>
      </c>
      <c r="D37" t="str">
        <f t="shared" ca="1" si="1"/>
        <v>Cascade Hydro Facility</v>
      </c>
      <c r="E37" s="52">
        <v>9731.7062458</v>
      </c>
      <c r="F37" s="52">
        <v>8638.8422114000005</v>
      </c>
      <c r="G37" s="52">
        <v>7237.5330365</v>
      </c>
      <c r="H37" s="52">
        <v>4352.9169613000004</v>
      </c>
      <c r="I37" s="52">
        <v>4607.4795961</v>
      </c>
      <c r="J37" s="52">
        <v>490.36345130000001</v>
      </c>
      <c r="K37" s="52">
        <v>294.22243209999999</v>
      </c>
      <c r="L37" s="52">
        <v>206.62685099999999</v>
      </c>
      <c r="M37" s="52">
        <v>184.73251070000001</v>
      </c>
      <c r="N37" s="52">
        <v>482.20897289999999</v>
      </c>
      <c r="O37" s="52">
        <v>2540.6477866999999</v>
      </c>
      <c r="P37" s="52">
        <v>3957.1539938999999</v>
      </c>
      <c r="Q37" s="32">
        <v>410338.51</v>
      </c>
      <c r="R37" s="32">
        <v>356058.57</v>
      </c>
      <c r="S37" s="32">
        <v>153885.82</v>
      </c>
      <c r="T37" s="32">
        <v>97132.11</v>
      </c>
      <c r="U37" s="32">
        <v>390145.47</v>
      </c>
      <c r="V37" s="32">
        <v>105783.84</v>
      </c>
      <c r="W37" s="32">
        <v>5939.03</v>
      </c>
      <c r="X37" s="32">
        <v>4112.6000000000004</v>
      </c>
      <c r="Y37" s="32">
        <v>4556.18</v>
      </c>
      <c r="Z37" s="32">
        <v>9277.1200000000008</v>
      </c>
      <c r="AA37" s="32">
        <v>81012.06</v>
      </c>
      <c r="AB37" s="32">
        <v>94010.53</v>
      </c>
      <c r="AC37" s="2">
        <v>-0.37</v>
      </c>
      <c r="AD37" s="2">
        <v>-0.37</v>
      </c>
      <c r="AE37" s="2">
        <v>-0.37</v>
      </c>
      <c r="AF37" s="2">
        <v>-0.37</v>
      </c>
      <c r="AG37" s="2">
        <v>-0.37</v>
      </c>
      <c r="AH37" s="2">
        <v>-0.37</v>
      </c>
      <c r="AI37" s="2">
        <v>-0.37</v>
      </c>
      <c r="AJ37" s="2">
        <v>-0.37</v>
      </c>
      <c r="AK37" s="2">
        <v>-0.37</v>
      </c>
      <c r="AL37" s="2">
        <v>-0.37</v>
      </c>
      <c r="AM37" s="2">
        <v>-0.37</v>
      </c>
      <c r="AN37" s="2">
        <v>-0.37</v>
      </c>
      <c r="AO37" s="33">
        <v>-1518.25</v>
      </c>
      <c r="AP37" s="33">
        <v>-1317.42</v>
      </c>
      <c r="AQ37" s="33">
        <v>-569.38</v>
      </c>
      <c r="AR37" s="33">
        <v>-359.39</v>
      </c>
      <c r="AS37" s="33">
        <v>-1443.54</v>
      </c>
      <c r="AT37" s="33">
        <v>-391.4</v>
      </c>
      <c r="AU37" s="33">
        <v>-21.97</v>
      </c>
      <c r="AV37" s="33">
        <v>-15.22</v>
      </c>
      <c r="AW37" s="33">
        <v>-16.86</v>
      </c>
      <c r="AX37" s="33">
        <v>-34.33</v>
      </c>
      <c r="AY37" s="33">
        <v>-299.74</v>
      </c>
      <c r="AZ37" s="33">
        <v>-347.84</v>
      </c>
      <c r="BA37" s="31">
        <f t="shared" si="41"/>
        <v>-41.03</v>
      </c>
      <c r="BB37" s="31">
        <f t="shared" si="42"/>
        <v>-35.61</v>
      </c>
      <c r="BC37" s="31">
        <f t="shared" si="43"/>
        <v>-15.39</v>
      </c>
      <c r="BD37" s="31">
        <f t="shared" si="44"/>
        <v>-19.43</v>
      </c>
      <c r="BE37" s="31">
        <f t="shared" si="45"/>
        <v>-78.03</v>
      </c>
      <c r="BF37" s="31">
        <f t="shared" si="46"/>
        <v>-21.16</v>
      </c>
      <c r="BG37" s="31">
        <f t="shared" si="47"/>
        <v>9.5</v>
      </c>
      <c r="BH37" s="31">
        <f t="shared" si="48"/>
        <v>6.58</v>
      </c>
      <c r="BI37" s="31">
        <f t="shared" si="49"/>
        <v>7.29</v>
      </c>
      <c r="BJ37" s="31">
        <f t="shared" si="50"/>
        <v>-10.199999999999999</v>
      </c>
      <c r="BK37" s="31">
        <f t="shared" si="51"/>
        <v>-89.11</v>
      </c>
      <c r="BL37" s="31">
        <f t="shared" si="52"/>
        <v>-103.41</v>
      </c>
      <c r="BM37" s="6">
        <v>-3.2800000000000003E-2</v>
      </c>
      <c r="BN37" s="6">
        <v>-3.2800000000000003E-2</v>
      </c>
      <c r="BO37" s="6">
        <v>-3.2800000000000003E-2</v>
      </c>
      <c r="BP37" s="6">
        <v>-3.2800000000000003E-2</v>
      </c>
      <c r="BQ37" s="6">
        <v>-3.2800000000000003E-2</v>
      </c>
      <c r="BR37" s="6">
        <v>-3.2800000000000003E-2</v>
      </c>
      <c r="BS37" s="6">
        <v>-3.2800000000000003E-2</v>
      </c>
      <c r="BT37" s="6">
        <v>-3.2800000000000003E-2</v>
      </c>
      <c r="BU37" s="6">
        <v>-3.2800000000000003E-2</v>
      </c>
      <c r="BV37" s="6">
        <v>-3.2800000000000003E-2</v>
      </c>
      <c r="BW37" s="6">
        <v>-3.2800000000000003E-2</v>
      </c>
      <c r="BX37" s="6">
        <v>-3.2800000000000003E-2</v>
      </c>
      <c r="BY37" s="31">
        <v>-13459.1</v>
      </c>
      <c r="BZ37" s="31">
        <v>-11678.72</v>
      </c>
      <c r="CA37" s="31">
        <v>-5047.45</v>
      </c>
      <c r="CB37" s="31">
        <v>-3185.93</v>
      </c>
      <c r="CC37" s="31">
        <v>-12796.77</v>
      </c>
      <c r="CD37" s="31">
        <v>-3469.71</v>
      </c>
      <c r="CE37" s="31">
        <v>-194.8</v>
      </c>
      <c r="CF37" s="31">
        <v>-134.88999999999999</v>
      </c>
      <c r="CG37" s="31">
        <v>-149.44</v>
      </c>
      <c r="CH37" s="31">
        <v>-304.29000000000002</v>
      </c>
      <c r="CI37" s="31">
        <v>-2657.2</v>
      </c>
      <c r="CJ37" s="31">
        <v>-3083.55</v>
      </c>
      <c r="CK37" s="32">
        <f t="shared" si="53"/>
        <v>1025.8499999999999</v>
      </c>
      <c r="CL37" s="32">
        <f t="shared" si="54"/>
        <v>890.15</v>
      </c>
      <c r="CM37" s="32">
        <f t="shared" si="55"/>
        <v>384.71</v>
      </c>
      <c r="CN37" s="32">
        <f t="shared" si="56"/>
        <v>242.83</v>
      </c>
      <c r="CO37" s="32">
        <f t="shared" si="57"/>
        <v>975.36</v>
      </c>
      <c r="CP37" s="32">
        <f t="shared" si="58"/>
        <v>264.45999999999998</v>
      </c>
      <c r="CQ37" s="32">
        <f t="shared" si="59"/>
        <v>14.85</v>
      </c>
      <c r="CR37" s="32">
        <f t="shared" si="60"/>
        <v>10.28</v>
      </c>
      <c r="CS37" s="32">
        <f t="shared" si="61"/>
        <v>11.39</v>
      </c>
      <c r="CT37" s="32">
        <f t="shared" si="62"/>
        <v>23.19</v>
      </c>
      <c r="CU37" s="32">
        <f t="shared" si="63"/>
        <v>202.53</v>
      </c>
      <c r="CV37" s="32">
        <f t="shared" si="64"/>
        <v>235.03</v>
      </c>
      <c r="CW37" s="31">
        <f t="shared" si="186"/>
        <v>-10873.97</v>
      </c>
      <c r="CX37" s="31">
        <f t="shared" si="187"/>
        <v>-9435.5399999999991</v>
      </c>
      <c r="CY37" s="31">
        <f t="shared" si="188"/>
        <v>-4077.97</v>
      </c>
      <c r="CZ37" s="31">
        <f t="shared" si="189"/>
        <v>-2564.2800000000002</v>
      </c>
      <c r="DA37" s="31">
        <f t="shared" si="190"/>
        <v>-10299.839999999998</v>
      </c>
      <c r="DB37" s="31">
        <f t="shared" si="191"/>
        <v>-2792.69</v>
      </c>
      <c r="DC37" s="31">
        <f t="shared" si="192"/>
        <v>-167.48000000000002</v>
      </c>
      <c r="DD37" s="31">
        <f t="shared" si="193"/>
        <v>-115.96999999999998</v>
      </c>
      <c r="DE37" s="31">
        <f t="shared" si="194"/>
        <v>-128.48000000000002</v>
      </c>
      <c r="DF37" s="31">
        <f t="shared" si="195"/>
        <v>-236.57000000000005</v>
      </c>
      <c r="DG37" s="31">
        <f t="shared" si="196"/>
        <v>-2065.8199999999993</v>
      </c>
      <c r="DH37" s="31">
        <f t="shared" si="197"/>
        <v>-2397.27</v>
      </c>
      <c r="DI37" s="32">
        <f t="shared" si="65"/>
        <v>-543.70000000000005</v>
      </c>
      <c r="DJ37" s="32">
        <f t="shared" si="66"/>
        <v>-471.78</v>
      </c>
      <c r="DK37" s="32">
        <f t="shared" si="67"/>
        <v>-203.9</v>
      </c>
      <c r="DL37" s="32">
        <f t="shared" si="68"/>
        <v>-128.21</v>
      </c>
      <c r="DM37" s="32">
        <f t="shared" si="69"/>
        <v>-514.99</v>
      </c>
      <c r="DN37" s="32">
        <f t="shared" si="70"/>
        <v>-139.63</v>
      </c>
      <c r="DO37" s="32">
        <f t="shared" si="71"/>
        <v>-8.3699999999999992</v>
      </c>
      <c r="DP37" s="32">
        <f t="shared" si="72"/>
        <v>-5.8</v>
      </c>
      <c r="DQ37" s="32">
        <f t="shared" si="73"/>
        <v>-6.42</v>
      </c>
      <c r="DR37" s="32">
        <f t="shared" si="74"/>
        <v>-11.83</v>
      </c>
      <c r="DS37" s="32">
        <f t="shared" si="75"/>
        <v>-103.29</v>
      </c>
      <c r="DT37" s="32">
        <f t="shared" si="76"/>
        <v>-119.86</v>
      </c>
      <c r="DU37" s="31">
        <f t="shared" si="77"/>
        <v>-1728.03</v>
      </c>
      <c r="DV37" s="31">
        <f t="shared" si="78"/>
        <v>-1479.41</v>
      </c>
      <c r="DW37" s="31">
        <f t="shared" si="79"/>
        <v>-631.57000000000005</v>
      </c>
      <c r="DX37" s="31">
        <f t="shared" si="80"/>
        <v>-391.69</v>
      </c>
      <c r="DY37" s="31">
        <f t="shared" si="81"/>
        <v>-1552.14</v>
      </c>
      <c r="DZ37" s="31">
        <f t="shared" si="82"/>
        <v>-414.92</v>
      </c>
      <c r="EA37" s="31">
        <f t="shared" si="83"/>
        <v>-24.54</v>
      </c>
      <c r="EB37" s="31">
        <f t="shared" si="84"/>
        <v>-16.77</v>
      </c>
      <c r="EC37" s="31">
        <f t="shared" si="85"/>
        <v>-18.329999999999998</v>
      </c>
      <c r="ED37" s="31">
        <f t="shared" si="86"/>
        <v>-33.32</v>
      </c>
      <c r="EE37" s="31">
        <f t="shared" si="87"/>
        <v>-287.01</v>
      </c>
      <c r="EF37" s="31">
        <f t="shared" si="88"/>
        <v>-328.63</v>
      </c>
      <c r="EG37" s="32">
        <f t="shared" si="89"/>
        <v>-13145.7</v>
      </c>
      <c r="EH37" s="32">
        <f t="shared" si="90"/>
        <v>-11386.73</v>
      </c>
      <c r="EI37" s="32">
        <f t="shared" si="91"/>
        <v>-4913.4399999999996</v>
      </c>
      <c r="EJ37" s="32">
        <f t="shared" si="92"/>
        <v>-3084.1800000000003</v>
      </c>
      <c r="EK37" s="32">
        <f t="shared" si="93"/>
        <v>-12366.969999999998</v>
      </c>
      <c r="EL37" s="32">
        <f t="shared" si="94"/>
        <v>-3347.2400000000002</v>
      </c>
      <c r="EM37" s="32">
        <f t="shared" si="95"/>
        <v>-200.39000000000001</v>
      </c>
      <c r="EN37" s="32">
        <f t="shared" si="96"/>
        <v>-138.54</v>
      </c>
      <c r="EO37" s="32">
        <f t="shared" si="97"/>
        <v>-153.23000000000002</v>
      </c>
      <c r="EP37" s="32">
        <f t="shared" si="98"/>
        <v>-281.72000000000008</v>
      </c>
      <c r="EQ37" s="32">
        <f t="shared" si="99"/>
        <v>-2456.119999999999</v>
      </c>
      <c r="ER37" s="32">
        <f t="shared" si="100"/>
        <v>-2845.76</v>
      </c>
    </row>
    <row r="38" spans="1:148" x14ac:dyDescent="0.25">
      <c r="A38" t="s">
        <v>472</v>
      </c>
      <c r="B38" s="1" t="s">
        <v>34</v>
      </c>
      <c r="C38" t="str">
        <f t="shared" ca="1" si="161"/>
        <v>CES1/CES2</v>
      </c>
      <c r="D38" t="str">
        <f t="shared" ca="1" si="1"/>
        <v>Calgary Energy Centre</v>
      </c>
      <c r="E38" s="52">
        <v>48115.391600000003</v>
      </c>
      <c r="F38" s="52">
        <v>69705.380399999995</v>
      </c>
      <c r="G38" s="52">
        <v>65167.9709</v>
      </c>
      <c r="H38" s="52">
        <v>46136.546499999997</v>
      </c>
      <c r="I38" s="52">
        <v>92950.388200000001</v>
      </c>
      <c r="J38" s="52">
        <v>82803.135599999994</v>
      </c>
      <c r="K38" s="52">
        <v>53058.314700000003</v>
      </c>
      <c r="L38" s="52">
        <v>38645.569199999998</v>
      </c>
      <c r="M38" s="52">
        <v>27500.273799999999</v>
      </c>
      <c r="N38" s="52">
        <v>19624.032599999999</v>
      </c>
      <c r="O38" s="52">
        <v>19332.141800000001</v>
      </c>
      <c r="P38" s="52">
        <v>3823.9113000000002</v>
      </c>
      <c r="Q38" s="32">
        <v>2448038.79</v>
      </c>
      <c r="R38" s="32">
        <v>2775556.96</v>
      </c>
      <c r="S38" s="32">
        <v>1540531.5</v>
      </c>
      <c r="T38" s="32">
        <v>1025626.09</v>
      </c>
      <c r="U38" s="32">
        <v>5889697.0700000003</v>
      </c>
      <c r="V38" s="32">
        <v>8755425.2300000004</v>
      </c>
      <c r="W38" s="32">
        <v>1349655.88</v>
      </c>
      <c r="X38" s="32">
        <v>1545132.03</v>
      </c>
      <c r="Y38" s="32">
        <v>596896.4</v>
      </c>
      <c r="Z38" s="32">
        <v>411872.33</v>
      </c>
      <c r="AA38" s="32">
        <v>439869.57</v>
      </c>
      <c r="AB38" s="32">
        <v>65216.88</v>
      </c>
      <c r="AC38" s="2">
        <v>1.39</v>
      </c>
      <c r="AD38" s="2">
        <v>1.39</v>
      </c>
      <c r="AE38" s="2">
        <v>1.39</v>
      </c>
      <c r="AF38" s="2">
        <v>1.39</v>
      </c>
      <c r="AG38" s="2">
        <v>1.39</v>
      </c>
      <c r="AH38" s="2">
        <v>1.39</v>
      </c>
      <c r="AI38" s="2">
        <v>1.39</v>
      </c>
      <c r="AJ38" s="2">
        <v>1.39</v>
      </c>
      <c r="AK38" s="2">
        <v>1.39</v>
      </c>
      <c r="AL38" s="2">
        <v>1.39</v>
      </c>
      <c r="AM38" s="2">
        <v>1.39</v>
      </c>
      <c r="AN38" s="2">
        <v>1.39</v>
      </c>
      <c r="AO38" s="33">
        <v>34027.74</v>
      </c>
      <c r="AP38" s="33">
        <v>38580.239999999998</v>
      </c>
      <c r="AQ38" s="33">
        <v>21413.39</v>
      </c>
      <c r="AR38" s="33">
        <v>14256.2</v>
      </c>
      <c r="AS38" s="33">
        <v>81866.789999999994</v>
      </c>
      <c r="AT38" s="33">
        <v>121700.41</v>
      </c>
      <c r="AU38" s="33">
        <v>18760.22</v>
      </c>
      <c r="AV38" s="33">
        <v>21477.34</v>
      </c>
      <c r="AW38" s="33">
        <v>8296.86</v>
      </c>
      <c r="AX38" s="33">
        <v>5725.03</v>
      </c>
      <c r="AY38" s="33">
        <v>6114.19</v>
      </c>
      <c r="AZ38" s="33">
        <v>906.51</v>
      </c>
      <c r="BA38" s="31">
        <f t="shared" si="41"/>
        <v>-244.8</v>
      </c>
      <c r="BB38" s="31">
        <f t="shared" si="42"/>
        <v>-277.56</v>
      </c>
      <c r="BC38" s="31">
        <f t="shared" si="43"/>
        <v>-154.05000000000001</v>
      </c>
      <c r="BD38" s="31">
        <f t="shared" si="44"/>
        <v>-205.13</v>
      </c>
      <c r="BE38" s="31">
        <f t="shared" si="45"/>
        <v>-1177.94</v>
      </c>
      <c r="BF38" s="31">
        <f t="shared" si="46"/>
        <v>-1751.09</v>
      </c>
      <c r="BG38" s="31">
        <f t="shared" si="47"/>
        <v>2159.4499999999998</v>
      </c>
      <c r="BH38" s="31">
        <f t="shared" si="48"/>
        <v>2472.21</v>
      </c>
      <c r="BI38" s="31">
        <f t="shared" si="49"/>
        <v>955.03</v>
      </c>
      <c r="BJ38" s="31">
        <f t="shared" si="50"/>
        <v>-453.06</v>
      </c>
      <c r="BK38" s="31">
        <f t="shared" si="51"/>
        <v>-483.86</v>
      </c>
      <c r="BL38" s="31">
        <f t="shared" si="52"/>
        <v>-71.739999999999995</v>
      </c>
      <c r="BM38" s="6">
        <v>-1.11E-2</v>
      </c>
      <c r="BN38" s="6">
        <v>-1.11E-2</v>
      </c>
      <c r="BO38" s="6">
        <v>-1.11E-2</v>
      </c>
      <c r="BP38" s="6">
        <v>-1.11E-2</v>
      </c>
      <c r="BQ38" s="6">
        <v>-1.11E-2</v>
      </c>
      <c r="BR38" s="6">
        <v>-1.11E-2</v>
      </c>
      <c r="BS38" s="6">
        <v>-1.11E-2</v>
      </c>
      <c r="BT38" s="6">
        <v>-1.11E-2</v>
      </c>
      <c r="BU38" s="6">
        <v>-1.11E-2</v>
      </c>
      <c r="BV38" s="6">
        <v>-1.11E-2</v>
      </c>
      <c r="BW38" s="6">
        <v>-1.11E-2</v>
      </c>
      <c r="BX38" s="6">
        <v>-1.11E-2</v>
      </c>
      <c r="BY38" s="31">
        <v>-27173.23</v>
      </c>
      <c r="BZ38" s="31">
        <v>-30808.68</v>
      </c>
      <c r="CA38" s="31">
        <v>-17099.900000000001</v>
      </c>
      <c r="CB38" s="31">
        <v>-11384.45</v>
      </c>
      <c r="CC38" s="31">
        <v>-65375.64</v>
      </c>
      <c r="CD38" s="31">
        <v>-97185.22</v>
      </c>
      <c r="CE38" s="31">
        <v>-14981.18</v>
      </c>
      <c r="CF38" s="31">
        <v>-17150.97</v>
      </c>
      <c r="CG38" s="31">
        <v>-6625.55</v>
      </c>
      <c r="CH38" s="31">
        <v>-4571.78</v>
      </c>
      <c r="CI38" s="31">
        <v>-4882.55</v>
      </c>
      <c r="CJ38" s="31">
        <v>-723.91</v>
      </c>
      <c r="CK38" s="32">
        <f t="shared" si="53"/>
        <v>6120.1</v>
      </c>
      <c r="CL38" s="32">
        <f t="shared" si="54"/>
        <v>6938.89</v>
      </c>
      <c r="CM38" s="32">
        <f t="shared" si="55"/>
        <v>3851.33</v>
      </c>
      <c r="CN38" s="32">
        <f t="shared" si="56"/>
        <v>2564.0700000000002</v>
      </c>
      <c r="CO38" s="32">
        <f t="shared" si="57"/>
        <v>14724.24</v>
      </c>
      <c r="CP38" s="32">
        <f t="shared" si="58"/>
        <v>21888.560000000001</v>
      </c>
      <c r="CQ38" s="32">
        <f t="shared" si="59"/>
        <v>3374.14</v>
      </c>
      <c r="CR38" s="32">
        <f t="shared" si="60"/>
        <v>3862.83</v>
      </c>
      <c r="CS38" s="32">
        <f t="shared" si="61"/>
        <v>1492.24</v>
      </c>
      <c r="CT38" s="32">
        <f t="shared" si="62"/>
        <v>1029.68</v>
      </c>
      <c r="CU38" s="32">
        <f t="shared" si="63"/>
        <v>1099.67</v>
      </c>
      <c r="CV38" s="32">
        <f t="shared" si="64"/>
        <v>163.04</v>
      </c>
      <c r="CW38" s="31">
        <f t="shared" si="186"/>
        <v>-54836.069999999992</v>
      </c>
      <c r="CX38" s="31">
        <f t="shared" si="187"/>
        <v>-62172.47</v>
      </c>
      <c r="CY38" s="31">
        <f t="shared" si="188"/>
        <v>-34507.909999999996</v>
      </c>
      <c r="CZ38" s="31">
        <f t="shared" si="189"/>
        <v>-22871.45</v>
      </c>
      <c r="DA38" s="31">
        <f t="shared" si="190"/>
        <v>-131340.25</v>
      </c>
      <c r="DB38" s="31">
        <f t="shared" si="191"/>
        <v>-195245.98</v>
      </c>
      <c r="DC38" s="31">
        <f t="shared" si="192"/>
        <v>-32526.710000000003</v>
      </c>
      <c r="DD38" s="31">
        <f t="shared" si="193"/>
        <v>-37237.69</v>
      </c>
      <c r="DE38" s="31">
        <f t="shared" si="194"/>
        <v>-14385.200000000003</v>
      </c>
      <c r="DF38" s="31">
        <f t="shared" si="195"/>
        <v>-8814.07</v>
      </c>
      <c r="DG38" s="31">
        <f t="shared" si="196"/>
        <v>-9413.2099999999991</v>
      </c>
      <c r="DH38" s="31">
        <f t="shared" si="197"/>
        <v>-1395.64</v>
      </c>
      <c r="DI38" s="32">
        <f t="shared" si="65"/>
        <v>-2741.8</v>
      </c>
      <c r="DJ38" s="32">
        <f t="shared" si="66"/>
        <v>-3108.62</v>
      </c>
      <c r="DK38" s="32">
        <f t="shared" si="67"/>
        <v>-1725.4</v>
      </c>
      <c r="DL38" s="32">
        <f t="shared" si="68"/>
        <v>-1143.57</v>
      </c>
      <c r="DM38" s="32">
        <f t="shared" si="69"/>
        <v>-6567.01</v>
      </c>
      <c r="DN38" s="32">
        <f t="shared" si="70"/>
        <v>-9762.2999999999993</v>
      </c>
      <c r="DO38" s="32">
        <f t="shared" si="71"/>
        <v>-1626.34</v>
      </c>
      <c r="DP38" s="32">
        <f t="shared" si="72"/>
        <v>-1861.88</v>
      </c>
      <c r="DQ38" s="32">
        <f t="shared" si="73"/>
        <v>-719.26</v>
      </c>
      <c r="DR38" s="32">
        <f t="shared" si="74"/>
        <v>-440.7</v>
      </c>
      <c r="DS38" s="32">
        <f t="shared" si="75"/>
        <v>-470.66</v>
      </c>
      <c r="DT38" s="32">
        <f t="shared" si="76"/>
        <v>-69.78</v>
      </c>
      <c r="DU38" s="31">
        <f t="shared" si="77"/>
        <v>-8714.25</v>
      </c>
      <c r="DV38" s="31">
        <f t="shared" si="78"/>
        <v>-9748.1</v>
      </c>
      <c r="DW38" s="31">
        <f t="shared" si="79"/>
        <v>-5344.36</v>
      </c>
      <c r="DX38" s="31">
        <f t="shared" si="80"/>
        <v>-3493.62</v>
      </c>
      <c r="DY38" s="31">
        <f t="shared" si="81"/>
        <v>-19792.37</v>
      </c>
      <c r="DZ38" s="31">
        <f t="shared" si="82"/>
        <v>-29008.1</v>
      </c>
      <c r="EA38" s="31">
        <f t="shared" si="83"/>
        <v>-4765.7299999999996</v>
      </c>
      <c r="EB38" s="31">
        <f t="shared" si="84"/>
        <v>-5384.81</v>
      </c>
      <c r="EC38" s="31">
        <f t="shared" si="85"/>
        <v>-2052.6999999999998</v>
      </c>
      <c r="ED38" s="31">
        <f t="shared" si="86"/>
        <v>-1241.43</v>
      </c>
      <c r="EE38" s="31">
        <f t="shared" si="87"/>
        <v>-1307.83</v>
      </c>
      <c r="EF38" s="31">
        <f t="shared" si="88"/>
        <v>-191.32</v>
      </c>
      <c r="EG38" s="32">
        <f t="shared" si="89"/>
        <v>-66292.12</v>
      </c>
      <c r="EH38" s="32">
        <f t="shared" si="90"/>
        <v>-75029.19</v>
      </c>
      <c r="EI38" s="32">
        <f t="shared" si="91"/>
        <v>-41577.67</v>
      </c>
      <c r="EJ38" s="32">
        <f t="shared" si="92"/>
        <v>-27508.639999999999</v>
      </c>
      <c r="EK38" s="32">
        <f t="shared" si="93"/>
        <v>-157699.63</v>
      </c>
      <c r="EL38" s="32">
        <f t="shared" si="94"/>
        <v>-234016.38</v>
      </c>
      <c r="EM38" s="32">
        <f t="shared" si="95"/>
        <v>-38918.78</v>
      </c>
      <c r="EN38" s="32">
        <f t="shared" si="96"/>
        <v>-44484.38</v>
      </c>
      <c r="EO38" s="32">
        <f t="shared" si="97"/>
        <v>-17157.160000000003</v>
      </c>
      <c r="EP38" s="32">
        <f t="shared" si="98"/>
        <v>-10496.2</v>
      </c>
      <c r="EQ38" s="32">
        <f t="shared" si="99"/>
        <v>-11191.699999999999</v>
      </c>
      <c r="ER38" s="32">
        <f t="shared" si="100"/>
        <v>-1656.74</v>
      </c>
    </row>
    <row r="39" spans="1:148" x14ac:dyDescent="0.25">
      <c r="A39" t="s">
        <v>472</v>
      </c>
      <c r="B39" s="1" t="s">
        <v>35</v>
      </c>
      <c r="C39" t="str">
        <f t="shared" ca="1" si="161"/>
        <v>CES1/CES2</v>
      </c>
      <c r="D39" t="str">
        <f t="shared" ca="1" si="1"/>
        <v>Calgary Energy Centre</v>
      </c>
      <c r="E39" s="52">
        <v>27008.559300000001</v>
      </c>
      <c r="F39" s="52">
        <v>39772.547200000001</v>
      </c>
      <c r="G39" s="52">
        <v>36215.674599999998</v>
      </c>
      <c r="H39" s="52">
        <v>26312.780299999999</v>
      </c>
      <c r="I39" s="52">
        <v>55350.269399999997</v>
      </c>
      <c r="J39" s="52">
        <v>52578.451000000001</v>
      </c>
      <c r="K39" s="52">
        <v>34118.422899999998</v>
      </c>
      <c r="L39" s="52">
        <v>25041.3053</v>
      </c>
      <c r="M39" s="52">
        <v>16507.789400000001</v>
      </c>
      <c r="N39" s="52">
        <v>11805.399799999999</v>
      </c>
      <c r="O39" s="52">
        <v>10962.1909</v>
      </c>
      <c r="P39" s="52">
        <v>2243.8818000000001</v>
      </c>
      <c r="Q39" s="32">
        <v>1372254.73</v>
      </c>
      <c r="R39" s="32">
        <v>1493588.85</v>
      </c>
      <c r="S39" s="32">
        <v>851524.32</v>
      </c>
      <c r="T39" s="32">
        <v>590826.03</v>
      </c>
      <c r="U39" s="32">
        <v>3659797.39</v>
      </c>
      <c r="V39" s="32">
        <v>5862166.4000000004</v>
      </c>
      <c r="W39" s="32">
        <v>857769.15</v>
      </c>
      <c r="X39" s="32">
        <v>976390.88</v>
      </c>
      <c r="Y39" s="32">
        <v>354023.78</v>
      </c>
      <c r="Z39" s="32">
        <v>248146.82</v>
      </c>
      <c r="AA39" s="32">
        <v>251922.39</v>
      </c>
      <c r="AB39" s="32">
        <v>38281.599999999999</v>
      </c>
      <c r="AC39" s="2">
        <v>1.39</v>
      </c>
      <c r="AD39" s="2">
        <v>1.39</v>
      </c>
      <c r="AE39" s="2">
        <v>1.39</v>
      </c>
      <c r="AF39" s="2">
        <v>1.39</v>
      </c>
      <c r="AG39" s="2">
        <v>1.39</v>
      </c>
      <c r="AH39" s="2">
        <v>1.39</v>
      </c>
      <c r="AI39" s="2">
        <v>1.39</v>
      </c>
      <c r="AJ39" s="2">
        <v>1.39</v>
      </c>
      <c r="AK39" s="2">
        <v>1.39</v>
      </c>
      <c r="AL39" s="2">
        <v>1.39</v>
      </c>
      <c r="AM39" s="2">
        <v>1.39</v>
      </c>
      <c r="AN39" s="2">
        <v>1.39</v>
      </c>
      <c r="AO39" s="33">
        <v>19074.34</v>
      </c>
      <c r="AP39" s="33">
        <v>20760.89</v>
      </c>
      <c r="AQ39" s="33">
        <v>11836.19</v>
      </c>
      <c r="AR39" s="33">
        <v>8212.48</v>
      </c>
      <c r="AS39" s="33">
        <v>50871.18</v>
      </c>
      <c r="AT39" s="33">
        <v>81484.11</v>
      </c>
      <c r="AU39" s="33">
        <v>11922.99</v>
      </c>
      <c r="AV39" s="33">
        <v>13571.83</v>
      </c>
      <c r="AW39" s="33">
        <v>4920.93</v>
      </c>
      <c r="AX39" s="33">
        <v>3449.24</v>
      </c>
      <c r="AY39" s="33">
        <v>3501.72</v>
      </c>
      <c r="AZ39" s="33">
        <v>532.11</v>
      </c>
      <c r="BA39" s="31">
        <f t="shared" si="41"/>
        <v>-137.22999999999999</v>
      </c>
      <c r="BB39" s="31">
        <f t="shared" si="42"/>
        <v>-149.36000000000001</v>
      </c>
      <c r="BC39" s="31">
        <f t="shared" si="43"/>
        <v>-85.15</v>
      </c>
      <c r="BD39" s="31">
        <f t="shared" si="44"/>
        <v>-118.17</v>
      </c>
      <c r="BE39" s="31">
        <f t="shared" si="45"/>
        <v>-731.96</v>
      </c>
      <c r="BF39" s="31">
        <f t="shared" si="46"/>
        <v>-1172.43</v>
      </c>
      <c r="BG39" s="31">
        <f t="shared" si="47"/>
        <v>1372.43</v>
      </c>
      <c r="BH39" s="31">
        <f t="shared" si="48"/>
        <v>1562.23</v>
      </c>
      <c r="BI39" s="31">
        <f t="shared" si="49"/>
        <v>566.44000000000005</v>
      </c>
      <c r="BJ39" s="31">
        <f t="shared" si="50"/>
        <v>-272.95999999999998</v>
      </c>
      <c r="BK39" s="31">
        <f t="shared" si="51"/>
        <v>-277.11</v>
      </c>
      <c r="BL39" s="31">
        <f t="shared" si="52"/>
        <v>-42.11</v>
      </c>
      <c r="BM39" s="6">
        <v>-1.11E-2</v>
      </c>
      <c r="BN39" s="6">
        <v>-1.11E-2</v>
      </c>
      <c r="BO39" s="6">
        <v>-1.11E-2</v>
      </c>
      <c r="BP39" s="6">
        <v>-1.11E-2</v>
      </c>
      <c r="BQ39" s="6">
        <v>-1.11E-2</v>
      </c>
      <c r="BR39" s="6">
        <v>-1.11E-2</v>
      </c>
      <c r="BS39" s="6">
        <v>-1.11E-2</v>
      </c>
      <c r="BT39" s="6">
        <v>-1.11E-2</v>
      </c>
      <c r="BU39" s="6">
        <v>-1.11E-2</v>
      </c>
      <c r="BV39" s="6">
        <v>-1.11E-2</v>
      </c>
      <c r="BW39" s="6">
        <v>-1.11E-2</v>
      </c>
      <c r="BX39" s="6">
        <v>-1.11E-2</v>
      </c>
      <c r="BY39" s="31">
        <v>-15232.03</v>
      </c>
      <c r="BZ39" s="31">
        <v>-16578.84</v>
      </c>
      <c r="CA39" s="31">
        <v>-9451.92</v>
      </c>
      <c r="CB39" s="31">
        <v>-6558.17</v>
      </c>
      <c r="CC39" s="31">
        <v>-40623.75</v>
      </c>
      <c r="CD39" s="31">
        <v>-65070.05</v>
      </c>
      <c r="CE39" s="31">
        <v>-9521.24</v>
      </c>
      <c r="CF39" s="31">
        <v>-10837.94</v>
      </c>
      <c r="CG39" s="31">
        <v>-3929.66</v>
      </c>
      <c r="CH39" s="31">
        <v>-2754.43</v>
      </c>
      <c r="CI39" s="31">
        <v>-2796.34</v>
      </c>
      <c r="CJ39" s="31">
        <v>-424.93</v>
      </c>
      <c r="CK39" s="32">
        <f t="shared" si="53"/>
        <v>3430.64</v>
      </c>
      <c r="CL39" s="32">
        <f t="shared" si="54"/>
        <v>3733.97</v>
      </c>
      <c r="CM39" s="32">
        <f t="shared" si="55"/>
        <v>2128.81</v>
      </c>
      <c r="CN39" s="32">
        <f t="shared" si="56"/>
        <v>1477.07</v>
      </c>
      <c r="CO39" s="32">
        <f t="shared" si="57"/>
        <v>9149.49</v>
      </c>
      <c r="CP39" s="32">
        <f t="shared" si="58"/>
        <v>14655.42</v>
      </c>
      <c r="CQ39" s="32">
        <f t="shared" si="59"/>
        <v>2144.42</v>
      </c>
      <c r="CR39" s="32">
        <f t="shared" si="60"/>
        <v>2440.98</v>
      </c>
      <c r="CS39" s="32">
        <f t="shared" si="61"/>
        <v>885.06</v>
      </c>
      <c r="CT39" s="32">
        <f t="shared" si="62"/>
        <v>620.37</v>
      </c>
      <c r="CU39" s="32">
        <f t="shared" si="63"/>
        <v>629.80999999999995</v>
      </c>
      <c r="CV39" s="32">
        <f t="shared" si="64"/>
        <v>95.7</v>
      </c>
      <c r="CW39" s="31">
        <f t="shared" si="186"/>
        <v>-30738.500000000004</v>
      </c>
      <c r="CX39" s="31">
        <f t="shared" si="187"/>
        <v>-33456.400000000001</v>
      </c>
      <c r="CY39" s="31">
        <f t="shared" si="188"/>
        <v>-19074.150000000001</v>
      </c>
      <c r="CZ39" s="31">
        <f t="shared" si="189"/>
        <v>-13175.41</v>
      </c>
      <c r="DA39" s="31">
        <f t="shared" si="190"/>
        <v>-81613.48</v>
      </c>
      <c r="DB39" s="31">
        <f t="shared" si="191"/>
        <v>-130726.31</v>
      </c>
      <c r="DC39" s="31">
        <f t="shared" si="192"/>
        <v>-20672.239999999998</v>
      </c>
      <c r="DD39" s="31">
        <f t="shared" si="193"/>
        <v>-23531.02</v>
      </c>
      <c r="DE39" s="31">
        <f t="shared" si="194"/>
        <v>-8531.9700000000012</v>
      </c>
      <c r="DF39" s="31">
        <f t="shared" si="195"/>
        <v>-5310.3399999999992</v>
      </c>
      <c r="DG39" s="31">
        <f t="shared" si="196"/>
        <v>-5391.14</v>
      </c>
      <c r="DH39" s="31">
        <f t="shared" si="197"/>
        <v>-819.23</v>
      </c>
      <c r="DI39" s="32">
        <f t="shared" si="65"/>
        <v>-1536.93</v>
      </c>
      <c r="DJ39" s="32">
        <f t="shared" si="66"/>
        <v>-1672.82</v>
      </c>
      <c r="DK39" s="32">
        <f t="shared" si="67"/>
        <v>-953.71</v>
      </c>
      <c r="DL39" s="32">
        <f t="shared" si="68"/>
        <v>-658.77</v>
      </c>
      <c r="DM39" s="32">
        <f t="shared" si="69"/>
        <v>-4080.67</v>
      </c>
      <c r="DN39" s="32">
        <f t="shared" si="70"/>
        <v>-6536.32</v>
      </c>
      <c r="DO39" s="32">
        <f t="shared" si="71"/>
        <v>-1033.6099999999999</v>
      </c>
      <c r="DP39" s="32">
        <f t="shared" si="72"/>
        <v>-1176.55</v>
      </c>
      <c r="DQ39" s="32">
        <f t="shared" si="73"/>
        <v>-426.6</v>
      </c>
      <c r="DR39" s="32">
        <f t="shared" si="74"/>
        <v>-265.52</v>
      </c>
      <c r="DS39" s="32">
        <f t="shared" si="75"/>
        <v>-269.56</v>
      </c>
      <c r="DT39" s="32">
        <f t="shared" si="76"/>
        <v>-40.96</v>
      </c>
      <c r="DU39" s="31">
        <f t="shared" si="77"/>
        <v>-4884.79</v>
      </c>
      <c r="DV39" s="31">
        <f t="shared" si="78"/>
        <v>-5245.67</v>
      </c>
      <c r="DW39" s="31">
        <f t="shared" si="79"/>
        <v>-2954.08</v>
      </c>
      <c r="DX39" s="31">
        <f t="shared" si="80"/>
        <v>-2012.55</v>
      </c>
      <c r="DY39" s="31">
        <f t="shared" si="81"/>
        <v>-12298.77</v>
      </c>
      <c r="DZ39" s="31">
        <f t="shared" si="82"/>
        <v>-19422.28</v>
      </c>
      <c r="EA39" s="31">
        <f t="shared" si="83"/>
        <v>-3028.84</v>
      </c>
      <c r="EB39" s="31">
        <f t="shared" si="84"/>
        <v>-3402.73</v>
      </c>
      <c r="EC39" s="31">
        <f t="shared" si="85"/>
        <v>-1217.47</v>
      </c>
      <c r="ED39" s="31">
        <f t="shared" si="86"/>
        <v>-747.94</v>
      </c>
      <c r="EE39" s="31">
        <f t="shared" si="87"/>
        <v>-749.02</v>
      </c>
      <c r="EF39" s="31">
        <f t="shared" si="88"/>
        <v>-112.3</v>
      </c>
      <c r="EG39" s="32">
        <f t="shared" si="89"/>
        <v>-37160.22</v>
      </c>
      <c r="EH39" s="32">
        <f t="shared" si="90"/>
        <v>-40374.89</v>
      </c>
      <c r="EI39" s="32">
        <f t="shared" si="91"/>
        <v>-22981.940000000002</v>
      </c>
      <c r="EJ39" s="32">
        <f t="shared" si="92"/>
        <v>-15846.73</v>
      </c>
      <c r="EK39" s="32">
        <f t="shared" si="93"/>
        <v>-97992.92</v>
      </c>
      <c r="EL39" s="32">
        <f t="shared" si="94"/>
        <v>-156684.91</v>
      </c>
      <c r="EM39" s="32">
        <f t="shared" si="95"/>
        <v>-24734.69</v>
      </c>
      <c r="EN39" s="32">
        <f t="shared" si="96"/>
        <v>-28110.3</v>
      </c>
      <c r="EO39" s="32">
        <f t="shared" si="97"/>
        <v>-10176.040000000001</v>
      </c>
      <c r="EP39" s="32">
        <f t="shared" si="98"/>
        <v>-6323.7999999999993</v>
      </c>
      <c r="EQ39" s="32">
        <f t="shared" si="99"/>
        <v>-6409.7200000000012</v>
      </c>
      <c r="ER39" s="32">
        <f t="shared" si="100"/>
        <v>-972.49</v>
      </c>
    </row>
    <row r="40" spans="1:148" x14ac:dyDescent="0.25">
      <c r="A40" t="s">
        <v>473</v>
      </c>
      <c r="B40" s="1" t="s">
        <v>85</v>
      </c>
      <c r="C40" t="str">
        <f t="shared" ca="1" si="161"/>
        <v>CHIN</v>
      </c>
      <c r="D40" t="str">
        <f t="shared" ca="1" si="1"/>
        <v>Chin Chute Hydro Facility</v>
      </c>
      <c r="E40" s="52">
        <v>0</v>
      </c>
      <c r="F40" s="52">
        <v>0</v>
      </c>
      <c r="G40" s="52">
        <v>0</v>
      </c>
      <c r="H40" s="52">
        <v>110.5095</v>
      </c>
      <c r="I40" s="52">
        <v>7154.7039999999997</v>
      </c>
      <c r="J40" s="52">
        <v>8084.6553999999996</v>
      </c>
      <c r="K40" s="52">
        <v>8500.2546999999995</v>
      </c>
      <c r="L40" s="52">
        <v>8316.2085999999999</v>
      </c>
      <c r="M40" s="52">
        <v>8337.4405000000006</v>
      </c>
      <c r="N40" s="52">
        <v>586.55849999999998</v>
      </c>
      <c r="O40" s="52">
        <v>0</v>
      </c>
      <c r="P40" s="52">
        <v>0</v>
      </c>
      <c r="Q40" s="32">
        <v>0</v>
      </c>
      <c r="R40" s="32">
        <v>0</v>
      </c>
      <c r="S40" s="32">
        <v>0</v>
      </c>
      <c r="T40" s="32">
        <v>1661.22</v>
      </c>
      <c r="U40" s="32">
        <v>405491.98</v>
      </c>
      <c r="V40" s="32">
        <v>789124.12</v>
      </c>
      <c r="W40" s="32">
        <v>196675.52</v>
      </c>
      <c r="X40" s="32">
        <v>281555.11</v>
      </c>
      <c r="Y40" s="32">
        <v>173889.94</v>
      </c>
      <c r="Z40" s="32">
        <v>23076.34</v>
      </c>
      <c r="AA40" s="32">
        <v>0</v>
      </c>
      <c r="AB40" s="32">
        <v>0</v>
      </c>
      <c r="AC40" s="2">
        <v>3.48</v>
      </c>
      <c r="AD40" s="2">
        <v>3.48</v>
      </c>
      <c r="AE40" s="2">
        <v>3.48</v>
      </c>
      <c r="AF40" s="2">
        <v>3.48</v>
      </c>
      <c r="AG40" s="2">
        <v>3.48</v>
      </c>
      <c r="AH40" s="2">
        <v>2.91</v>
      </c>
      <c r="AI40" s="2">
        <v>2.91</v>
      </c>
      <c r="AJ40" s="2">
        <v>2.91</v>
      </c>
      <c r="AK40" s="2">
        <v>2.91</v>
      </c>
      <c r="AL40" s="2">
        <v>2.91</v>
      </c>
      <c r="AM40" s="2">
        <v>2.91</v>
      </c>
      <c r="AN40" s="2">
        <v>2.91</v>
      </c>
      <c r="AO40" s="33">
        <v>0</v>
      </c>
      <c r="AP40" s="33">
        <v>0</v>
      </c>
      <c r="AQ40" s="33">
        <v>0</v>
      </c>
      <c r="AR40" s="33">
        <v>57.81</v>
      </c>
      <c r="AS40" s="33">
        <v>14111.12</v>
      </c>
      <c r="AT40" s="33">
        <v>22963.51</v>
      </c>
      <c r="AU40" s="33">
        <v>5723.26</v>
      </c>
      <c r="AV40" s="33">
        <v>8193.25</v>
      </c>
      <c r="AW40" s="33">
        <v>5060.2</v>
      </c>
      <c r="AX40" s="33">
        <v>671.52</v>
      </c>
      <c r="AY40" s="33">
        <v>0</v>
      </c>
      <c r="AZ40" s="33">
        <v>0</v>
      </c>
      <c r="BA40" s="31">
        <f t="shared" si="41"/>
        <v>0</v>
      </c>
      <c r="BB40" s="31">
        <f t="shared" si="42"/>
        <v>0</v>
      </c>
      <c r="BC40" s="31">
        <f t="shared" si="43"/>
        <v>0</v>
      </c>
      <c r="BD40" s="31">
        <f t="shared" si="44"/>
        <v>-0.33</v>
      </c>
      <c r="BE40" s="31">
        <f t="shared" si="45"/>
        <v>-81.099999999999994</v>
      </c>
      <c r="BF40" s="31">
        <f t="shared" si="46"/>
        <v>-157.82</v>
      </c>
      <c r="BG40" s="31">
        <f t="shared" si="47"/>
        <v>314.68</v>
      </c>
      <c r="BH40" s="31">
        <f t="shared" si="48"/>
        <v>450.49</v>
      </c>
      <c r="BI40" s="31">
        <f t="shared" si="49"/>
        <v>278.22000000000003</v>
      </c>
      <c r="BJ40" s="31">
        <f t="shared" si="50"/>
        <v>-25.38</v>
      </c>
      <c r="BK40" s="31">
        <f t="shared" si="51"/>
        <v>0</v>
      </c>
      <c r="BL40" s="31">
        <f t="shared" si="52"/>
        <v>0</v>
      </c>
      <c r="BM40" s="6">
        <v>-1.5100000000000001E-2</v>
      </c>
      <c r="BN40" s="6">
        <v>-1.5100000000000001E-2</v>
      </c>
      <c r="BO40" s="6">
        <v>-1.5100000000000001E-2</v>
      </c>
      <c r="BP40" s="6">
        <v>-1.5100000000000001E-2</v>
      </c>
      <c r="BQ40" s="6">
        <v>-1.5100000000000001E-2</v>
      </c>
      <c r="BR40" s="6">
        <v>-1.5100000000000001E-2</v>
      </c>
      <c r="BS40" s="6">
        <v>-1.5100000000000001E-2</v>
      </c>
      <c r="BT40" s="6">
        <v>-1.5100000000000001E-2</v>
      </c>
      <c r="BU40" s="6">
        <v>-1.5100000000000001E-2</v>
      </c>
      <c r="BV40" s="6">
        <v>-1.5100000000000001E-2</v>
      </c>
      <c r="BW40" s="6">
        <v>-1.5100000000000001E-2</v>
      </c>
      <c r="BX40" s="6">
        <v>-1.5100000000000001E-2</v>
      </c>
      <c r="BY40" s="31">
        <v>0</v>
      </c>
      <c r="BZ40" s="31">
        <v>0</v>
      </c>
      <c r="CA40" s="31">
        <v>0</v>
      </c>
      <c r="CB40" s="31">
        <v>-25.08</v>
      </c>
      <c r="CC40" s="31">
        <v>-6122.93</v>
      </c>
      <c r="CD40" s="31">
        <v>-11915.77</v>
      </c>
      <c r="CE40" s="31">
        <v>-2969.8</v>
      </c>
      <c r="CF40" s="31">
        <v>-4251.4799999999996</v>
      </c>
      <c r="CG40" s="31">
        <v>-2625.74</v>
      </c>
      <c r="CH40" s="31">
        <v>-348.45</v>
      </c>
      <c r="CI40" s="31">
        <v>0</v>
      </c>
      <c r="CJ40" s="31">
        <v>0</v>
      </c>
      <c r="CK40" s="32">
        <f t="shared" si="53"/>
        <v>0</v>
      </c>
      <c r="CL40" s="32">
        <f t="shared" si="54"/>
        <v>0</v>
      </c>
      <c r="CM40" s="32">
        <f t="shared" si="55"/>
        <v>0</v>
      </c>
      <c r="CN40" s="32">
        <f t="shared" si="56"/>
        <v>4.1500000000000004</v>
      </c>
      <c r="CO40" s="32">
        <f t="shared" si="57"/>
        <v>1013.73</v>
      </c>
      <c r="CP40" s="32">
        <f t="shared" si="58"/>
        <v>1972.81</v>
      </c>
      <c r="CQ40" s="32">
        <f t="shared" si="59"/>
        <v>491.69</v>
      </c>
      <c r="CR40" s="32">
        <f t="shared" si="60"/>
        <v>703.89</v>
      </c>
      <c r="CS40" s="32">
        <f t="shared" si="61"/>
        <v>434.72</v>
      </c>
      <c r="CT40" s="32">
        <f t="shared" si="62"/>
        <v>57.69</v>
      </c>
      <c r="CU40" s="32">
        <f t="shared" si="63"/>
        <v>0</v>
      </c>
      <c r="CV40" s="32">
        <f t="shared" si="64"/>
        <v>0</v>
      </c>
      <c r="CW40" s="31">
        <f t="shared" si="186"/>
        <v>0</v>
      </c>
      <c r="CX40" s="31">
        <f t="shared" si="187"/>
        <v>0</v>
      </c>
      <c r="CY40" s="31">
        <f t="shared" si="188"/>
        <v>0</v>
      </c>
      <c r="CZ40" s="31">
        <f t="shared" si="189"/>
        <v>-78.410000000000011</v>
      </c>
      <c r="DA40" s="31">
        <f t="shared" si="190"/>
        <v>-19139.22</v>
      </c>
      <c r="DB40" s="31">
        <f t="shared" si="191"/>
        <v>-32748.65</v>
      </c>
      <c r="DC40" s="31">
        <f t="shared" si="192"/>
        <v>-8516.0500000000011</v>
      </c>
      <c r="DD40" s="31">
        <f t="shared" si="193"/>
        <v>-12191.33</v>
      </c>
      <c r="DE40" s="31">
        <f t="shared" si="194"/>
        <v>-7529.44</v>
      </c>
      <c r="DF40" s="31">
        <f t="shared" si="195"/>
        <v>-936.9</v>
      </c>
      <c r="DG40" s="31">
        <f t="shared" si="196"/>
        <v>0</v>
      </c>
      <c r="DH40" s="31">
        <f t="shared" si="197"/>
        <v>0</v>
      </c>
      <c r="DI40" s="32">
        <f t="shared" si="65"/>
        <v>0</v>
      </c>
      <c r="DJ40" s="32">
        <f t="shared" si="66"/>
        <v>0</v>
      </c>
      <c r="DK40" s="32">
        <f t="shared" si="67"/>
        <v>0</v>
      </c>
      <c r="DL40" s="32">
        <f t="shared" si="68"/>
        <v>-3.92</v>
      </c>
      <c r="DM40" s="32">
        <f t="shared" si="69"/>
        <v>-956.96</v>
      </c>
      <c r="DN40" s="32">
        <f t="shared" si="70"/>
        <v>-1637.43</v>
      </c>
      <c r="DO40" s="32">
        <f t="shared" si="71"/>
        <v>-425.8</v>
      </c>
      <c r="DP40" s="32">
        <f t="shared" si="72"/>
        <v>-609.57000000000005</v>
      </c>
      <c r="DQ40" s="32">
        <f t="shared" si="73"/>
        <v>-376.47</v>
      </c>
      <c r="DR40" s="32">
        <f t="shared" si="74"/>
        <v>-46.85</v>
      </c>
      <c r="DS40" s="32">
        <f t="shared" si="75"/>
        <v>0</v>
      </c>
      <c r="DT40" s="32">
        <f t="shared" si="76"/>
        <v>0</v>
      </c>
      <c r="DU40" s="31">
        <f t="shared" si="77"/>
        <v>0</v>
      </c>
      <c r="DV40" s="31">
        <f t="shared" si="78"/>
        <v>0</v>
      </c>
      <c r="DW40" s="31">
        <f t="shared" si="79"/>
        <v>0</v>
      </c>
      <c r="DX40" s="31">
        <f t="shared" si="80"/>
        <v>-11.98</v>
      </c>
      <c r="DY40" s="31">
        <f t="shared" si="81"/>
        <v>-2884.19</v>
      </c>
      <c r="DZ40" s="31">
        <f t="shared" si="82"/>
        <v>-4865.54</v>
      </c>
      <c r="EA40" s="31">
        <f t="shared" si="83"/>
        <v>-1247.75</v>
      </c>
      <c r="EB40" s="31">
        <f t="shared" si="84"/>
        <v>-1762.94</v>
      </c>
      <c r="EC40" s="31">
        <f t="shared" si="85"/>
        <v>-1074.42</v>
      </c>
      <c r="ED40" s="31">
        <f t="shared" si="86"/>
        <v>-131.96</v>
      </c>
      <c r="EE40" s="31">
        <f t="shared" si="87"/>
        <v>0</v>
      </c>
      <c r="EF40" s="31">
        <f t="shared" si="88"/>
        <v>0</v>
      </c>
      <c r="EG40" s="32">
        <f t="shared" si="89"/>
        <v>0</v>
      </c>
      <c r="EH40" s="32">
        <f t="shared" si="90"/>
        <v>0</v>
      </c>
      <c r="EI40" s="32">
        <f t="shared" si="91"/>
        <v>0</v>
      </c>
      <c r="EJ40" s="32">
        <f t="shared" si="92"/>
        <v>-94.310000000000016</v>
      </c>
      <c r="EK40" s="32">
        <f t="shared" si="93"/>
        <v>-22980.37</v>
      </c>
      <c r="EL40" s="32">
        <f t="shared" si="94"/>
        <v>-39251.620000000003</v>
      </c>
      <c r="EM40" s="32">
        <f t="shared" si="95"/>
        <v>-10189.6</v>
      </c>
      <c r="EN40" s="32">
        <f t="shared" si="96"/>
        <v>-14563.84</v>
      </c>
      <c r="EO40" s="32">
        <f t="shared" si="97"/>
        <v>-8980.33</v>
      </c>
      <c r="EP40" s="32">
        <f t="shared" si="98"/>
        <v>-1115.71</v>
      </c>
      <c r="EQ40" s="32">
        <f t="shared" si="99"/>
        <v>0</v>
      </c>
      <c r="ER40" s="32">
        <f t="shared" si="100"/>
        <v>0</v>
      </c>
    </row>
    <row r="41" spans="1:148" x14ac:dyDescent="0.25">
      <c r="A41" t="s">
        <v>474</v>
      </c>
      <c r="B41" s="1" t="s">
        <v>44</v>
      </c>
      <c r="C41" t="str">
        <f t="shared" ref="C41:C72" ca="1" si="198">VLOOKUP($B41,LocationLookup,2,FALSE)</f>
        <v>CMH1</v>
      </c>
      <c r="D41" t="str">
        <f t="shared" ref="D41:D72" ca="1" si="199">VLOOKUP($C41,LossFactorLookup,2,FALSE)</f>
        <v>City of Medicine Hat</v>
      </c>
      <c r="E41" s="52">
        <v>8705.2831000000006</v>
      </c>
      <c r="F41" s="52">
        <v>8034.1283999999996</v>
      </c>
      <c r="G41" s="52">
        <v>5149.9512000000004</v>
      </c>
      <c r="H41" s="52">
        <v>2852.6821</v>
      </c>
      <c r="I41" s="52">
        <v>10378.468999999999</v>
      </c>
      <c r="J41" s="52">
        <v>19344.588</v>
      </c>
      <c r="K41" s="52">
        <v>5576.5968000000003</v>
      </c>
      <c r="L41" s="52">
        <v>5754.7392</v>
      </c>
      <c r="M41" s="52">
        <v>3366.0259000000001</v>
      </c>
      <c r="N41" s="52">
        <v>5896.1796000000004</v>
      </c>
      <c r="O41" s="52">
        <v>3166.7294000000002</v>
      </c>
      <c r="P41" s="52">
        <v>5307.8176999999996</v>
      </c>
      <c r="Q41" s="32">
        <v>655761.48</v>
      </c>
      <c r="R41" s="32">
        <v>617841.54</v>
      </c>
      <c r="S41" s="32">
        <v>122101.3</v>
      </c>
      <c r="T41" s="32">
        <v>63393.55</v>
      </c>
      <c r="U41" s="32">
        <v>1654206.97</v>
      </c>
      <c r="V41" s="32">
        <v>3303414.98</v>
      </c>
      <c r="W41" s="32">
        <v>169957.1</v>
      </c>
      <c r="X41" s="32">
        <v>216524.3</v>
      </c>
      <c r="Y41" s="32">
        <v>82572.17</v>
      </c>
      <c r="Z41" s="32">
        <v>178058.44</v>
      </c>
      <c r="AA41" s="32">
        <v>115307.7</v>
      </c>
      <c r="AB41" s="32">
        <v>130703.69</v>
      </c>
      <c r="AC41" s="2">
        <v>2.0499999999999998</v>
      </c>
      <c r="AD41" s="2">
        <v>2.0499999999999998</v>
      </c>
      <c r="AE41" s="2">
        <v>2.0499999999999998</v>
      </c>
      <c r="AF41" s="2">
        <v>2.0499999999999998</v>
      </c>
      <c r="AG41" s="2">
        <v>2.0499999999999998</v>
      </c>
      <c r="AH41" s="2">
        <v>2.0499999999999998</v>
      </c>
      <c r="AI41" s="2">
        <v>2.0499999999999998</v>
      </c>
      <c r="AJ41" s="2">
        <v>2.0499999999999998</v>
      </c>
      <c r="AK41" s="2">
        <v>2.0499999999999998</v>
      </c>
      <c r="AL41" s="2">
        <v>2.0499999999999998</v>
      </c>
      <c r="AM41" s="2">
        <v>2.0499999999999998</v>
      </c>
      <c r="AN41" s="2">
        <v>2.0499999999999998</v>
      </c>
      <c r="AO41" s="33">
        <v>13443.11</v>
      </c>
      <c r="AP41" s="33">
        <v>12665.75</v>
      </c>
      <c r="AQ41" s="33">
        <v>2503.08</v>
      </c>
      <c r="AR41" s="33">
        <v>1299.57</v>
      </c>
      <c r="AS41" s="33">
        <v>33911.24</v>
      </c>
      <c r="AT41" s="33">
        <v>67720.009999999995</v>
      </c>
      <c r="AU41" s="33">
        <v>3484.12</v>
      </c>
      <c r="AV41" s="33">
        <v>4438.75</v>
      </c>
      <c r="AW41" s="33">
        <v>1692.73</v>
      </c>
      <c r="AX41" s="33">
        <v>3650.2</v>
      </c>
      <c r="AY41" s="33">
        <v>2363.81</v>
      </c>
      <c r="AZ41" s="33">
        <v>2679.43</v>
      </c>
      <c r="BA41" s="31">
        <f t="shared" si="41"/>
        <v>-65.58</v>
      </c>
      <c r="BB41" s="31">
        <f t="shared" si="42"/>
        <v>-61.78</v>
      </c>
      <c r="BC41" s="31">
        <f t="shared" si="43"/>
        <v>-12.21</v>
      </c>
      <c r="BD41" s="31">
        <f t="shared" si="44"/>
        <v>-12.68</v>
      </c>
      <c r="BE41" s="31">
        <f t="shared" si="45"/>
        <v>-330.84</v>
      </c>
      <c r="BF41" s="31">
        <f t="shared" si="46"/>
        <v>-660.68</v>
      </c>
      <c r="BG41" s="31">
        <f t="shared" si="47"/>
        <v>271.93</v>
      </c>
      <c r="BH41" s="31">
        <f t="shared" si="48"/>
        <v>346.44</v>
      </c>
      <c r="BI41" s="31">
        <f t="shared" si="49"/>
        <v>132.12</v>
      </c>
      <c r="BJ41" s="31">
        <f t="shared" si="50"/>
        <v>-195.86</v>
      </c>
      <c r="BK41" s="31">
        <f t="shared" si="51"/>
        <v>-126.84</v>
      </c>
      <c r="BL41" s="31">
        <f t="shared" si="52"/>
        <v>-143.77000000000001</v>
      </c>
      <c r="BM41" s="6">
        <v>-4.6199999999999998E-2</v>
      </c>
      <c r="BN41" s="6">
        <v>-4.6199999999999998E-2</v>
      </c>
      <c r="BO41" s="6">
        <v>-4.6199999999999998E-2</v>
      </c>
      <c r="BP41" s="6">
        <v>-4.6199999999999998E-2</v>
      </c>
      <c r="BQ41" s="6">
        <v>-4.6199999999999998E-2</v>
      </c>
      <c r="BR41" s="6">
        <v>-4.6199999999999998E-2</v>
      </c>
      <c r="BS41" s="6">
        <v>-4.6199999999999998E-2</v>
      </c>
      <c r="BT41" s="6">
        <v>-4.6199999999999998E-2</v>
      </c>
      <c r="BU41" s="6">
        <v>-4.6199999999999998E-2</v>
      </c>
      <c r="BV41" s="6">
        <v>-4.6199999999999998E-2</v>
      </c>
      <c r="BW41" s="6">
        <v>-4.6199999999999998E-2</v>
      </c>
      <c r="BX41" s="6">
        <v>-4.6199999999999998E-2</v>
      </c>
      <c r="BY41" s="31">
        <v>-30296.18</v>
      </c>
      <c r="BZ41" s="31">
        <v>-28544.28</v>
      </c>
      <c r="CA41" s="31">
        <v>-5641.08</v>
      </c>
      <c r="CB41" s="31">
        <v>-2928.78</v>
      </c>
      <c r="CC41" s="31">
        <v>-76424.36</v>
      </c>
      <c r="CD41" s="31">
        <v>-152617.76999999999</v>
      </c>
      <c r="CE41" s="31">
        <v>-7852.02</v>
      </c>
      <c r="CF41" s="31">
        <v>-10003.42</v>
      </c>
      <c r="CG41" s="31">
        <v>-3814.83</v>
      </c>
      <c r="CH41" s="31">
        <v>-8226.2999999999993</v>
      </c>
      <c r="CI41" s="31">
        <v>-5327.22</v>
      </c>
      <c r="CJ41" s="31">
        <v>-6038.51</v>
      </c>
      <c r="CK41" s="32">
        <f t="shared" si="53"/>
        <v>1639.4</v>
      </c>
      <c r="CL41" s="32">
        <f t="shared" si="54"/>
        <v>1544.6</v>
      </c>
      <c r="CM41" s="32">
        <f t="shared" si="55"/>
        <v>305.25</v>
      </c>
      <c r="CN41" s="32">
        <f t="shared" si="56"/>
        <v>158.47999999999999</v>
      </c>
      <c r="CO41" s="32">
        <f t="shared" si="57"/>
        <v>4135.5200000000004</v>
      </c>
      <c r="CP41" s="32">
        <f t="shared" si="58"/>
        <v>8258.5400000000009</v>
      </c>
      <c r="CQ41" s="32">
        <f t="shared" si="59"/>
        <v>424.89</v>
      </c>
      <c r="CR41" s="32">
        <f t="shared" si="60"/>
        <v>541.30999999999995</v>
      </c>
      <c r="CS41" s="32">
        <f t="shared" si="61"/>
        <v>206.43</v>
      </c>
      <c r="CT41" s="32">
        <f t="shared" si="62"/>
        <v>445.15</v>
      </c>
      <c r="CU41" s="32">
        <f t="shared" si="63"/>
        <v>288.27</v>
      </c>
      <c r="CV41" s="32">
        <f t="shared" si="64"/>
        <v>326.76</v>
      </c>
      <c r="CW41" s="31">
        <f t="shared" si="186"/>
        <v>-42034.31</v>
      </c>
      <c r="CX41" s="31">
        <f t="shared" si="187"/>
        <v>-39603.65</v>
      </c>
      <c r="CY41" s="31">
        <f t="shared" si="188"/>
        <v>-7826.7</v>
      </c>
      <c r="CZ41" s="31">
        <f t="shared" si="189"/>
        <v>-4057.19</v>
      </c>
      <c r="DA41" s="31">
        <f t="shared" si="190"/>
        <v>-105869.23999999999</v>
      </c>
      <c r="DB41" s="31">
        <f t="shared" si="191"/>
        <v>-211418.56</v>
      </c>
      <c r="DC41" s="31">
        <f t="shared" si="192"/>
        <v>-11183.18</v>
      </c>
      <c r="DD41" s="31">
        <f t="shared" si="193"/>
        <v>-14247.300000000001</v>
      </c>
      <c r="DE41" s="31">
        <f t="shared" si="194"/>
        <v>-5433.25</v>
      </c>
      <c r="DF41" s="31">
        <f t="shared" si="195"/>
        <v>-11235.489999999998</v>
      </c>
      <c r="DG41" s="31">
        <f t="shared" si="196"/>
        <v>-7275.92</v>
      </c>
      <c r="DH41" s="31">
        <f t="shared" si="197"/>
        <v>-8247.41</v>
      </c>
      <c r="DI41" s="32">
        <f t="shared" si="65"/>
        <v>-2101.7199999999998</v>
      </c>
      <c r="DJ41" s="32">
        <f t="shared" si="66"/>
        <v>-1980.18</v>
      </c>
      <c r="DK41" s="32">
        <f t="shared" si="67"/>
        <v>-391.34</v>
      </c>
      <c r="DL41" s="32">
        <f t="shared" si="68"/>
        <v>-202.86</v>
      </c>
      <c r="DM41" s="32">
        <f t="shared" si="69"/>
        <v>-5293.46</v>
      </c>
      <c r="DN41" s="32">
        <f t="shared" si="70"/>
        <v>-10570.93</v>
      </c>
      <c r="DO41" s="32">
        <f t="shared" si="71"/>
        <v>-559.16</v>
      </c>
      <c r="DP41" s="32">
        <f t="shared" si="72"/>
        <v>-712.37</v>
      </c>
      <c r="DQ41" s="32">
        <f t="shared" si="73"/>
        <v>-271.66000000000003</v>
      </c>
      <c r="DR41" s="32">
        <f t="shared" si="74"/>
        <v>-561.77</v>
      </c>
      <c r="DS41" s="32">
        <f t="shared" si="75"/>
        <v>-363.8</v>
      </c>
      <c r="DT41" s="32">
        <f t="shared" si="76"/>
        <v>-412.37</v>
      </c>
      <c r="DU41" s="31">
        <f t="shared" si="77"/>
        <v>-6679.86</v>
      </c>
      <c r="DV41" s="31">
        <f t="shared" si="78"/>
        <v>-6209.51</v>
      </c>
      <c r="DW41" s="31">
        <f t="shared" si="79"/>
        <v>-1212.1500000000001</v>
      </c>
      <c r="DX41" s="31">
        <f t="shared" si="80"/>
        <v>-619.74</v>
      </c>
      <c r="DY41" s="31">
        <f t="shared" si="81"/>
        <v>-15954</v>
      </c>
      <c r="DZ41" s="31">
        <f t="shared" si="82"/>
        <v>-31410.9</v>
      </c>
      <c r="EA41" s="31">
        <f t="shared" si="83"/>
        <v>-1638.53</v>
      </c>
      <c r="EB41" s="31">
        <f t="shared" si="84"/>
        <v>-2060.25</v>
      </c>
      <c r="EC41" s="31">
        <f t="shared" si="85"/>
        <v>-775.3</v>
      </c>
      <c r="ED41" s="31">
        <f t="shared" si="86"/>
        <v>-1582.47</v>
      </c>
      <c r="EE41" s="31">
        <f t="shared" si="87"/>
        <v>-1010.88</v>
      </c>
      <c r="EF41" s="31">
        <f t="shared" si="88"/>
        <v>-1130.5999999999999</v>
      </c>
      <c r="EG41" s="32">
        <f t="shared" si="89"/>
        <v>-50815.89</v>
      </c>
      <c r="EH41" s="32">
        <f t="shared" si="90"/>
        <v>-47793.340000000004</v>
      </c>
      <c r="EI41" s="32">
        <f t="shared" si="91"/>
        <v>-9430.1899999999987</v>
      </c>
      <c r="EJ41" s="32">
        <f t="shared" si="92"/>
        <v>-4879.79</v>
      </c>
      <c r="EK41" s="32">
        <f t="shared" si="93"/>
        <v>-127116.7</v>
      </c>
      <c r="EL41" s="32">
        <f t="shared" si="94"/>
        <v>-253400.38999999998</v>
      </c>
      <c r="EM41" s="32">
        <f t="shared" si="95"/>
        <v>-13380.87</v>
      </c>
      <c r="EN41" s="32">
        <f t="shared" si="96"/>
        <v>-17019.920000000002</v>
      </c>
      <c r="EO41" s="32">
        <f t="shared" si="97"/>
        <v>-6480.21</v>
      </c>
      <c r="EP41" s="32">
        <f t="shared" si="98"/>
        <v>-13379.729999999998</v>
      </c>
      <c r="EQ41" s="32">
        <f t="shared" si="99"/>
        <v>-8650.6</v>
      </c>
      <c r="ER41" s="32">
        <f t="shared" si="100"/>
        <v>-9790.380000000001</v>
      </c>
    </row>
    <row r="42" spans="1:148" x14ac:dyDescent="0.25">
      <c r="A42" t="s">
        <v>475</v>
      </c>
      <c r="B42" s="1" t="s">
        <v>45</v>
      </c>
      <c r="C42" t="str">
        <f t="shared" ca="1" si="198"/>
        <v>CNR5</v>
      </c>
      <c r="D42" t="str">
        <f t="shared" ca="1" si="199"/>
        <v>CNRL Horizon Industrial System</v>
      </c>
      <c r="E42" s="52">
        <v>0.84799999999999998</v>
      </c>
      <c r="F42" s="52">
        <v>0</v>
      </c>
      <c r="G42" s="52">
        <v>1.6361000000000001</v>
      </c>
      <c r="H42" s="52">
        <v>10.6105</v>
      </c>
      <c r="I42" s="52">
        <v>306.75549999999998</v>
      </c>
      <c r="J42" s="52">
        <v>7916.4107999999997</v>
      </c>
      <c r="K42" s="52">
        <v>2828.0450000000001</v>
      </c>
      <c r="L42" s="52">
        <v>0</v>
      </c>
      <c r="M42" s="52">
        <v>0</v>
      </c>
      <c r="N42" s="52">
        <v>0</v>
      </c>
      <c r="O42" s="52">
        <v>0</v>
      </c>
      <c r="P42" s="52">
        <v>0</v>
      </c>
      <c r="Q42" s="32">
        <v>21.49</v>
      </c>
      <c r="R42" s="32">
        <v>0</v>
      </c>
      <c r="S42" s="32">
        <v>26.45</v>
      </c>
      <c r="T42" s="32">
        <v>195.87</v>
      </c>
      <c r="U42" s="32">
        <v>6492.09</v>
      </c>
      <c r="V42" s="32">
        <v>242712.77</v>
      </c>
      <c r="W42" s="32">
        <v>49153.45</v>
      </c>
      <c r="X42" s="32">
        <v>0</v>
      </c>
      <c r="Y42" s="32">
        <v>0</v>
      </c>
      <c r="Z42" s="32">
        <v>0</v>
      </c>
      <c r="AA42" s="32">
        <v>0</v>
      </c>
      <c r="AB42" s="32">
        <v>0</v>
      </c>
      <c r="AC42" s="2">
        <v>2.0699999999999998</v>
      </c>
      <c r="AD42" s="2">
        <v>2.0699999999999998</v>
      </c>
      <c r="AE42" s="2">
        <v>2.0699999999999998</v>
      </c>
      <c r="AF42" s="2">
        <v>2.0699999999999998</v>
      </c>
      <c r="AG42" s="2">
        <v>2.0699999999999998</v>
      </c>
      <c r="AH42" s="2">
        <v>2.0699999999999998</v>
      </c>
      <c r="AI42" s="2">
        <v>2.0699999999999998</v>
      </c>
      <c r="AJ42" s="2">
        <v>2.0699999999999998</v>
      </c>
      <c r="AK42" s="2">
        <v>2.0699999999999998</v>
      </c>
      <c r="AL42" s="2">
        <v>2.0699999999999998</v>
      </c>
      <c r="AM42" s="2">
        <v>2.0699999999999998</v>
      </c>
      <c r="AN42" s="2">
        <v>2.0699999999999998</v>
      </c>
      <c r="AO42" s="33">
        <v>0.44</v>
      </c>
      <c r="AP42" s="33">
        <v>0</v>
      </c>
      <c r="AQ42" s="33">
        <v>0.55000000000000004</v>
      </c>
      <c r="AR42" s="33">
        <v>4.05</v>
      </c>
      <c r="AS42" s="33">
        <v>134.38999999999999</v>
      </c>
      <c r="AT42" s="33">
        <v>5024.1499999999996</v>
      </c>
      <c r="AU42" s="33">
        <v>1017.48</v>
      </c>
      <c r="AV42" s="33">
        <v>0</v>
      </c>
      <c r="AW42" s="33">
        <v>0</v>
      </c>
      <c r="AX42" s="33">
        <v>0</v>
      </c>
      <c r="AY42" s="33">
        <v>0</v>
      </c>
      <c r="AZ42" s="33">
        <v>0</v>
      </c>
      <c r="BA42" s="31">
        <f t="shared" si="41"/>
        <v>0</v>
      </c>
      <c r="BB42" s="31">
        <f t="shared" si="42"/>
        <v>0</v>
      </c>
      <c r="BC42" s="31">
        <f t="shared" si="43"/>
        <v>0</v>
      </c>
      <c r="BD42" s="31">
        <f t="shared" si="44"/>
        <v>-0.04</v>
      </c>
      <c r="BE42" s="31">
        <f t="shared" si="45"/>
        <v>-1.3</v>
      </c>
      <c r="BF42" s="31">
        <f t="shared" si="46"/>
        <v>-48.54</v>
      </c>
      <c r="BG42" s="31">
        <f t="shared" si="47"/>
        <v>78.650000000000006</v>
      </c>
      <c r="BH42" s="31">
        <f t="shared" si="48"/>
        <v>0</v>
      </c>
      <c r="BI42" s="31">
        <f t="shared" si="49"/>
        <v>0</v>
      </c>
      <c r="BJ42" s="31">
        <f t="shared" si="50"/>
        <v>0</v>
      </c>
      <c r="BK42" s="31">
        <f t="shared" si="51"/>
        <v>0</v>
      </c>
      <c r="BL42" s="31">
        <f t="shared" si="52"/>
        <v>0</v>
      </c>
      <c r="BM42" s="6">
        <v>5.3999999999999999E-2</v>
      </c>
      <c r="BN42" s="6">
        <v>5.3999999999999999E-2</v>
      </c>
      <c r="BO42" s="6">
        <v>5.3999999999999999E-2</v>
      </c>
      <c r="BP42" s="6">
        <v>5.3999999999999999E-2</v>
      </c>
      <c r="BQ42" s="6">
        <v>5.3999999999999999E-2</v>
      </c>
      <c r="BR42" s="6">
        <v>5.3999999999999999E-2</v>
      </c>
      <c r="BS42" s="6">
        <v>5.3999999999999999E-2</v>
      </c>
      <c r="BT42" s="6">
        <v>5.3999999999999999E-2</v>
      </c>
      <c r="BU42" s="6">
        <v>5.3999999999999999E-2</v>
      </c>
      <c r="BV42" s="6">
        <v>5.3999999999999999E-2</v>
      </c>
      <c r="BW42" s="6">
        <v>5.3999999999999999E-2</v>
      </c>
      <c r="BX42" s="6">
        <v>5.3999999999999999E-2</v>
      </c>
      <c r="BY42" s="31">
        <v>1.1599999999999999</v>
      </c>
      <c r="BZ42" s="31">
        <v>0</v>
      </c>
      <c r="CA42" s="31">
        <v>1.43</v>
      </c>
      <c r="CB42" s="31">
        <v>10.58</v>
      </c>
      <c r="CC42" s="31">
        <v>350.57</v>
      </c>
      <c r="CD42" s="31">
        <v>13106.49</v>
      </c>
      <c r="CE42" s="31">
        <v>2654.29</v>
      </c>
      <c r="CF42" s="31">
        <v>0</v>
      </c>
      <c r="CG42" s="31">
        <v>0</v>
      </c>
      <c r="CH42" s="31">
        <v>0</v>
      </c>
      <c r="CI42" s="31">
        <v>0</v>
      </c>
      <c r="CJ42" s="31">
        <v>0</v>
      </c>
      <c r="CK42" s="32">
        <f t="shared" si="53"/>
        <v>0.05</v>
      </c>
      <c r="CL42" s="32">
        <f t="shared" si="54"/>
        <v>0</v>
      </c>
      <c r="CM42" s="32">
        <f t="shared" si="55"/>
        <v>7.0000000000000007E-2</v>
      </c>
      <c r="CN42" s="32">
        <f t="shared" si="56"/>
        <v>0.49</v>
      </c>
      <c r="CO42" s="32">
        <f t="shared" si="57"/>
        <v>16.23</v>
      </c>
      <c r="CP42" s="32">
        <f t="shared" si="58"/>
        <v>606.78</v>
      </c>
      <c r="CQ42" s="32">
        <f t="shared" si="59"/>
        <v>122.88</v>
      </c>
      <c r="CR42" s="32">
        <f t="shared" si="60"/>
        <v>0</v>
      </c>
      <c r="CS42" s="32">
        <f t="shared" si="61"/>
        <v>0</v>
      </c>
      <c r="CT42" s="32">
        <f t="shared" si="62"/>
        <v>0</v>
      </c>
      <c r="CU42" s="32">
        <f t="shared" si="63"/>
        <v>0</v>
      </c>
      <c r="CV42" s="32">
        <f t="shared" si="64"/>
        <v>0</v>
      </c>
      <c r="CW42" s="31">
        <f t="shared" si="186"/>
        <v>0.77</v>
      </c>
      <c r="CX42" s="31">
        <f t="shared" si="187"/>
        <v>0</v>
      </c>
      <c r="CY42" s="31">
        <f t="shared" si="188"/>
        <v>0.95</v>
      </c>
      <c r="CZ42" s="31">
        <f t="shared" si="189"/>
        <v>7.0600000000000005</v>
      </c>
      <c r="DA42" s="31">
        <f t="shared" si="190"/>
        <v>233.71000000000004</v>
      </c>
      <c r="DB42" s="31">
        <f t="shared" si="191"/>
        <v>8737.6600000000017</v>
      </c>
      <c r="DC42" s="31">
        <f t="shared" si="192"/>
        <v>1681.04</v>
      </c>
      <c r="DD42" s="31">
        <f t="shared" si="193"/>
        <v>0</v>
      </c>
      <c r="DE42" s="31">
        <f t="shared" si="194"/>
        <v>0</v>
      </c>
      <c r="DF42" s="31">
        <f t="shared" si="195"/>
        <v>0</v>
      </c>
      <c r="DG42" s="31">
        <f t="shared" si="196"/>
        <v>0</v>
      </c>
      <c r="DH42" s="31">
        <f t="shared" si="197"/>
        <v>0</v>
      </c>
      <c r="DI42" s="32">
        <f t="shared" si="65"/>
        <v>0.04</v>
      </c>
      <c r="DJ42" s="32">
        <f t="shared" si="66"/>
        <v>0</v>
      </c>
      <c r="DK42" s="32">
        <f t="shared" si="67"/>
        <v>0.05</v>
      </c>
      <c r="DL42" s="32">
        <f t="shared" si="68"/>
        <v>0.35</v>
      </c>
      <c r="DM42" s="32">
        <f t="shared" si="69"/>
        <v>11.69</v>
      </c>
      <c r="DN42" s="32">
        <f t="shared" si="70"/>
        <v>436.88</v>
      </c>
      <c r="DO42" s="32">
        <f t="shared" si="71"/>
        <v>84.05</v>
      </c>
      <c r="DP42" s="32">
        <f t="shared" si="72"/>
        <v>0</v>
      </c>
      <c r="DQ42" s="32">
        <f t="shared" si="73"/>
        <v>0</v>
      </c>
      <c r="DR42" s="32">
        <f t="shared" si="74"/>
        <v>0</v>
      </c>
      <c r="DS42" s="32">
        <f t="shared" si="75"/>
        <v>0</v>
      </c>
      <c r="DT42" s="32">
        <f t="shared" si="76"/>
        <v>0</v>
      </c>
      <c r="DU42" s="31">
        <f t="shared" si="77"/>
        <v>0.12</v>
      </c>
      <c r="DV42" s="31">
        <f t="shared" si="78"/>
        <v>0</v>
      </c>
      <c r="DW42" s="31">
        <f t="shared" si="79"/>
        <v>0.15</v>
      </c>
      <c r="DX42" s="31">
        <f t="shared" si="80"/>
        <v>1.08</v>
      </c>
      <c r="DY42" s="31">
        <f t="shared" si="81"/>
        <v>35.22</v>
      </c>
      <c r="DZ42" s="31">
        <f t="shared" si="82"/>
        <v>1298.17</v>
      </c>
      <c r="EA42" s="31">
        <f t="shared" si="83"/>
        <v>246.3</v>
      </c>
      <c r="EB42" s="31">
        <f t="shared" si="84"/>
        <v>0</v>
      </c>
      <c r="EC42" s="31">
        <f t="shared" si="85"/>
        <v>0</v>
      </c>
      <c r="ED42" s="31">
        <f t="shared" si="86"/>
        <v>0</v>
      </c>
      <c r="EE42" s="31">
        <f t="shared" si="87"/>
        <v>0</v>
      </c>
      <c r="EF42" s="31">
        <f t="shared" si="88"/>
        <v>0</v>
      </c>
      <c r="EG42" s="32">
        <f t="shared" si="89"/>
        <v>0.93</v>
      </c>
      <c r="EH42" s="32">
        <f t="shared" si="90"/>
        <v>0</v>
      </c>
      <c r="EI42" s="32">
        <f t="shared" si="91"/>
        <v>1.1499999999999999</v>
      </c>
      <c r="EJ42" s="32">
        <f t="shared" si="92"/>
        <v>8.49</v>
      </c>
      <c r="EK42" s="32">
        <f t="shared" si="93"/>
        <v>280.62</v>
      </c>
      <c r="EL42" s="32">
        <f t="shared" si="94"/>
        <v>10472.710000000001</v>
      </c>
      <c r="EM42" s="32">
        <f t="shared" si="95"/>
        <v>2011.3899999999999</v>
      </c>
      <c r="EN42" s="32">
        <f t="shared" si="96"/>
        <v>0</v>
      </c>
      <c r="EO42" s="32">
        <f t="shared" si="97"/>
        <v>0</v>
      </c>
      <c r="EP42" s="32">
        <f t="shared" si="98"/>
        <v>0</v>
      </c>
      <c r="EQ42" s="32">
        <f t="shared" si="99"/>
        <v>0</v>
      </c>
      <c r="ER42" s="32">
        <f t="shared" si="100"/>
        <v>0</v>
      </c>
    </row>
    <row r="43" spans="1:148" x14ac:dyDescent="0.25">
      <c r="A43" t="s">
        <v>466</v>
      </c>
      <c r="B43" s="1" t="s">
        <v>159</v>
      </c>
      <c r="C43" t="str">
        <f t="shared" ca="1" si="198"/>
        <v>CR1</v>
      </c>
      <c r="D43" t="str">
        <f t="shared" ca="1" si="199"/>
        <v>Castle River #1 Wind Facility</v>
      </c>
      <c r="E43" s="52">
        <v>13850.751700000001</v>
      </c>
      <c r="F43" s="52">
        <v>7854.8716000000004</v>
      </c>
      <c r="G43" s="52">
        <v>13457.517099999999</v>
      </c>
      <c r="H43" s="52">
        <v>8314.3919000000005</v>
      </c>
      <c r="I43" s="52">
        <v>2147.3425999999999</v>
      </c>
      <c r="J43" s="52">
        <v>2625.1956</v>
      </c>
      <c r="K43" s="52">
        <v>5087.1463999999996</v>
      </c>
      <c r="L43" s="52">
        <v>4687.4078</v>
      </c>
      <c r="M43" s="52">
        <v>7893.4942000000001</v>
      </c>
      <c r="N43" s="52">
        <v>8376.4668000000001</v>
      </c>
      <c r="O43" s="52">
        <v>10171.2533</v>
      </c>
      <c r="P43" s="52">
        <v>11306.6975</v>
      </c>
      <c r="Q43" s="32">
        <v>381132.17</v>
      </c>
      <c r="R43" s="32">
        <v>179650</v>
      </c>
      <c r="S43" s="32">
        <v>250301.94</v>
      </c>
      <c r="T43" s="32">
        <v>162168.37</v>
      </c>
      <c r="U43" s="32">
        <v>85405.74</v>
      </c>
      <c r="V43" s="32">
        <v>185183.23</v>
      </c>
      <c r="W43" s="32">
        <v>115774.64</v>
      </c>
      <c r="X43" s="32">
        <v>130040.17</v>
      </c>
      <c r="Y43" s="32">
        <v>152102.32999999999</v>
      </c>
      <c r="Z43" s="32">
        <v>146917.07</v>
      </c>
      <c r="AA43" s="32">
        <v>169372.57</v>
      </c>
      <c r="AB43" s="32">
        <v>201442.69</v>
      </c>
      <c r="AC43" s="2">
        <v>3.11</v>
      </c>
      <c r="AD43" s="2">
        <v>3.11</v>
      </c>
      <c r="AE43" s="2">
        <v>3.11</v>
      </c>
      <c r="AF43" s="2">
        <v>3.11</v>
      </c>
      <c r="AG43" s="2">
        <v>3.11</v>
      </c>
      <c r="AH43" s="2">
        <v>3.11</v>
      </c>
      <c r="AI43" s="2">
        <v>3.11</v>
      </c>
      <c r="AJ43" s="2">
        <v>3.11</v>
      </c>
      <c r="AK43" s="2">
        <v>3.11</v>
      </c>
      <c r="AL43" s="2">
        <v>3.11</v>
      </c>
      <c r="AM43" s="2">
        <v>3.11</v>
      </c>
      <c r="AN43" s="2">
        <v>3.11</v>
      </c>
      <c r="AO43" s="33">
        <v>11853.21</v>
      </c>
      <c r="AP43" s="33">
        <v>5587.11</v>
      </c>
      <c r="AQ43" s="33">
        <v>7784.39</v>
      </c>
      <c r="AR43" s="33">
        <v>5043.4399999999996</v>
      </c>
      <c r="AS43" s="33">
        <v>2656.12</v>
      </c>
      <c r="AT43" s="33">
        <v>5759.2</v>
      </c>
      <c r="AU43" s="33">
        <v>3600.59</v>
      </c>
      <c r="AV43" s="33">
        <v>4044.25</v>
      </c>
      <c r="AW43" s="33">
        <v>4730.38</v>
      </c>
      <c r="AX43" s="33">
        <v>4569.12</v>
      </c>
      <c r="AY43" s="33">
        <v>5267.49</v>
      </c>
      <c r="AZ43" s="33">
        <v>6264.87</v>
      </c>
      <c r="BA43" s="31">
        <f t="shared" si="41"/>
        <v>-38.11</v>
      </c>
      <c r="BB43" s="31">
        <f t="shared" si="42"/>
        <v>-17.97</v>
      </c>
      <c r="BC43" s="31">
        <f t="shared" si="43"/>
        <v>-25.03</v>
      </c>
      <c r="BD43" s="31">
        <f t="shared" si="44"/>
        <v>-32.43</v>
      </c>
      <c r="BE43" s="31">
        <f t="shared" si="45"/>
        <v>-17.079999999999998</v>
      </c>
      <c r="BF43" s="31">
        <f t="shared" si="46"/>
        <v>-37.04</v>
      </c>
      <c r="BG43" s="31">
        <f t="shared" si="47"/>
        <v>185.24</v>
      </c>
      <c r="BH43" s="31">
        <f t="shared" si="48"/>
        <v>208.06</v>
      </c>
      <c r="BI43" s="31">
        <f t="shared" si="49"/>
        <v>243.36</v>
      </c>
      <c r="BJ43" s="31">
        <f t="shared" si="50"/>
        <v>-161.61000000000001</v>
      </c>
      <c r="BK43" s="31">
        <f t="shared" si="51"/>
        <v>-186.31</v>
      </c>
      <c r="BL43" s="31">
        <f t="shared" si="52"/>
        <v>-221.59</v>
      </c>
      <c r="BM43" s="6">
        <v>3.27E-2</v>
      </c>
      <c r="BN43" s="6">
        <v>3.27E-2</v>
      </c>
      <c r="BO43" s="6">
        <v>3.27E-2</v>
      </c>
      <c r="BP43" s="6">
        <v>3.27E-2</v>
      </c>
      <c r="BQ43" s="6">
        <v>3.27E-2</v>
      </c>
      <c r="BR43" s="6">
        <v>3.27E-2</v>
      </c>
      <c r="BS43" s="6">
        <v>3.27E-2</v>
      </c>
      <c r="BT43" s="6">
        <v>3.27E-2</v>
      </c>
      <c r="BU43" s="6">
        <v>3.27E-2</v>
      </c>
      <c r="BV43" s="6">
        <v>3.27E-2</v>
      </c>
      <c r="BW43" s="6">
        <v>3.27E-2</v>
      </c>
      <c r="BX43" s="6">
        <v>3.27E-2</v>
      </c>
      <c r="BY43" s="31">
        <v>12463.02</v>
      </c>
      <c r="BZ43" s="31">
        <v>5874.56</v>
      </c>
      <c r="CA43" s="31">
        <v>8184.87</v>
      </c>
      <c r="CB43" s="31">
        <v>5302.91</v>
      </c>
      <c r="CC43" s="31">
        <v>2792.77</v>
      </c>
      <c r="CD43" s="31">
        <v>6055.49</v>
      </c>
      <c r="CE43" s="31">
        <v>3785.83</v>
      </c>
      <c r="CF43" s="31">
        <v>4252.3100000000004</v>
      </c>
      <c r="CG43" s="31">
        <v>4973.75</v>
      </c>
      <c r="CH43" s="31">
        <v>4804.1899999999996</v>
      </c>
      <c r="CI43" s="31">
        <v>5538.48</v>
      </c>
      <c r="CJ43" s="31">
        <v>6587.18</v>
      </c>
      <c r="CK43" s="32">
        <f t="shared" si="53"/>
        <v>952.83</v>
      </c>
      <c r="CL43" s="32">
        <f t="shared" si="54"/>
        <v>449.13</v>
      </c>
      <c r="CM43" s="32">
        <f t="shared" si="55"/>
        <v>625.75</v>
      </c>
      <c r="CN43" s="32">
        <f t="shared" si="56"/>
        <v>405.42</v>
      </c>
      <c r="CO43" s="32">
        <f t="shared" si="57"/>
        <v>213.51</v>
      </c>
      <c r="CP43" s="32">
        <f t="shared" si="58"/>
        <v>462.96</v>
      </c>
      <c r="CQ43" s="32">
        <f t="shared" si="59"/>
        <v>289.44</v>
      </c>
      <c r="CR43" s="32">
        <f t="shared" si="60"/>
        <v>325.10000000000002</v>
      </c>
      <c r="CS43" s="32">
        <f t="shared" si="61"/>
        <v>380.26</v>
      </c>
      <c r="CT43" s="32">
        <f t="shared" si="62"/>
        <v>367.29</v>
      </c>
      <c r="CU43" s="32">
        <f t="shared" si="63"/>
        <v>423.43</v>
      </c>
      <c r="CV43" s="32">
        <f t="shared" si="64"/>
        <v>503.61</v>
      </c>
      <c r="CW43" s="31">
        <f t="shared" si="186"/>
        <v>1600.7500000000011</v>
      </c>
      <c r="CX43" s="31">
        <f t="shared" si="187"/>
        <v>754.55000000000086</v>
      </c>
      <c r="CY43" s="31">
        <f t="shared" si="188"/>
        <v>1051.2599999999986</v>
      </c>
      <c r="CZ43" s="31">
        <f t="shared" si="189"/>
        <v>697.32000000000028</v>
      </c>
      <c r="DA43" s="31">
        <f t="shared" si="190"/>
        <v>367.23999999999984</v>
      </c>
      <c r="DB43" s="31">
        <f t="shared" si="191"/>
        <v>796.29</v>
      </c>
      <c r="DC43" s="31">
        <f t="shared" si="192"/>
        <v>289.43999999999983</v>
      </c>
      <c r="DD43" s="31">
        <f t="shared" si="193"/>
        <v>325.10000000000076</v>
      </c>
      <c r="DE43" s="31">
        <f t="shared" si="194"/>
        <v>380.2700000000001</v>
      </c>
      <c r="DF43" s="31">
        <f t="shared" si="195"/>
        <v>763.96999999999969</v>
      </c>
      <c r="DG43" s="31">
        <f t="shared" si="196"/>
        <v>880.73</v>
      </c>
      <c r="DH43" s="31">
        <f t="shared" si="197"/>
        <v>1047.51</v>
      </c>
      <c r="DI43" s="32">
        <f t="shared" si="65"/>
        <v>80.040000000000006</v>
      </c>
      <c r="DJ43" s="32">
        <f t="shared" si="66"/>
        <v>37.729999999999997</v>
      </c>
      <c r="DK43" s="32">
        <f t="shared" si="67"/>
        <v>52.56</v>
      </c>
      <c r="DL43" s="32">
        <f t="shared" si="68"/>
        <v>34.869999999999997</v>
      </c>
      <c r="DM43" s="32">
        <f t="shared" si="69"/>
        <v>18.36</v>
      </c>
      <c r="DN43" s="32">
        <f t="shared" si="70"/>
        <v>39.81</v>
      </c>
      <c r="DO43" s="32">
        <f t="shared" si="71"/>
        <v>14.47</v>
      </c>
      <c r="DP43" s="32">
        <f t="shared" si="72"/>
        <v>16.260000000000002</v>
      </c>
      <c r="DQ43" s="32">
        <f t="shared" si="73"/>
        <v>19.010000000000002</v>
      </c>
      <c r="DR43" s="32">
        <f t="shared" si="74"/>
        <v>38.200000000000003</v>
      </c>
      <c r="DS43" s="32">
        <f t="shared" si="75"/>
        <v>44.04</v>
      </c>
      <c r="DT43" s="32">
        <f t="shared" si="76"/>
        <v>52.38</v>
      </c>
      <c r="DU43" s="31">
        <f t="shared" si="77"/>
        <v>254.38</v>
      </c>
      <c r="DV43" s="31">
        <f t="shared" si="78"/>
        <v>118.31</v>
      </c>
      <c r="DW43" s="31">
        <f t="shared" si="79"/>
        <v>162.81</v>
      </c>
      <c r="DX43" s="31">
        <f t="shared" si="80"/>
        <v>106.52</v>
      </c>
      <c r="DY43" s="31">
        <f t="shared" si="81"/>
        <v>55.34</v>
      </c>
      <c r="DZ43" s="31">
        <f t="shared" si="82"/>
        <v>118.31</v>
      </c>
      <c r="EA43" s="31">
        <f t="shared" si="83"/>
        <v>42.41</v>
      </c>
      <c r="EB43" s="31">
        <f t="shared" si="84"/>
        <v>47.01</v>
      </c>
      <c r="EC43" s="31">
        <f t="shared" si="85"/>
        <v>54.26</v>
      </c>
      <c r="ED43" s="31">
        <f t="shared" si="86"/>
        <v>107.6</v>
      </c>
      <c r="EE43" s="31">
        <f t="shared" si="87"/>
        <v>122.36</v>
      </c>
      <c r="EF43" s="31">
        <f t="shared" si="88"/>
        <v>143.6</v>
      </c>
      <c r="EG43" s="32">
        <f t="shared" si="89"/>
        <v>1935.170000000001</v>
      </c>
      <c r="EH43" s="32">
        <f t="shared" si="90"/>
        <v>910.59000000000083</v>
      </c>
      <c r="EI43" s="32">
        <f t="shared" si="91"/>
        <v>1266.6299999999985</v>
      </c>
      <c r="EJ43" s="32">
        <f t="shared" si="92"/>
        <v>838.71000000000026</v>
      </c>
      <c r="EK43" s="32">
        <f t="shared" si="93"/>
        <v>440.93999999999983</v>
      </c>
      <c r="EL43" s="32">
        <f t="shared" si="94"/>
        <v>954.40999999999985</v>
      </c>
      <c r="EM43" s="32">
        <f t="shared" si="95"/>
        <v>346.31999999999982</v>
      </c>
      <c r="EN43" s="32">
        <f t="shared" si="96"/>
        <v>388.37000000000074</v>
      </c>
      <c r="EO43" s="32">
        <f t="shared" si="97"/>
        <v>453.54000000000008</v>
      </c>
      <c r="EP43" s="32">
        <f t="shared" si="98"/>
        <v>909.76999999999975</v>
      </c>
      <c r="EQ43" s="32">
        <f t="shared" si="99"/>
        <v>1047.1299999999999</v>
      </c>
      <c r="ER43" s="32">
        <f t="shared" si="100"/>
        <v>1243.49</v>
      </c>
    </row>
    <row r="44" spans="1:148" x14ac:dyDescent="0.25">
      <c r="A44" t="s">
        <v>478</v>
      </c>
      <c r="B44" s="1" t="s">
        <v>241</v>
      </c>
      <c r="C44" t="str">
        <f t="shared" ca="1" si="198"/>
        <v>CRE1</v>
      </c>
      <c r="D44" t="str">
        <f t="shared" ca="1" si="199"/>
        <v>Cowley Ridge Expansion #1 Wind Facility</v>
      </c>
      <c r="E44" s="52">
        <v>131.36042800000001</v>
      </c>
      <c r="F44" s="52">
        <v>124.79221800000001</v>
      </c>
      <c r="G44" s="52">
        <v>161.45592600000001</v>
      </c>
      <c r="H44" s="52">
        <v>121.899799</v>
      </c>
      <c r="I44" s="52">
        <v>31.925127</v>
      </c>
      <c r="J44" s="52">
        <v>52.390768000000001</v>
      </c>
      <c r="K44" s="52">
        <v>102.225684</v>
      </c>
      <c r="L44" s="52">
        <v>77.577783999999994</v>
      </c>
      <c r="M44" s="52">
        <v>106.245452</v>
      </c>
      <c r="Q44" s="32">
        <v>4146.9399999999996</v>
      </c>
      <c r="R44" s="32">
        <v>2814.55</v>
      </c>
      <c r="S44" s="32">
        <v>3015</v>
      </c>
      <c r="T44" s="32">
        <v>2407.65</v>
      </c>
      <c r="U44" s="32">
        <v>642.98</v>
      </c>
      <c r="V44" s="32">
        <v>3803.25</v>
      </c>
      <c r="W44" s="32">
        <v>2398.7399999999998</v>
      </c>
      <c r="X44" s="32">
        <v>2466.52</v>
      </c>
      <c r="Y44" s="32">
        <v>2042.38</v>
      </c>
      <c r="Z44" s="32"/>
      <c r="AA44" s="32"/>
      <c r="AB44" s="32"/>
      <c r="AC44" s="2">
        <v>4.1900000000000004</v>
      </c>
      <c r="AD44" s="2">
        <v>4.1900000000000004</v>
      </c>
      <c r="AE44" s="2">
        <v>4.1900000000000004</v>
      </c>
      <c r="AF44" s="2">
        <v>4.1900000000000004</v>
      </c>
      <c r="AG44" s="2">
        <v>4.1900000000000004</v>
      </c>
      <c r="AH44" s="2">
        <v>4.1900000000000004</v>
      </c>
      <c r="AI44" s="2">
        <v>4.1900000000000004</v>
      </c>
      <c r="AJ44" s="2">
        <v>4.1900000000000004</v>
      </c>
      <c r="AK44" s="2">
        <v>4.1900000000000004</v>
      </c>
      <c r="AO44" s="33">
        <v>173.76</v>
      </c>
      <c r="AP44" s="33">
        <v>117.93</v>
      </c>
      <c r="AQ44" s="33">
        <v>126.33</v>
      </c>
      <c r="AR44" s="33">
        <v>100.88</v>
      </c>
      <c r="AS44" s="33">
        <v>26.94</v>
      </c>
      <c r="AT44" s="33">
        <v>159.36000000000001</v>
      </c>
      <c r="AU44" s="33">
        <v>100.51</v>
      </c>
      <c r="AV44" s="33">
        <v>103.35</v>
      </c>
      <c r="AW44" s="33">
        <v>85.58</v>
      </c>
      <c r="AX44" s="33"/>
      <c r="AY44" s="33"/>
      <c r="AZ44" s="33"/>
      <c r="BA44" s="31">
        <f t="shared" si="41"/>
        <v>-0.41</v>
      </c>
      <c r="BB44" s="31">
        <f t="shared" si="42"/>
        <v>-0.28000000000000003</v>
      </c>
      <c r="BC44" s="31">
        <f t="shared" si="43"/>
        <v>-0.3</v>
      </c>
      <c r="BD44" s="31">
        <f t="shared" si="44"/>
        <v>-0.48</v>
      </c>
      <c r="BE44" s="31">
        <f t="shared" si="45"/>
        <v>-0.13</v>
      </c>
      <c r="BF44" s="31">
        <f t="shared" si="46"/>
        <v>-0.76</v>
      </c>
      <c r="BG44" s="31">
        <f t="shared" si="47"/>
        <v>3.84</v>
      </c>
      <c r="BH44" s="31">
        <f t="shared" si="48"/>
        <v>3.95</v>
      </c>
      <c r="BI44" s="31">
        <f t="shared" si="49"/>
        <v>3.27</v>
      </c>
      <c r="BJ44" s="31">
        <f t="shared" si="50"/>
        <v>0</v>
      </c>
      <c r="BK44" s="31">
        <f t="shared" si="51"/>
        <v>0</v>
      </c>
      <c r="BL44" s="31">
        <f t="shared" si="52"/>
        <v>0</v>
      </c>
      <c r="BM44" s="6">
        <v>8.8800000000000004E-2</v>
      </c>
      <c r="BN44" s="6">
        <v>8.8800000000000004E-2</v>
      </c>
      <c r="BO44" s="6">
        <v>8.8800000000000004E-2</v>
      </c>
      <c r="BP44" s="6">
        <v>8.8800000000000004E-2</v>
      </c>
      <c r="BQ44" s="6">
        <v>8.8800000000000004E-2</v>
      </c>
      <c r="BR44" s="6">
        <v>8.8800000000000004E-2</v>
      </c>
      <c r="BS44" s="6">
        <v>8.8800000000000004E-2</v>
      </c>
      <c r="BT44" s="6">
        <v>8.8800000000000004E-2</v>
      </c>
      <c r="BU44" s="6">
        <v>8.8800000000000004E-2</v>
      </c>
      <c r="BV44" s="6">
        <v>8.8800000000000004E-2</v>
      </c>
      <c r="BW44" s="6">
        <v>8.8800000000000004E-2</v>
      </c>
      <c r="BX44" s="6">
        <v>8.8800000000000004E-2</v>
      </c>
      <c r="BY44" s="31">
        <v>368.25</v>
      </c>
      <c r="BZ44" s="31">
        <v>249.93</v>
      </c>
      <c r="CA44" s="31">
        <v>267.73</v>
      </c>
      <c r="CB44" s="31">
        <v>213.8</v>
      </c>
      <c r="CC44" s="31">
        <v>57.1</v>
      </c>
      <c r="CD44" s="31">
        <v>337.73</v>
      </c>
      <c r="CE44" s="31">
        <v>213.01</v>
      </c>
      <c r="CF44" s="31">
        <v>219.03</v>
      </c>
      <c r="CG44" s="31">
        <v>181.36</v>
      </c>
      <c r="CH44" s="31">
        <v>0</v>
      </c>
      <c r="CI44" s="31">
        <v>0</v>
      </c>
      <c r="CJ44" s="31">
        <v>0</v>
      </c>
      <c r="CK44" s="32">
        <f t="shared" si="53"/>
        <v>10.37</v>
      </c>
      <c r="CL44" s="32">
        <f t="shared" si="54"/>
        <v>7.04</v>
      </c>
      <c r="CM44" s="32">
        <f t="shared" si="55"/>
        <v>7.54</v>
      </c>
      <c r="CN44" s="32">
        <f t="shared" si="56"/>
        <v>6.02</v>
      </c>
      <c r="CO44" s="32">
        <f t="shared" si="57"/>
        <v>1.61</v>
      </c>
      <c r="CP44" s="32">
        <f t="shared" si="58"/>
        <v>9.51</v>
      </c>
      <c r="CQ44" s="32">
        <f t="shared" si="59"/>
        <v>6</v>
      </c>
      <c r="CR44" s="32">
        <f t="shared" si="60"/>
        <v>6.17</v>
      </c>
      <c r="CS44" s="32">
        <f t="shared" si="61"/>
        <v>5.1100000000000003</v>
      </c>
      <c r="CT44" s="32">
        <f t="shared" si="62"/>
        <v>0</v>
      </c>
      <c r="CU44" s="32">
        <f t="shared" si="63"/>
        <v>0</v>
      </c>
      <c r="CV44" s="32">
        <f t="shared" si="64"/>
        <v>0</v>
      </c>
      <c r="CW44" s="31">
        <f t="shared" si="186"/>
        <v>205.27</v>
      </c>
      <c r="CX44" s="31">
        <f t="shared" si="187"/>
        <v>139.32000000000002</v>
      </c>
      <c r="CY44" s="31">
        <f t="shared" si="188"/>
        <v>149.24000000000007</v>
      </c>
      <c r="CZ44" s="31">
        <f t="shared" si="189"/>
        <v>119.42000000000003</v>
      </c>
      <c r="DA44" s="31">
        <f t="shared" si="190"/>
        <v>31.9</v>
      </c>
      <c r="DB44" s="31">
        <f t="shared" si="191"/>
        <v>188.64</v>
      </c>
      <c r="DC44" s="31">
        <f t="shared" si="192"/>
        <v>114.65999999999998</v>
      </c>
      <c r="DD44" s="31">
        <f t="shared" si="193"/>
        <v>117.89999999999999</v>
      </c>
      <c r="DE44" s="31">
        <f t="shared" si="194"/>
        <v>97.620000000000033</v>
      </c>
      <c r="DF44" s="31">
        <f t="shared" si="195"/>
        <v>0</v>
      </c>
      <c r="DG44" s="31">
        <f t="shared" si="196"/>
        <v>0</v>
      </c>
      <c r="DH44" s="31">
        <f t="shared" si="197"/>
        <v>0</v>
      </c>
      <c r="DI44" s="32">
        <f t="shared" si="65"/>
        <v>10.26</v>
      </c>
      <c r="DJ44" s="32">
        <f t="shared" si="66"/>
        <v>6.97</v>
      </c>
      <c r="DK44" s="32">
        <f t="shared" si="67"/>
        <v>7.46</v>
      </c>
      <c r="DL44" s="32">
        <f t="shared" si="68"/>
        <v>5.97</v>
      </c>
      <c r="DM44" s="32">
        <f t="shared" si="69"/>
        <v>1.6</v>
      </c>
      <c r="DN44" s="32">
        <f t="shared" si="70"/>
        <v>9.43</v>
      </c>
      <c r="DO44" s="32">
        <f t="shared" si="71"/>
        <v>5.73</v>
      </c>
      <c r="DP44" s="32">
        <f t="shared" si="72"/>
        <v>5.9</v>
      </c>
      <c r="DQ44" s="32">
        <f t="shared" si="73"/>
        <v>4.88</v>
      </c>
      <c r="DR44" s="32">
        <f t="shared" si="74"/>
        <v>0</v>
      </c>
      <c r="DS44" s="32">
        <f t="shared" si="75"/>
        <v>0</v>
      </c>
      <c r="DT44" s="32">
        <f t="shared" si="76"/>
        <v>0</v>
      </c>
      <c r="DU44" s="31">
        <f t="shared" si="77"/>
        <v>32.619999999999997</v>
      </c>
      <c r="DV44" s="31">
        <f t="shared" si="78"/>
        <v>21.84</v>
      </c>
      <c r="DW44" s="31">
        <f t="shared" si="79"/>
        <v>23.11</v>
      </c>
      <c r="DX44" s="31">
        <f t="shared" si="80"/>
        <v>18.239999999999998</v>
      </c>
      <c r="DY44" s="31">
        <f t="shared" si="81"/>
        <v>4.8099999999999996</v>
      </c>
      <c r="DZ44" s="31">
        <f t="shared" si="82"/>
        <v>28.03</v>
      </c>
      <c r="EA44" s="31">
        <f t="shared" si="83"/>
        <v>16.8</v>
      </c>
      <c r="EB44" s="31">
        <f t="shared" si="84"/>
        <v>17.05</v>
      </c>
      <c r="EC44" s="31">
        <f t="shared" si="85"/>
        <v>13.93</v>
      </c>
      <c r="ED44" s="31">
        <f t="shared" si="86"/>
        <v>0</v>
      </c>
      <c r="EE44" s="31">
        <f t="shared" si="87"/>
        <v>0</v>
      </c>
      <c r="EF44" s="31">
        <f t="shared" si="88"/>
        <v>0</v>
      </c>
      <c r="EG44" s="32">
        <f t="shared" si="89"/>
        <v>248.15</v>
      </c>
      <c r="EH44" s="32">
        <f t="shared" si="90"/>
        <v>168.13000000000002</v>
      </c>
      <c r="EI44" s="32">
        <f t="shared" si="91"/>
        <v>179.81000000000006</v>
      </c>
      <c r="EJ44" s="32">
        <f t="shared" si="92"/>
        <v>143.63000000000002</v>
      </c>
      <c r="EK44" s="32">
        <f t="shared" si="93"/>
        <v>38.31</v>
      </c>
      <c r="EL44" s="32">
        <f t="shared" si="94"/>
        <v>226.1</v>
      </c>
      <c r="EM44" s="32">
        <f t="shared" si="95"/>
        <v>137.19</v>
      </c>
      <c r="EN44" s="32">
        <f t="shared" si="96"/>
        <v>140.85</v>
      </c>
      <c r="EO44" s="32">
        <f t="shared" si="97"/>
        <v>116.43000000000004</v>
      </c>
      <c r="EP44" s="32">
        <f t="shared" si="98"/>
        <v>0</v>
      </c>
      <c r="EQ44" s="32">
        <f t="shared" si="99"/>
        <v>0</v>
      </c>
      <c r="ER44" s="32">
        <f t="shared" si="100"/>
        <v>0</v>
      </c>
    </row>
    <row r="45" spans="1:148" x14ac:dyDescent="0.25">
      <c r="A45" t="s">
        <v>478</v>
      </c>
      <c r="B45" s="1" t="s">
        <v>243</v>
      </c>
      <c r="C45" t="str">
        <f t="shared" ca="1" si="198"/>
        <v>CRE2</v>
      </c>
      <c r="D45" t="str">
        <f t="shared" ca="1" si="199"/>
        <v>Cowley Ridge Expansion #2 Wind Facility</v>
      </c>
      <c r="E45" s="52">
        <v>111.75071</v>
      </c>
      <c r="F45" s="52">
        <v>111.578219</v>
      </c>
      <c r="G45" s="52">
        <v>181.84996000000001</v>
      </c>
      <c r="H45" s="52">
        <v>82.676698000000002</v>
      </c>
      <c r="I45" s="52">
        <v>12.982255</v>
      </c>
      <c r="J45" s="52">
        <v>9.8784189999999992</v>
      </c>
      <c r="K45" s="52">
        <v>50.801378</v>
      </c>
      <c r="L45" s="52">
        <v>47.755155000000002</v>
      </c>
      <c r="M45" s="52">
        <v>55.403767000000002</v>
      </c>
      <c r="Q45" s="32">
        <v>3047.69</v>
      </c>
      <c r="R45" s="32">
        <v>2486.62</v>
      </c>
      <c r="S45" s="32">
        <v>3333.86</v>
      </c>
      <c r="T45" s="32">
        <v>1638.69</v>
      </c>
      <c r="U45" s="32">
        <v>218.07</v>
      </c>
      <c r="V45" s="32">
        <v>1373.27</v>
      </c>
      <c r="W45" s="32">
        <v>1193.22</v>
      </c>
      <c r="X45" s="32">
        <v>1391.61</v>
      </c>
      <c r="Y45" s="32">
        <v>1085.3</v>
      </c>
      <c r="Z45" s="32"/>
      <c r="AA45" s="32"/>
      <c r="AB45" s="32"/>
      <c r="AC45" s="2">
        <v>4.1900000000000004</v>
      </c>
      <c r="AD45" s="2">
        <v>4.1900000000000004</v>
      </c>
      <c r="AE45" s="2">
        <v>4.1900000000000004</v>
      </c>
      <c r="AF45" s="2">
        <v>4.1900000000000004</v>
      </c>
      <c r="AG45" s="2">
        <v>4.1900000000000004</v>
      </c>
      <c r="AH45" s="2">
        <v>4.1900000000000004</v>
      </c>
      <c r="AI45" s="2">
        <v>4.1900000000000004</v>
      </c>
      <c r="AJ45" s="2">
        <v>4.1900000000000004</v>
      </c>
      <c r="AK45" s="2">
        <v>4.1900000000000004</v>
      </c>
      <c r="AO45" s="33">
        <v>127.7</v>
      </c>
      <c r="AP45" s="33">
        <v>104.19</v>
      </c>
      <c r="AQ45" s="33">
        <v>139.69</v>
      </c>
      <c r="AR45" s="33">
        <v>68.66</v>
      </c>
      <c r="AS45" s="33">
        <v>9.14</v>
      </c>
      <c r="AT45" s="33">
        <v>57.54</v>
      </c>
      <c r="AU45" s="33">
        <v>50</v>
      </c>
      <c r="AV45" s="33">
        <v>58.31</v>
      </c>
      <c r="AW45" s="33">
        <v>45.47</v>
      </c>
      <c r="AX45" s="33"/>
      <c r="AY45" s="33"/>
      <c r="AZ45" s="33"/>
      <c r="BA45" s="31">
        <f t="shared" si="41"/>
        <v>-0.3</v>
      </c>
      <c r="BB45" s="31">
        <f t="shared" si="42"/>
        <v>-0.25</v>
      </c>
      <c r="BC45" s="31">
        <f t="shared" si="43"/>
        <v>-0.33</v>
      </c>
      <c r="BD45" s="31">
        <f t="shared" si="44"/>
        <v>-0.33</v>
      </c>
      <c r="BE45" s="31">
        <f t="shared" si="45"/>
        <v>-0.04</v>
      </c>
      <c r="BF45" s="31">
        <f t="shared" si="46"/>
        <v>-0.27</v>
      </c>
      <c r="BG45" s="31">
        <f t="shared" si="47"/>
        <v>1.91</v>
      </c>
      <c r="BH45" s="31">
        <f t="shared" si="48"/>
        <v>2.23</v>
      </c>
      <c r="BI45" s="31">
        <f t="shared" si="49"/>
        <v>1.74</v>
      </c>
      <c r="BJ45" s="31">
        <f t="shared" si="50"/>
        <v>0</v>
      </c>
      <c r="BK45" s="31">
        <f t="shared" si="51"/>
        <v>0</v>
      </c>
      <c r="BL45" s="31">
        <f t="shared" si="52"/>
        <v>0</v>
      </c>
      <c r="BM45" s="6">
        <v>9.4600000000000004E-2</v>
      </c>
      <c r="BN45" s="6">
        <v>9.4600000000000004E-2</v>
      </c>
      <c r="BO45" s="6">
        <v>9.4600000000000004E-2</v>
      </c>
      <c r="BP45" s="6">
        <v>9.4600000000000004E-2</v>
      </c>
      <c r="BQ45" s="6">
        <v>9.4600000000000004E-2</v>
      </c>
      <c r="BR45" s="6">
        <v>9.4600000000000004E-2</v>
      </c>
      <c r="BS45" s="6">
        <v>9.4600000000000004E-2</v>
      </c>
      <c r="BT45" s="6">
        <v>9.4600000000000004E-2</v>
      </c>
      <c r="BU45" s="6">
        <v>9.4600000000000004E-2</v>
      </c>
      <c r="BV45" s="6">
        <v>9.4600000000000004E-2</v>
      </c>
      <c r="BW45" s="6">
        <v>9.4600000000000004E-2</v>
      </c>
      <c r="BX45" s="6">
        <v>9.4600000000000004E-2</v>
      </c>
      <c r="BY45" s="31">
        <v>288.31</v>
      </c>
      <c r="BZ45" s="31">
        <v>235.23</v>
      </c>
      <c r="CA45" s="31">
        <v>315.38</v>
      </c>
      <c r="CB45" s="31">
        <v>155.02000000000001</v>
      </c>
      <c r="CC45" s="31">
        <v>20.63</v>
      </c>
      <c r="CD45" s="31">
        <v>129.91</v>
      </c>
      <c r="CE45" s="31">
        <v>112.88</v>
      </c>
      <c r="CF45" s="31">
        <v>131.65</v>
      </c>
      <c r="CG45" s="31">
        <v>102.67</v>
      </c>
      <c r="CH45" s="31">
        <v>0</v>
      </c>
      <c r="CI45" s="31">
        <v>0</v>
      </c>
      <c r="CJ45" s="31">
        <v>0</v>
      </c>
      <c r="CK45" s="32">
        <f t="shared" si="53"/>
        <v>7.62</v>
      </c>
      <c r="CL45" s="32">
        <f t="shared" si="54"/>
        <v>6.22</v>
      </c>
      <c r="CM45" s="32">
        <f t="shared" si="55"/>
        <v>8.33</v>
      </c>
      <c r="CN45" s="32">
        <f t="shared" si="56"/>
        <v>4.0999999999999996</v>
      </c>
      <c r="CO45" s="32">
        <f t="shared" si="57"/>
        <v>0.55000000000000004</v>
      </c>
      <c r="CP45" s="32">
        <f t="shared" si="58"/>
        <v>3.43</v>
      </c>
      <c r="CQ45" s="32">
        <f t="shared" si="59"/>
        <v>2.98</v>
      </c>
      <c r="CR45" s="32">
        <f t="shared" si="60"/>
        <v>3.48</v>
      </c>
      <c r="CS45" s="32">
        <f t="shared" si="61"/>
        <v>2.71</v>
      </c>
      <c r="CT45" s="32">
        <f t="shared" si="62"/>
        <v>0</v>
      </c>
      <c r="CU45" s="32">
        <f t="shared" si="63"/>
        <v>0</v>
      </c>
      <c r="CV45" s="32">
        <f t="shared" si="64"/>
        <v>0</v>
      </c>
      <c r="CW45" s="31">
        <f t="shared" si="186"/>
        <v>168.53000000000003</v>
      </c>
      <c r="CX45" s="31">
        <f t="shared" si="187"/>
        <v>137.51</v>
      </c>
      <c r="CY45" s="31">
        <f t="shared" si="188"/>
        <v>184.35</v>
      </c>
      <c r="CZ45" s="31">
        <f t="shared" si="189"/>
        <v>90.79</v>
      </c>
      <c r="DA45" s="31">
        <f t="shared" si="190"/>
        <v>12.079999999999998</v>
      </c>
      <c r="DB45" s="31">
        <f t="shared" si="191"/>
        <v>76.070000000000007</v>
      </c>
      <c r="DC45" s="31">
        <f t="shared" si="192"/>
        <v>63.95</v>
      </c>
      <c r="DD45" s="31">
        <f t="shared" si="193"/>
        <v>74.589999999999989</v>
      </c>
      <c r="DE45" s="31">
        <f t="shared" si="194"/>
        <v>58.169999999999995</v>
      </c>
      <c r="DF45" s="31">
        <f t="shared" si="195"/>
        <v>0</v>
      </c>
      <c r="DG45" s="31">
        <f t="shared" si="196"/>
        <v>0</v>
      </c>
      <c r="DH45" s="31">
        <f t="shared" si="197"/>
        <v>0</v>
      </c>
      <c r="DI45" s="32">
        <f t="shared" si="65"/>
        <v>8.43</v>
      </c>
      <c r="DJ45" s="32">
        <f t="shared" si="66"/>
        <v>6.88</v>
      </c>
      <c r="DK45" s="32">
        <f t="shared" si="67"/>
        <v>9.2200000000000006</v>
      </c>
      <c r="DL45" s="32">
        <f t="shared" si="68"/>
        <v>4.54</v>
      </c>
      <c r="DM45" s="32">
        <f t="shared" si="69"/>
        <v>0.6</v>
      </c>
      <c r="DN45" s="32">
        <f t="shared" si="70"/>
        <v>3.8</v>
      </c>
      <c r="DO45" s="32">
        <f t="shared" si="71"/>
        <v>3.2</v>
      </c>
      <c r="DP45" s="32">
        <f t="shared" si="72"/>
        <v>3.73</v>
      </c>
      <c r="DQ45" s="32">
        <f t="shared" si="73"/>
        <v>2.91</v>
      </c>
      <c r="DR45" s="32">
        <f t="shared" si="74"/>
        <v>0</v>
      </c>
      <c r="DS45" s="32">
        <f t="shared" si="75"/>
        <v>0</v>
      </c>
      <c r="DT45" s="32">
        <f t="shared" si="76"/>
        <v>0</v>
      </c>
      <c r="DU45" s="31">
        <f t="shared" si="77"/>
        <v>26.78</v>
      </c>
      <c r="DV45" s="31">
        <f t="shared" si="78"/>
        <v>21.56</v>
      </c>
      <c r="DW45" s="31">
        <f t="shared" si="79"/>
        <v>28.55</v>
      </c>
      <c r="DX45" s="31">
        <f t="shared" si="80"/>
        <v>13.87</v>
      </c>
      <c r="DY45" s="31">
        <f t="shared" si="81"/>
        <v>1.82</v>
      </c>
      <c r="DZ45" s="31">
        <f t="shared" si="82"/>
        <v>11.3</v>
      </c>
      <c r="EA45" s="31">
        <f t="shared" si="83"/>
        <v>9.3699999999999992</v>
      </c>
      <c r="EB45" s="31">
        <f t="shared" si="84"/>
        <v>10.79</v>
      </c>
      <c r="EC45" s="31">
        <f t="shared" si="85"/>
        <v>8.3000000000000007</v>
      </c>
      <c r="ED45" s="31">
        <f t="shared" si="86"/>
        <v>0</v>
      </c>
      <c r="EE45" s="31">
        <f t="shared" si="87"/>
        <v>0</v>
      </c>
      <c r="EF45" s="31">
        <f t="shared" si="88"/>
        <v>0</v>
      </c>
      <c r="EG45" s="32">
        <f t="shared" si="89"/>
        <v>203.74000000000004</v>
      </c>
      <c r="EH45" s="32">
        <f t="shared" si="90"/>
        <v>165.95</v>
      </c>
      <c r="EI45" s="32">
        <f t="shared" si="91"/>
        <v>222.12</v>
      </c>
      <c r="EJ45" s="32">
        <f t="shared" si="92"/>
        <v>109.20000000000002</v>
      </c>
      <c r="EK45" s="32">
        <f t="shared" si="93"/>
        <v>14.499999999999998</v>
      </c>
      <c r="EL45" s="32">
        <f t="shared" si="94"/>
        <v>91.17</v>
      </c>
      <c r="EM45" s="32">
        <f t="shared" si="95"/>
        <v>76.52000000000001</v>
      </c>
      <c r="EN45" s="32">
        <f t="shared" si="96"/>
        <v>89.109999999999985</v>
      </c>
      <c r="EO45" s="32">
        <f t="shared" si="97"/>
        <v>69.38</v>
      </c>
      <c r="EP45" s="32">
        <f t="shared" si="98"/>
        <v>0</v>
      </c>
      <c r="EQ45" s="32">
        <f t="shared" si="99"/>
        <v>0</v>
      </c>
      <c r="ER45" s="32">
        <f t="shared" si="100"/>
        <v>0</v>
      </c>
    </row>
    <row r="46" spans="1:148" x14ac:dyDescent="0.25">
      <c r="A46" t="s">
        <v>466</v>
      </c>
      <c r="B46" s="1" t="s">
        <v>160</v>
      </c>
      <c r="C46" t="str">
        <f t="shared" ca="1" si="198"/>
        <v>CRE3</v>
      </c>
      <c r="D46" t="str">
        <f t="shared" ca="1" si="199"/>
        <v>Cowley North Wind Facility</v>
      </c>
      <c r="E46" s="52">
        <v>5469.8230000000003</v>
      </c>
      <c r="F46" s="52">
        <v>2916.4369000000002</v>
      </c>
      <c r="G46" s="52">
        <v>4508.5403999999999</v>
      </c>
      <c r="H46" s="52">
        <v>3127.9879000000001</v>
      </c>
      <c r="I46" s="52">
        <v>812.40099999999995</v>
      </c>
      <c r="J46" s="52">
        <v>1258.7293999999999</v>
      </c>
      <c r="K46" s="52">
        <v>2256.3761</v>
      </c>
      <c r="L46" s="52">
        <v>1783.7545</v>
      </c>
      <c r="M46" s="52">
        <v>2903.7471999999998</v>
      </c>
      <c r="N46" s="52">
        <v>3740.2042999999999</v>
      </c>
      <c r="O46" s="52">
        <v>4471.1494000000002</v>
      </c>
      <c r="P46" s="52">
        <v>4696.6493</v>
      </c>
      <c r="Q46" s="32">
        <v>152124.44</v>
      </c>
      <c r="R46" s="32">
        <v>67654.78</v>
      </c>
      <c r="S46" s="32">
        <v>84923.41</v>
      </c>
      <c r="T46" s="32">
        <v>61488.54</v>
      </c>
      <c r="U46" s="32">
        <v>19084.89</v>
      </c>
      <c r="V46" s="32">
        <v>85416.61</v>
      </c>
      <c r="W46" s="32">
        <v>51987.32</v>
      </c>
      <c r="X46" s="32">
        <v>58255.94</v>
      </c>
      <c r="Y46" s="32">
        <v>56847.21</v>
      </c>
      <c r="Z46" s="32">
        <v>68766.37</v>
      </c>
      <c r="AA46" s="32">
        <v>76849.72</v>
      </c>
      <c r="AB46" s="32">
        <v>85238.69</v>
      </c>
      <c r="AC46" s="2">
        <v>4.1900000000000004</v>
      </c>
      <c r="AD46" s="2">
        <v>4.1900000000000004</v>
      </c>
      <c r="AE46" s="2">
        <v>4.1900000000000004</v>
      </c>
      <c r="AF46" s="2">
        <v>4.1900000000000004</v>
      </c>
      <c r="AG46" s="2">
        <v>4.1900000000000004</v>
      </c>
      <c r="AH46" s="2">
        <v>4.1900000000000004</v>
      </c>
      <c r="AI46" s="2">
        <v>4.1900000000000004</v>
      </c>
      <c r="AJ46" s="2">
        <v>4.1900000000000004</v>
      </c>
      <c r="AK46" s="2">
        <v>4.1900000000000004</v>
      </c>
      <c r="AL46" s="2">
        <v>4.1900000000000004</v>
      </c>
      <c r="AM46" s="2">
        <v>4.1900000000000004</v>
      </c>
      <c r="AN46" s="2">
        <v>4.1900000000000004</v>
      </c>
      <c r="AO46" s="33">
        <v>6374.01</v>
      </c>
      <c r="AP46" s="33">
        <v>2834.74</v>
      </c>
      <c r="AQ46" s="33">
        <v>3558.29</v>
      </c>
      <c r="AR46" s="33">
        <v>2576.37</v>
      </c>
      <c r="AS46" s="33">
        <v>799.66</v>
      </c>
      <c r="AT46" s="33">
        <v>3578.96</v>
      </c>
      <c r="AU46" s="33">
        <v>2178.27</v>
      </c>
      <c r="AV46" s="33">
        <v>2440.92</v>
      </c>
      <c r="AW46" s="33">
        <v>2381.9</v>
      </c>
      <c r="AX46" s="33">
        <v>2881.31</v>
      </c>
      <c r="AY46" s="33">
        <v>3220</v>
      </c>
      <c r="AZ46" s="33">
        <v>3571.5</v>
      </c>
      <c r="BA46" s="31">
        <f t="shared" si="41"/>
        <v>-15.21</v>
      </c>
      <c r="BB46" s="31">
        <f t="shared" si="42"/>
        <v>-6.77</v>
      </c>
      <c r="BC46" s="31">
        <f t="shared" si="43"/>
        <v>-8.49</v>
      </c>
      <c r="BD46" s="31">
        <f t="shared" si="44"/>
        <v>-12.3</v>
      </c>
      <c r="BE46" s="31">
        <f t="shared" si="45"/>
        <v>-3.82</v>
      </c>
      <c r="BF46" s="31">
        <f t="shared" si="46"/>
        <v>-17.079999999999998</v>
      </c>
      <c r="BG46" s="31">
        <f t="shared" si="47"/>
        <v>83.18</v>
      </c>
      <c r="BH46" s="31">
        <f t="shared" si="48"/>
        <v>93.21</v>
      </c>
      <c r="BI46" s="31">
        <f t="shared" si="49"/>
        <v>90.96</v>
      </c>
      <c r="BJ46" s="31">
        <f t="shared" si="50"/>
        <v>-75.64</v>
      </c>
      <c r="BK46" s="31">
        <f t="shared" si="51"/>
        <v>-84.53</v>
      </c>
      <c r="BL46" s="31">
        <f t="shared" si="52"/>
        <v>-93.76</v>
      </c>
      <c r="BM46" s="6">
        <v>7.1499999999999994E-2</v>
      </c>
      <c r="BN46" s="6">
        <v>7.1499999999999994E-2</v>
      </c>
      <c r="BO46" s="6">
        <v>7.1499999999999994E-2</v>
      </c>
      <c r="BP46" s="6">
        <v>7.1499999999999994E-2</v>
      </c>
      <c r="BQ46" s="6">
        <v>7.1499999999999994E-2</v>
      </c>
      <c r="BR46" s="6">
        <v>7.1499999999999994E-2</v>
      </c>
      <c r="BS46" s="6">
        <v>7.1499999999999994E-2</v>
      </c>
      <c r="BT46" s="6">
        <v>7.1499999999999994E-2</v>
      </c>
      <c r="BU46" s="6">
        <v>7.1499999999999994E-2</v>
      </c>
      <c r="BV46" s="6">
        <v>7.1499999999999994E-2</v>
      </c>
      <c r="BW46" s="6">
        <v>7.1499999999999994E-2</v>
      </c>
      <c r="BX46" s="6">
        <v>7.1499999999999994E-2</v>
      </c>
      <c r="BY46" s="31">
        <v>10876.9</v>
      </c>
      <c r="BZ46" s="31">
        <v>4837.32</v>
      </c>
      <c r="CA46" s="31">
        <v>6072.02</v>
      </c>
      <c r="CB46" s="31">
        <v>4396.43</v>
      </c>
      <c r="CC46" s="31">
        <v>1364.57</v>
      </c>
      <c r="CD46" s="31">
        <v>6107.29</v>
      </c>
      <c r="CE46" s="31">
        <v>3717.09</v>
      </c>
      <c r="CF46" s="31">
        <v>4165.3</v>
      </c>
      <c r="CG46" s="31">
        <v>4064.58</v>
      </c>
      <c r="CH46" s="31">
        <v>4916.8</v>
      </c>
      <c r="CI46" s="31">
        <v>5494.75</v>
      </c>
      <c r="CJ46" s="31">
        <v>6094.57</v>
      </c>
      <c r="CK46" s="32">
        <f t="shared" si="53"/>
        <v>380.31</v>
      </c>
      <c r="CL46" s="32">
        <f t="shared" si="54"/>
        <v>169.14</v>
      </c>
      <c r="CM46" s="32">
        <f t="shared" si="55"/>
        <v>212.31</v>
      </c>
      <c r="CN46" s="32">
        <f t="shared" si="56"/>
        <v>153.72</v>
      </c>
      <c r="CO46" s="32">
        <f t="shared" si="57"/>
        <v>47.71</v>
      </c>
      <c r="CP46" s="32">
        <f t="shared" si="58"/>
        <v>213.54</v>
      </c>
      <c r="CQ46" s="32">
        <f t="shared" si="59"/>
        <v>129.97</v>
      </c>
      <c r="CR46" s="32">
        <f t="shared" si="60"/>
        <v>145.63999999999999</v>
      </c>
      <c r="CS46" s="32">
        <f t="shared" si="61"/>
        <v>142.12</v>
      </c>
      <c r="CT46" s="32">
        <f t="shared" si="62"/>
        <v>171.92</v>
      </c>
      <c r="CU46" s="32">
        <f t="shared" si="63"/>
        <v>192.12</v>
      </c>
      <c r="CV46" s="32">
        <f t="shared" si="64"/>
        <v>213.1</v>
      </c>
      <c r="CW46" s="31">
        <f t="shared" si="186"/>
        <v>4898.4099999999989</v>
      </c>
      <c r="CX46" s="31">
        <f t="shared" si="187"/>
        <v>2178.4900000000002</v>
      </c>
      <c r="CY46" s="31">
        <f t="shared" si="188"/>
        <v>2734.5300000000007</v>
      </c>
      <c r="CZ46" s="31">
        <f t="shared" si="189"/>
        <v>1986.0800000000006</v>
      </c>
      <c r="DA46" s="31">
        <f t="shared" si="190"/>
        <v>616.44000000000005</v>
      </c>
      <c r="DB46" s="31">
        <f t="shared" si="191"/>
        <v>2758.95</v>
      </c>
      <c r="DC46" s="31">
        <f t="shared" si="192"/>
        <v>1585.61</v>
      </c>
      <c r="DD46" s="31">
        <f t="shared" si="193"/>
        <v>1776.8100000000004</v>
      </c>
      <c r="DE46" s="31">
        <f t="shared" si="194"/>
        <v>1733.8399999999997</v>
      </c>
      <c r="DF46" s="31">
        <f t="shared" si="195"/>
        <v>2283.0500000000002</v>
      </c>
      <c r="DG46" s="31">
        <f t="shared" si="196"/>
        <v>2551.4</v>
      </c>
      <c r="DH46" s="31">
        <f t="shared" si="197"/>
        <v>2829.9300000000003</v>
      </c>
      <c r="DI46" s="32">
        <f t="shared" si="65"/>
        <v>244.92</v>
      </c>
      <c r="DJ46" s="32">
        <f t="shared" si="66"/>
        <v>108.92</v>
      </c>
      <c r="DK46" s="32">
        <f t="shared" si="67"/>
        <v>136.72999999999999</v>
      </c>
      <c r="DL46" s="32">
        <f t="shared" si="68"/>
        <v>99.3</v>
      </c>
      <c r="DM46" s="32">
        <f t="shared" si="69"/>
        <v>30.82</v>
      </c>
      <c r="DN46" s="32">
        <f t="shared" si="70"/>
        <v>137.94999999999999</v>
      </c>
      <c r="DO46" s="32">
        <f t="shared" si="71"/>
        <v>79.28</v>
      </c>
      <c r="DP46" s="32">
        <f t="shared" si="72"/>
        <v>88.84</v>
      </c>
      <c r="DQ46" s="32">
        <f t="shared" si="73"/>
        <v>86.69</v>
      </c>
      <c r="DR46" s="32">
        <f t="shared" si="74"/>
        <v>114.15</v>
      </c>
      <c r="DS46" s="32">
        <f t="shared" si="75"/>
        <v>127.57</v>
      </c>
      <c r="DT46" s="32">
        <f t="shared" si="76"/>
        <v>141.5</v>
      </c>
      <c r="DU46" s="31">
        <f t="shared" si="77"/>
        <v>778.43</v>
      </c>
      <c r="DV46" s="31">
        <f t="shared" si="78"/>
        <v>341.57</v>
      </c>
      <c r="DW46" s="31">
        <f t="shared" si="79"/>
        <v>423.51</v>
      </c>
      <c r="DX46" s="31">
        <f t="shared" si="80"/>
        <v>303.37</v>
      </c>
      <c r="DY46" s="31">
        <f t="shared" si="81"/>
        <v>92.89</v>
      </c>
      <c r="DZ46" s="31">
        <f t="shared" si="82"/>
        <v>409.9</v>
      </c>
      <c r="EA46" s="31">
        <f t="shared" si="83"/>
        <v>232.32</v>
      </c>
      <c r="EB46" s="31">
        <f t="shared" si="84"/>
        <v>256.94</v>
      </c>
      <c r="EC46" s="31">
        <f t="shared" si="85"/>
        <v>247.41</v>
      </c>
      <c r="ED46" s="31">
        <f t="shared" si="86"/>
        <v>321.56</v>
      </c>
      <c r="EE46" s="31">
        <f t="shared" si="87"/>
        <v>354.48</v>
      </c>
      <c r="EF46" s="31">
        <f t="shared" si="88"/>
        <v>387.94</v>
      </c>
      <c r="EG46" s="32">
        <f t="shared" si="89"/>
        <v>5921.7599999999993</v>
      </c>
      <c r="EH46" s="32">
        <f t="shared" si="90"/>
        <v>2628.9800000000005</v>
      </c>
      <c r="EI46" s="32">
        <f t="shared" si="91"/>
        <v>3294.7700000000004</v>
      </c>
      <c r="EJ46" s="32">
        <f t="shared" si="92"/>
        <v>2388.7500000000005</v>
      </c>
      <c r="EK46" s="32">
        <f t="shared" si="93"/>
        <v>740.15000000000009</v>
      </c>
      <c r="EL46" s="32">
        <f t="shared" si="94"/>
        <v>3306.7999999999997</v>
      </c>
      <c r="EM46" s="32">
        <f t="shared" si="95"/>
        <v>1897.2099999999998</v>
      </c>
      <c r="EN46" s="32">
        <f t="shared" si="96"/>
        <v>2122.59</v>
      </c>
      <c r="EO46" s="32">
        <f t="shared" si="97"/>
        <v>2067.9399999999996</v>
      </c>
      <c r="EP46" s="32">
        <f t="shared" si="98"/>
        <v>2718.76</v>
      </c>
      <c r="EQ46" s="32">
        <f t="shared" si="99"/>
        <v>3033.4500000000003</v>
      </c>
      <c r="ER46" s="32">
        <f t="shared" si="100"/>
        <v>3359.3700000000003</v>
      </c>
    </row>
    <row r="47" spans="1:148" x14ac:dyDescent="0.25">
      <c r="A47" t="s">
        <v>476</v>
      </c>
      <c r="B47" s="1" t="s">
        <v>48</v>
      </c>
      <c r="C47" t="str">
        <f t="shared" ca="1" si="198"/>
        <v>CRR1</v>
      </c>
      <c r="D47" t="str">
        <f t="shared" ca="1" si="199"/>
        <v>Castle Rock Wind Facility</v>
      </c>
      <c r="E47" s="52">
        <v>30342.690999999999</v>
      </c>
      <c r="F47" s="52">
        <v>16730.794000000002</v>
      </c>
      <c r="G47" s="52">
        <v>27561.604899999998</v>
      </c>
      <c r="H47" s="52">
        <v>17536.317200000001</v>
      </c>
      <c r="I47" s="52">
        <v>5286.0150000000003</v>
      </c>
      <c r="J47" s="52">
        <v>6392.357</v>
      </c>
      <c r="K47" s="52">
        <v>10423.902</v>
      </c>
      <c r="L47" s="52">
        <v>11060.852999999999</v>
      </c>
      <c r="M47" s="52">
        <v>16488.585999999999</v>
      </c>
      <c r="N47" s="52">
        <v>20033.808000000001</v>
      </c>
      <c r="O47" s="52">
        <v>22972.502100000002</v>
      </c>
      <c r="P47" s="52">
        <v>26629.061000000002</v>
      </c>
      <c r="Q47" s="32">
        <v>797718.99</v>
      </c>
      <c r="R47" s="32">
        <v>381626.98</v>
      </c>
      <c r="S47" s="32">
        <v>513268.03</v>
      </c>
      <c r="T47" s="32">
        <v>337160.52</v>
      </c>
      <c r="U47" s="32">
        <v>188422.83</v>
      </c>
      <c r="V47" s="32">
        <v>356684.96</v>
      </c>
      <c r="W47" s="32">
        <v>228079.35999999999</v>
      </c>
      <c r="X47" s="32">
        <v>287043.12</v>
      </c>
      <c r="Y47" s="32">
        <v>319115.18</v>
      </c>
      <c r="Z47" s="32">
        <v>359552.36</v>
      </c>
      <c r="AA47" s="32">
        <v>391842.88</v>
      </c>
      <c r="AB47" s="32">
        <v>478068.47999999998</v>
      </c>
      <c r="AC47" s="2">
        <v>3.3</v>
      </c>
      <c r="AD47" s="2">
        <v>3.3</v>
      </c>
      <c r="AE47" s="2">
        <v>3.3</v>
      </c>
      <c r="AF47" s="2">
        <v>3.3</v>
      </c>
      <c r="AG47" s="2">
        <v>3.3</v>
      </c>
      <c r="AH47" s="2">
        <v>3.3</v>
      </c>
      <c r="AI47" s="2">
        <v>3.3</v>
      </c>
      <c r="AJ47" s="2">
        <v>3.3</v>
      </c>
      <c r="AK47" s="2">
        <v>3.3</v>
      </c>
      <c r="AL47" s="2">
        <v>3.3</v>
      </c>
      <c r="AM47" s="2">
        <v>3.3</v>
      </c>
      <c r="AN47" s="2">
        <v>3.3</v>
      </c>
      <c r="AO47" s="33">
        <v>26324.73</v>
      </c>
      <c r="AP47" s="33">
        <v>12593.69</v>
      </c>
      <c r="AQ47" s="33">
        <v>16937.849999999999</v>
      </c>
      <c r="AR47" s="33">
        <v>11126.3</v>
      </c>
      <c r="AS47" s="33">
        <v>6217.95</v>
      </c>
      <c r="AT47" s="33">
        <v>11770.6</v>
      </c>
      <c r="AU47" s="33">
        <v>7526.62</v>
      </c>
      <c r="AV47" s="33">
        <v>9472.42</v>
      </c>
      <c r="AW47" s="33">
        <v>10530.8</v>
      </c>
      <c r="AX47" s="33">
        <v>11865.23</v>
      </c>
      <c r="AY47" s="33">
        <v>12930.81</v>
      </c>
      <c r="AZ47" s="33">
        <v>15776.26</v>
      </c>
      <c r="BA47" s="31">
        <f t="shared" si="41"/>
        <v>-79.77</v>
      </c>
      <c r="BB47" s="31">
        <f t="shared" si="42"/>
        <v>-38.159999999999997</v>
      </c>
      <c r="BC47" s="31">
        <f t="shared" si="43"/>
        <v>-51.33</v>
      </c>
      <c r="BD47" s="31">
        <f t="shared" si="44"/>
        <v>-67.430000000000007</v>
      </c>
      <c r="BE47" s="31">
        <f t="shared" si="45"/>
        <v>-37.68</v>
      </c>
      <c r="BF47" s="31">
        <f t="shared" si="46"/>
        <v>-71.34</v>
      </c>
      <c r="BG47" s="31">
        <f t="shared" si="47"/>
        <v>364.93</v>
      </c>
      <c r="BH47" s="31">
        <f t="shared" si="48"/>
        <v>459.27</v>
      </c>
      <c r="BI47" s="31">
        <f t="shared" si="49"/>
        <v>510.58</v>
      </c>
      <c r="BJ47" s="31">
        <f t="shared" si="50"/>
        <v>-395.51</v>
      </c>
      <c r="BK47" s="31">
        <f t="shared" si="51"/>
        <v>-431.03</v>
      </c>
      <c r="BL47" s="31">
        <f t="shared" si="52"/>
        <v>-525.88</v>
      </c>
      <c r="BM47" s="6">
        <v>3.3500000000000002E-2</v>
      </c>
      <c r="BN47" s="6">
        <v>3.3500000000000002E-2</v>
      </c>
      <c r="BO47" s="6">
        <v>3.3500000000000002E-2</v>
      </c>
      <c r="BP47" s="6">
        <v>3.3500000000000002E-2</v>
      </c>
      <c r="BQ47" s="6">
        <v>3.3500000000000002E-2</v>
      </c>
      <c r="BR47" s="6">
        <v>3.3500000000000002E-2</v>
      </c>
      <c r="BS47" s="6">
        <v>3.3500000000000002E-2</v>
      </c>
      <c r="BT47" s="6">
        <v>3.3500000000000002E-2</v>
      </c>
      <c r="BU47" s="6">
        <v>3.3500000000000002E-2</v>
      </c>
      <c r="BV47" s="6">
        <v>3.3500000000000002E-2</v>
      </c>
      <c r="BW47" s="6">
        <v>3.3500000000000002E-2</v>
      </c>
      <c r="BX47" s="6">
        <v>3.3500000000000002E-2</v>
      </c>
      <c r="BY47" s="31">
        <v>26723.59</v>
      </c>
      <c r="BZ47" s="31">
        <v>12784.5</v>
      </c>
      <c r="CA47" s="31">
        <v>17194.48</v>
      </c>
      <c r="CB47" s="31">
        <v>11294.88</v>
      </c>
      <c r="CC47" s="31">
        <v>6312.16</v>
      </c>
      <c r="CD47" s="31">
        <v>11948.95</v>
      </c>
      <c r="CE47" s="31">
        <v>7640.66</v>
      </c>
      <c r="CF47" s="31">
        <v>9615.94</v>
      </c>
      <c r="CG47" s="31">
        <v>10690.36</v>
      </c>
      <c r="CH47" s="31">
        <v>12045</v>
      </c>
      <c r="CI47" s="31">
        <v>13126.74</v>
      </c>
      <c r="CJ47" s="31">
        <v>16015.29</v>
      </c>
      <c r="CK47" s="32">
        <f t="shared" si="53"/>
        <v>1994.3</v>
      </c>
      <c r="CL47" s="32">
        <f t="shared" si="54"/>
        <v>954.07</v>
      </c>
      <c r="CM47" s="32">
        <f t="shared" si="55"/>
        <v>1283.17</v>
      </c>
      <c r="CN47" s="32">
        <f t="shared" si="56"/>
        <v>842.9</v>
      </c>
      <c r="CO47" s="32">
        <f t="shared" si="57"/>
        <v>471.06</v>
      </c>
      <c r="CP47" s="32">
        <f t="shared" si="58"/>
        <v>891.71</v>
      </c>
      <c r="CQ47" s="32">
        <f t="shared" si="59"/>
        <v>570.20000000000005</v>
      </c>
      <c r="CR47" s="32">
        <f t="shared" si="60"/>
        <v>717.61</v>
      </c>
      <c r="CS47" s="32">
        <f t="shared" si="61"/>
        <v>797.79</v>
      </c>
      <c r="CT47" s="32">
        <f t="shared" si="62"/>
        <v>898.88</v>
      </c>
      <c r="CU47" s="32">
        <f t="shared" si="63"/>
        <v>979.61</v>
      </c>
      <c r="CV47" s="32">
        <f t="shared" si="64"/>
        <v>1195.17</v>
      </c>
      <c r="CW47" s="31">
        <f t="shared" si="186"/>
        <v>2472.9299999999998</v>
      </c>
      <c r="CX47" s="31">
        <f t="shared" si="187"/>
        <v>1183.0399999999993</v>
      </c>
      <c r="CY47" s="31">
        <f t="shared" si="188"/>
        <v>1591.1300000000028</v>
      </c>
      <c r="CZ47" s="31">
        <f t="shared" si="189"/>
        <v>1078.9099999999996</v>
      </c>
      <c r="DA47" s="31">
        <f t="shared" si="190"/>
        <v>602.95000000000039</v>
      </c>
      <c r="DB47" s="31">
        <f t="shared" si="191"/>
        <v>1141.3999999999994</v>
      </c>
      <c r="DC47" s="31">
        <f t="shared" si="192"/>
        <v>319.31000000000068</v>
      </c>
      <c r="DD47" s="31">
        <f t="shared" si="193"/>
        <v>401.86000000000104</v>
      </c>
      <c r="DE47" s="31">
        <f t="shared" si="194"/>
        <v>446.7700000000022</v>
      </c>
      <c r="DF47" s="31">
        <f t="shared" si="195"/>
        <v>1474.1599999999996</v>
      </c>
      <c r="DG47" s="31">
        <f t="shared" si="196"/>
        <v>1606.5700000000008</v>
      </c>
      <c r="DH47" s="31">
        <f t="shared" si="197"/>
        <v>1960.079999999999</v>
      </c>
      <c r="DI47" s="32">
        <f t="shared" si="65"/>
        <v>123.65</v>
      </c>
      <c r="DJ47" s="32">
        <f t="shared" si="66"/>
        <v>59.15</v>
      </c>
      <c r="DK47" s="32">
        <f t="shared" si="67"/>
        <v>79.56</v>
      </c>
      <c r="DL47" s="32">
        <f t="shared" si="68"/>
        <v>53.95</v>
      </c>
      <c r="DM47" s="32">
        <f t="shared" si="69"/>
        <v>30.15</v>
      </c>
      <c r="DN47" s="32">
        <f t="shared" si="70"/>
        <v>57.07</v>
      </c>
      <c r="DO47" s="32">
        <f t="shared" si="71"/>
        <v>15.97</v>
      </c>
      <c r="DP47" s="32">
        <f t="shared" si="72"/>
        <v>20.09</v>
      </c>
      <c r="DQ47" s="32">
        <f t="shared" si="73"/>
        <v>22.34</v>
      </c>
      <c r="DR47" s="32">
        <f t="shared" si="74"/>
        <v>73.709999999999994</v>
      </c>
      <c r="DS47" s="32">
        <f t="shared" si="75"/>
        <v>80.33</v>
      </c>
      <c r="DT47" s="32">
        <f t="shared" si="76"/>
        <v>98</v>
      </c>
      <c r="DU47" s="31">
        <f t="shared" si="77"/>
        <v>392.98</v>
      </c>
      <c r="DV47" s="31">
        <f t="shared" si="78"/>
        <v>185.49</v>
      </c>
      <c r="DW47" s="31">
        <f t="shared" si="79"/>
        <v>246.42</v>
      </c>
      <c r="DX47" s="31">
        <f t="shared" si="80"/>
        <v>164.8</v>
      </c>
      <c r="DY47" s="31">
        <f t="shared" si="81"/>
        <v>90.86</v>
      </c>
      <c r="DZ47" s="31">
        <f t="shared" si="82"/>
        <v>169.58</v>
      </c>
      <c r="EA47" s="31">
        <f t="shared" si="83"/>
        <v>46.78</v>
      </c>
      <c r="EB47" s="31">
        <f t="shared" si="84"/>
        <v>58.11</v>
      </c>
      <c r="EC47" s="31">
        <f t="shared" si="85"/>
        <v>63.75</v>
      </c>
      <c r="ED47" s="31">
        <f t="shared" si="86"/>
        <v>207.63</v>
      </c>
      <c r="EE47" s="31">
        <f t="shared" si="87"/>
        <v>223.21</v>
      </c>
      <c r="EF47" s="31">
        <f t="shared" si="88"/>
        <v>268.7</v>
      </c>
      <c r="EG47" s="32">
        <f t="shared" si="89"/>
        <v>2989.56</v>
      </c>
      <c r="EH47" s="32">
        <f t="shared" si="90"/>
        <v>1427.6799999999994</v>
      </c>
      <c r="EI47" s="32">
        <f t="shared" si="91"/>
        <v>1917.1100000000029</v>
      </c>
      <c r="EJ47" s="32">
        <f t="shared" si="92"/>
        <v>1297.6599999999996</v>
      </c>
      <c r="EK47" s="32">
        <f t="shared" si="93"/>
        <v>723.96000000000038</v>
      </c>
      <c r="EL47" s="32">
        <f t="shared" si="94"/>
        <v>1368.0499999999993</v>
      </c>
      <c r="EM47" s="32">
        <f t="shared" si="95"/>
        <v>382.06000000000074</v>
      </c>
      <c r="EN47" s="32">
        <f t="shared" si="96"/>
        <v>480.06000000000103</v>
      </c>
      <c r="EO47" s="32">
        <f t="shared" si="97"/>
        <v>532.86000000000217</v>
      </c>
      <c r="EP47" s="32">
        <f t="shared" si="98"/>
        <v>1755.4999999999995</v>
      </c>
      <c r="EQ47" s="32">
        <f t="shared" si="99"/>
        <v>1910.1100000000008</v>
      </c>
      <c r="ER47" s="32">
        <f t="shared" si="100"/>
        <v>2326.7799999999988</v>
      </c>
    </row>
    <row r="48" spans="1:148" x14ac:dyDescent="0.25">
      <c r="A48" t="s">
        <v>477</v>
      </c>
      <c r="B48" s="1" t="s">
        <v>69</v>
      </c>
      <c r="C48" t="str">
        <f t="shared" ca="1" si="198"/>
        <v>CRS1</v>
      </c>
      <c r="D48" t="str">
        <f t="shared" ca="1" si="199"/>
        <v>Crossfield Energy Centre #1</v>
      </c>
      <c r="E48" s="52">
        <v>1665.7216177</v>
      </c>
      <c r="F48" s="52">
        <v>3558.7316956999998</v>
      </c>
      <c r="G48" s="52">
        <v>5441.3252050000001</v>
      </c>
      <c r="H48" s="52">
        <v>897.54173849999995</v>
      </c>
      <c r="I48" s="52">
        <v>6838.7453140999996</v>
      </c>
      <c r="J48" s="52">
        <v>3431.0628132000002</v>
      </c>
      <c r="K48" s="52">
        <v>1043.6378098</v>
      </c>
      <c r="L48" s="52">
        <v>1202.0089998000001</v>
      </c>
      <c r="M48" s="52">
        <v>960.61046160000001</v>
      </c>
      <c r="N48" s="52">
        <v>639.00230060000001</v>
      </c>
      <c r="O48" s="52">
        <v>780.26583110000001</v>
      </c>
      <c r="P48" s="52">
        <v>1617.0523114</v>
      </c>
      <c r="Q48" s="32">
        <v>294456.94</v>
      </c>
      <c r="R48" s="32">
        <v>288740.2</v>
      </c>
      <c r="S48" s="32">
        <v>160291.29999999999</v>
      </c>
      <c r="T48" s="32">
        <v>31578.42</v>
      </c>
      <c r="U48" s="32">
        <v>975061.08</v>
      </c>
      <c r="V48" s="32">
        <v>1035668.16</v>
      </c>
      <c r="W48" s="32">
        <v>53029.93</v>
      </c>
      <c r="X48" s="32">
        <v>73824.600000000006</v>
      </c>
      <c r="Y48" s="32">
        <v>26918.68</v>
      </c>
      <c r="Z48" s="32">
        <v>32049.09</v>
      </c>
      <c r="AA48" s="32">
        <v>66794.759999999995</v>
      </c>
      <c r="AB48" s="32">
        <v>61784.84</v>
      </c>
      <c r="AC48" s="2">
        <v>1.69</v>
      </c>
      <c r="AD48" s="2">
        <v>1.69</v>
      </c>
      <c r="AE48" s="2">
        <v>1.69</v>
      </c>
      <c r="AF48" s="2">
        <v>1.69</v>
      </c>
      <c r="AG48" s="2">
        <v>1.69</v>
      </c>
      <c r="AH48" s="2">
        <v>1.69</v>
      </c>
      <c r="AI48" s="2">
        <v>1.69</v>
      </c>
      <c r="AJ48" s="2">
        <v>1.69</v>
      </c>
      <c r="AK48" s="2">
        <v>1.69</v>
      </c>
      <c r="AL48" s="2">
        <v>1.69</v>
      </c>
      <c r="AM48" s="2">
        <v>1.69</v>
      </c>
      <c r="AN48" s="2">
        <v>1.69</v>
      </c>
      <c r="AO48" s="33">
        <v>4976.32</v>
      </c>
      <c r="AP48" s="33">
        <v>4879.71</v>
      </c>
      <c r="AQ48" s="33">
        <v>2708.92</v>
      </c>
      <c r="AR48" s="33">
        <v>533.67999999999995</v>
      </c>
      <c r="AS48" s="33">
        <v>16478.53</v>
      </c>
      <c r="AT48" s="33">
        <v>17502.79</v>
      </c>
      <c r="AU48" s="33">
        <v>896.21</v>
      </c>
      <c r="AV48" s="33">
        <v>1247.6400000000001</v>
      </c>
      <c r="AW48" s="33">
        <v>454.93</v>
      </c>
      <c r="AX48" s="33">
        <v>541.63</v>
      </c>
      <c r="AY48" s="33">
        <v>1128.83</v>
      </c>
      <c r="AZ48" s="33">
        <v>1044.1600000000001</v>
      </c>
      <c r="BA48" s="31">
        <f t="shared" si="41"/>
        <v>-29.45</v>
      </c>
      <c r="BB48" s="31">
        <f t="shared" si="42"/>
        <v>-28.87</v>
      </c>
      <c r="BC48" s="31">
        <f t="shared" si="43"/>
        <v>-16.03</v>
      </c>
      <c r="BD48" s="31">
        <f t="shared" si="44"/>
        <v>-6.32</v>
      </c>
      <c r="BE48" s="31">
        <f t="shared" si="45"/>
        <v>-195.01</v>
      </c>
      <c r="BF48" s="31">
        <f t="shared" si="46"/>
        <v>-207.13</v>
      </c>
      <c r="BG48" s="31">
        <f t="shared" si="47"/>
        <v>84.85</v>
      </c>
      <c r="BH48" s="31">
        <f t="shared" si="48"/>
        <v>118.12</v>
      </c>
      <c r="BI48" s="31">
        <f t="shared" si="49"/>
        <v>43.07</v>
      </c>
      <c r="BJ48" s="31">
        <f t="shared" si="50"/>
        <v>-35.25</v>
      </c>
      <c r="BK48" s="31">
        <f t="shared" si="51"/>
        <v>-73.47</v>
      </c>
      <c r="BL48" s="31">
        <f t="shared" si="52"/>
        <v>-67.959999999999994</v>
      </c>
      <c r="BM48" s="6">
        <v>2.87E-2</v>
      </c>
      <c r="BN48" s="6">
        <v>2.87E-2</v>
      </c>
      <c r="BO48" s="6">
        <v>2.87E-2</v>
      </c>
      <c r="BP48" s="6">
        <v>2.87E-2</v>
      </c>
      <c r="BQ48" s="6">
        <v>2.87E-2</v>
      </c>
      <c r="BR48" s="6">
        <v>2.87E-2</v>
      </c>
      <c r="BS48" s="6">
        <v>2.87E-2</v>
      </c>
      <c r="BT48" s="6">
        <v>2.87E-2</v>
      </c>
      <c r="BU48" s="6">
        <v>2.87E-2</v>
      </c>
      <c r="BV48" s="6">
        <v>2.87E-2</v>
      </c>
      <c r="BW48" s="6">
        <v>2.87E-2</v>
      </c>
      <c r="BX48" s="6">
        <v>2.87E-2</v>
      </c>
      <c r="BY48" s="31">
        <v>8450.91</v>
      </c>
      <c r="BZ48" s="31">
        <v>8286.84</v>
      </c>
      <c r="CA48" s="31">
        <v>4600.3599999999997</v>
      </c>
      <c r="CB48" s="31">
        <v>906.3</v>
      </c>
      <c r="CC48" s="31">
        <v>27984.25</v>
      </c>
      <c r="CD48" s="31">
        <v>29723.68</v>
      </c>
      <c r="CE48" s="31">
        <v>1521.96</v>
      </c>
      <c r="CF48" s="31">
        <v>2118.77</v>
      </c>
      <c r="CG48" s="31">
        <v>772.57</v>
      </c>
      <c r="CH48" s="31">
        <v>919.81</v>
      </c>
      <c r="CI48" s="31">
        <v>1917.01</v>
      </c>
      <c r="CJ48" s="31">
        <v>1773.22</v>
      </c>
      <c r="CK48" s="32">
        <f t="shared" si="53"/>
        <v>736.14</v>
      </c>
      <c r="CL48" s="32">
        <f t="shared" si="54"/>
        <v>721.85</v>
      </c>
      <c r="CM48" s="32">
        <f t="shared" si="55"/>
        <v>400.73</v>
      </c>
      <c r="CN48" s="32">
        <f t="shared" si="56"/>
        <v>78.95</v>
      </c>
      <c r="CO48" s="32">
        <f t="shared" si="57"/>
        <v>2437.65</v>
      </c>
      <c r="CP48" s="32">
        <f t="shared" si="58"/>
        <v>2589.17</v>
      </c>
      <c r="CQ48" s="32">
        <f t="shared" si="59"/>
        <v>132.57</v>
      </c>
      <c r="CR48" s="32">
        <f t="shared" si="60"/>
        <v>184.56</v>
      </c>
      <c r="CS48" s="32">
        <f t="shared" si="61"/>
        <v>67.3</v>
      </c>
      <c r="CT48" s="32">
        <f t="shared" si="62"/>
        <v>80.12</v>
      </c>
      <c r="CU48" s="32">
        <f t="shared" si="63"/>
        <v>166.99</v>
      </c>
      <c r="CV48" s="32">
        <f t="shared" si="64"/>
        <v>154.46</v>
      </c>
      <c r="CW48" s="31">
        <f t="shared" si="186"/>
        <v>4240.1799999999994</v>
      </c>
      <c r="CX48" s="31">
        <f t="shared" si="187"/>
        <v>4157.8500000000004</v>
      </c>
      <c r="CY48" s="31">
        <f t="shared" si="188"/>
        <v>2308.2000000000003</v>
      </c>
      <c r="CZ48" s="31">
        <f t="shared" si="189"/>
        <v>457.89000000000004</v>
      </c>
      <c r="DA48" s="31">
        <f t="shared" si="190"/>
        <v>14138.380000000003</v>
      </c>
      <c r="DB48" s="31">
        <f t="shared" si="191"/>
        <v>15017.189999999997</v>
      </c>
      <c r="DC48" s="31">
        <f t="shared" si="192"/>
        <v>673.46999999999991</v>
      </c>
      <c r="DD48" s="31">
        <f t="shared" si="193"/>
        <v>937.56999999999982</v>
      </c>
      <c r="DE48" s="31">
        <f t="shared" si="194"/>
        <v>341.87</v>
      </c>
      <c r="DF48" s="31">
        <f t="shared" si="195"/>
        <v>493.54999999999995</v>
      </c>
      <c r="DG48" s="31">
        <f t="shared" si="196"/>
        <v>1028.6400000000001</v>
      </c>
      <c r="DH48" s="31">
        <f t="shared" si="197"/>
        <v>951.48</v>
      </c>
      <c r="DI48" s="32">
        <f t="shared" si="65"/>
        <v>212.01</v>
      </c>
      <c r="DJ48" s="32">
        <f t="shared" si="66"/>
        <v>207.89</v>
      </c>
      <c r="DK48" s="32">
        <f t="shared" si="67"/>
        <v>115.41</v>
      </c>
      <c r="DL48" s="32">
        <f t="shared" si="68"/>
        <v>22.89</v>
      </c>
      <c r="DM48" s="32">
        <f t="shared" si="69"/>
        <v>706.92</v>
      </c>
      <c r="DN48" s="32">
        <f t="shared" si="70"/>
        <v>750.86</v>
      </c>
      <c r="DO48" s="32">
        <f t="shared" si="71"/>
        <v>33.67</v>
      </c>
      <c r="DP48" s="32">
        <f t="shared" si="72"/>
        <v>46.88</v>
      </c>
      <c r="DQ48" s="32">
        <f t="shared" si="73"/>
        <v>17.09</v>
      </c>
      <c r="DR48" s="32">
        <f t="shared" si="74"/>
        <v>24.68</v>
      </c>
      <c r="DS48" s="32">
        <f t="shared" si="75"/>
        <v>51.43</v>
      </c>
      <c r="DT48" s="32">
        <f t="shared" si="76"/>
        <v>47.57</v>
      </c>
      <c r="DU48" s="31">
        <f t="shared" si="77"/>
        <v>673.83</v>
      </c>
      <c r="DV48" s="31">
        <f t="shared" si="78"/>
        <v>651.91</v>
      </c>
      <c r="DW48" s="31">
        <f t="shared" si="79"/>
        <v>357.48</v>
      </c>
      <c r="DX48" s="31">
        <f t="shared" si="80"/>
        <v>69.94</v>
      </c>
      <c r="DY48" s="31">
        <f t="shared" si="81"/>
        <v>2130.59</v>
      </c>
      <c r="DZ48" s="31">
        <f t="shared" si="82"/>
        <v>2231.14</v>
      </c>
      <c r="EA48" s="31">
        <f t="shared" si="83"/>
        <v>98.68</v>
      </c>
      <c r="EB48" s="31">
        <f t="shared" si="84"/>
        <v>135.58000000000001</v>
      </c>
      <c r="EC48" s="31">
        <f t="shared" si="85"/>
        <v>48.78</v>
      </c>
      <c r="ED48" s="31">
        <f t="shared" si="86"/>
        <v>69.510000000000005</v>
      </c>
      <c r="EE48" s="31">
        <f t="shared" si="87"/>
        <v>142.91</v>
      </c>
      <c r="EF48" s="31">
        <f t="shared" si="88"/>
        <v>130.43</v>
      </c>
      <c r="EG48" s="32">
        <f t="shared" si="89"/>
        <v>5126.0199999999995</v>
      </c>
      <c r="EH48" s="32">
        <f t="shared" si="90"/>
        <v>5017.6500000000005</v>
      </c>
      <c r="EI48" s="32">
        <f t="shared" si="91"/>
        <v>2781.09</v>
      </c>
      <c r="EJ48" s="32">
        <f t="shared" si="92"/>
        <v>550.72</v>
      </c>
      <c r="EK48" s="32">
        <f t="shared" si="93"/>
        <v>16975.890000000003</v>
      </c>
      <c r="EL48" s="32">
        <f t="shared" si="94"/>
        <v>17999.189999999999</v>
      </c>
      <c r="EM48" s="32">
        <f t="shared" si="95"/>
        <v>805.81999999999994</v>
      </c>
      <c r="EN48" s="32">
        <f t="shared" si="96"/>
        <v>1120.0299999999997</v>
      </c>
      <c r="EO48" s="32">
        <f t="shared" si="97"/>
        <v>407.74</v>
      </c>
      <c r="EP48" s="32">
        <f t="shared" si="98"/>
        <v>587.7399999999999</v>
      </c>
      <c r="EQ48" s="32">
        <f t="shared" si="99"/>
        <v>1222.9800000000002</v>
      </c>
      <c r="ER48" s="32">
        <f t="shared" si="100"/>
        <v>1129.48</v>
      </c>
    </row>
    <row r="49" spans="1:148" x14ac:dyDescent="0.25">
      <c r="A49" t="s">
        <v>477</v>
      </c>
      <c r="B49" s="1" t="s">
        <v>70</v>
      </c>
      <c r="C49" t="str">
        <f t="shared" ca="1" si="198"/>
        <v>CRS2</v>
      </c>
      <c r="D49" t="str">
        <f t="shared" ca="1" si="199"/>
        <v>Crossfield Energy Centre #2</v>
      </c>
      <c r="E49" s="52">
        <v>1442.4159649999999</v>
      </c>
      <c r="F49" s="52">
        <v>2960.9556815000001</v>
      </c>
      <c r="G49" s="52">
        <v>5200.8882782000001</v>
      </c>
      <c r="H49" s="52">
        <v>629.37225780000006</v>
      </c>
      <c r="I49" s="52">
        <v>7797.8448805999997</v>
      </c>
      <c r="J49" s="52">
        <v>3078.1684163</v>
      </c>
      <c r="K49" s="52">
        <v>398.10461700000002</v>
      </c>
      <c r="L49" s="52">
        <v>1412.162853</v>
      </c>
      <c r="M49" s="52">
        <v>977.72682440000005</v>
      </c>
      <c r="N49" s="52">
        <v>545.41471379999996</v>
      </c>
      <c r="O49" s="52">
        <v>804.96540140000002</v>
      </c>
      <c r="P49" s="52">
        <v>1549.4424895</v>
      </c>
      <c r="Q49" s="32">
        <v>280219.55</v>
      </c>
      <c r="R49" s="32">
        <v>258012.59</v>
      </c>
      <c r="S49" s="32">
        <v>152130.68</v>
      </c>
      <c r="T49" s="32">
        <v>19618.400000000001</v>
      </c>
      <c r="U49" s="32">
        <v>1083707</v>
      </c>
      <c r="V49" s="32">
        <v>903878.66</v>
      </c>
      <c r="W49" s="32">
        <v>30974.7</v>
      </c>
      <c r="X49" s="32">
        <v>77952.259999999995</v>
      </c>
      <c r="Y49" s="32">
        <v>22369.97</v>
      </c>
      <c r="Z49" s="32">
        <v>29295.24</v>
      </c>
      <c r="AA49" s="32">
        <v>82176.929999999993</v>
      </c>
      <c r="AB49" s="32">
        <v>59746.45</v>
      </c>
      <c r="AC49" s="2">
        <v>1.69</v>
      </c>
      <c r="AD49" s="2">
        <v>1.69</v>
      </c>
      <c r="AE49" s="2">
        <v>1.69</v>
      </c>
      <c r="AF49" s="2">
        <v>1.69</v>
      </c>
      <c r="AG49" s="2">
        <v>1.69</v>
      </c>
      <c r="AH49" s="2">
        <v>1.69</v>
      </c>
      <c r="AI49" s="2">
        <v>1.69</v>
      </c>
      <c r="AJ49" s="2">
        <v>1.69</v>
      </c>
      <c r="AK49" s="2">
        <v>1.69</v>
      </c>
      <c r="AL49" s="2">
        <v>1.69</v>
      </c>
      <c r="AM49" s="2">
        <v>1.69</v>
      </c>
      <c r="AN49" s="2">
        <v>1.69</v>
      </c>
      <c r="AO49" s="33">
        <v>4735.71</v>
      </c>
      <c r="AP49" s="33">
        <v>4360.41</v>
      </c>
      <c r="AQ49" s="33">
        <v>2571.0100000000002</v>
      </c>
      <c r="AR49" s="33">
        <v>331.55</v>
      </c>
      <c r="AS49" s="33">
        <v>18314.650000000001</v>
      </c>
      <c r="AT49" s="33">
        <v>15275.55</v>
      </c>
      <c r="AU49" s="33">
        <v>523.47</v>
      </c>
      <c r="AV49" s="33">
        <v>1317.39</v>
      </c>
      <c r="AW49" s="33">
        <v>378.05</v>
      </c>
      <c r="AX49" s="33">
        <v>495.09</v>
      </c>
      <c r="AY49" s="33">
        <v>1388.79</v>
      </c>
      <c r="AZ49" s="33">
        <v>1009.71</v>
      </c>
      <c r="BA49" s="31">
        <f t="shared" si="41"/>
        <v>-28.02</v>
      </c>
      <c r="BB49" s="31">
        <f t="shared" si="42"/>
        <v>-25.8</v>
      </c>
      <c r="BC49" s="31">
        <f t="shared" si="43"/>
        <v>-15.21</v>
      </c>
      <c r="BD49" s="31">
        <f t="shared" si="44"/>
        <v>-3.92</v>
      </c>
      <c r="BE49" s="31">
        <f t="shared" si="45"/>
        <v>-216.74</v>
      </c>
      <c r="BF49" s="31">
        <f t="shared" si="46"/>
        <v>-180.78</v>
      </c>
      <c r="BG49" s="31">
        <f t="shared" si="47"/>
        <v>49.56</v>
      </c>
      <c r="BH49" s="31">
        <f t="shared" si="48"/>
        <v>124.72</v>
      </c>
      <c r="BI49" s="31">
        <f t="shared" si="49"/>
        <v>35.79</v>
      </c>
      <c r="BJ49" s="31">
        <f t="shared" si="50"/>
        <v>-32.22</v>
      </c>
      <c r="BK49" s="31">
        <f t="shared" si="51"/>
        <v>-90.39</v>
      </c>
      <c r="BL49" s="31">
        <f t="shared" si="52"/>
        <v>-65.72</v>
      </c>
      <c r="BM49" s="6">
        <v>3.2000000000000001E-2</v>
      </c>
      <c r="BN49" s="6">
        <v>3.2000000000000001E-2</v>
      </c>
      <c r="BO49" s="6">
        <v>3.2000000000000001E-2</v>
      </c>
      <c r="BP49" s="6">
        <v>3.2000000000000001E-2</v>
      </c>
      <c r="BQ49" s="6">
        <v>3.2000000000000001E-2</v>
      </c>
      <c r="BR49" s="6">
        <v>3.2000000000000001E-2</v>
      </c>
      <c r="BS49" s="6">
        <v>3.2000000000000001E-2</v>
      </c>
      <c r="BT49" s="6">
        <v>3.2000000000000001E-2</v>
      </c>
      <c r="BU49" s="6">
        <v>3.2000000000000001E-2</v>
      </c>
      <c r="BV49" s="6">
        <v>3.2000000000000001E-2</v>
      </c>
      <c r="BW49" s="6">
        <v>3.2000000000000001E-2</v>
      </c>
      <c r="BX49" s="6">
        <v>3.2000000000000001E-2</v>
      </c>
      <c r="BY49" s="31">
        <v>8967.0300000000007</v>
      </c>
      <c r="BZ49" s="31">
        <v>8256.4</v>
      </c>
      <c r="CA49" s="31">
        <v>4868.18</v>
      </c>
      <c r="CB49" s="31">
        <v>627.79</v>
      </c>
      <c r="CC49" s="31">
        <v>34678.620000000003</v>
      </c>
      <c r="CD49" s="31">
        <v>28924.12</v>
      </c>
      <c r="CE49" s="31">
        <v>991.19</v>
      </c>
      <c r="CF49" s="31">
        <v>2494.4699999999998</v>
      </c>
      <c r="CG49" s="31">
        <v>715.84</v>
      </c>
      <c r="CH49" s="31">
        <v>937.45</v>
      </c>
      <c r="CI49" s="31">
        <v>2629.66</v>
      </c>
      <c r="CJ49" s="31">
        <v>1911.89</v>
      </c>
      <c r="CK49" s="32">
        <f t="shared" si="53"/>
        <v>700.55</v>
      </c>
      <c r="CL49" s="32">
        <f t="shared" si="54"/>
        <v>645.03</v>
      </c>
      <c r="CM49" s="32">
        <f t="shared" si="55"/>
        <v>380.33</v>
      </c>
      <c r="CN49" s="32">
        <f t="shared" si="56"/>
        <v>49.05</v>
      </c>
      <c r="CO49" s="32">
        <f t="shared" si="57"/>
        <v>2709.27</v>
      </c>
      <c r="CP49" s="32">
        <f t="shared" si="58"/>
        <v>2259.6999999999998</v>
      </c>
      <c r="CQ49" s="32">
        <f t="shared" si="59"/>
        <v>77.44</v>
      </c>
      <c r="CR49" s="32">
        <f t="shared" si="60"/>
        <v>194.88</v>
      </c>
      <c r="CS49" s="32">
        <f t="shared" si="61"/>
        <v>55.92</v>
      </c>
      <c r="CT49" s="32">
        <f t="shared" si="62"/>
        <v>73.239999999999995</v>
      </c>
      <c r="CU49" s="32">
        <f t="shared" si="63"/>
        <v>205.44</v>
      </c>
      <c r="CV49" s="32">
        <f t="shared" si="64"/>
        <v>149.37</v>
      </c>
      <c r="CW49" s="31">
        <f t="shared" si="186"/>
        <v>4959.8900000000003</v>
      </c>
      <c r="CX49" s="31">
        <f t="shared" si="187"/>
        <v>4566.8200000000006</v>
      </c>
      <c r="CY49" s="31">
        <f t="shared" si="188"/>
        <v>2692.71</v>
      </c>
      <c r="CZ49" s="31">
        <f t="shared" si="189"/>
        <v>349.20999999999992</v>
      </c>
      <c r="DA49" s="31">
        <f t="shared" si="190"/>
        <v>19289.98</v>
      </c>
      <c r="DB49" s="31">
        <f t="shared" si="191"/>
        <v>16089.050000000001</v>
      </c>
      <c r="DC49" s="31">
        <f t="shared" si="192"/>
        <v>495.60000000000008</v>
      </c>
      <c r="DD49" s="31">
        <f t="shared" si="193"/>
        <v>1247.2399999999998</v>
      </c>
      <c r="DE49" s="31">
        <f t="shared" si="194"/>
        <v>357.91999999999996</v>
      </c>
      <c r="DF49" s="31">
        <f t="shared" si="195"/>
        <v>547.82000000000016</v>
      </c>
      <c r="DG49" s="31">
        <f t="shared" si="196"/>
        <v>1536.7</v>
      </c>
      <c r="DH49" s="31">
        <f t="shared" si="197"/>
        <v>1117.2700000000002</v>
      </c>
      <c r="DI49" s="32">
        <f t="shared" si="65"/>
        <v>247.99</v>
      </c>
      <c r="DJ49" s="32">
        <f t="shared" si="66"/>
        <v>228.34</v>
      </c>
      <c r="DK49" s="32">
        <f t="shared" si="67"/>
        <v>134.63999999999999</v>
      </c>
      <c r="DL49" s="32">
        <f t="shared" si="68"/>
        <v>17.46</v>
      </c>
      <c r="DM49" s="32">
        <f t="shared" si="69"/>
        <v>964.5</v>
      </c>
      <c r="DN49" s="32">
        <f t="shared" si="70"/>
        <v>804.45</v>
      </c>
      <c r="DO49" s="32">
        <f t="shared" si="71"/>
        <v>24.78</v>
      </c>
      <c r="DP49" s="32">
        <f t="shared" si="72"/>
        <v>62.36</v>
      </c>
      <c r="DQ49" s="32">
        <f t="shared" si="73"/>
        <v>17.899999999999999</v>
      </c>
      <c r="DR49" s="32">
        <f t="shared" si="74"/>
        <v>27.39</v>
      </c>
      <c r="DS49" s="32">
        <f t="shared" si="75"/>
        <v>76.84</v>
      </c>
      <c r="DT49" s="32">
        <f t="shared" si="76"/>
        <v>55.86</v>
      </c>
      <c r="DU49" s="31">
        <f t="shared" si="77"/>
        <v>788.2</v>
      </c>
      <c r="DV49" s="31">
        <f t="shared" si="78"/>
        <v>716.04</v>
      </c>
      <c r="DW49" s="31">
        <f t="shared" si="79"/>
        <v>417.03</v>
      </c>
      <c r="DX49" s="31">
        <f t="shared" si="80"/>
        <v>53.34</v>
      </c>
      <c r="DY49" s="31">
        <f t="shared" si="81"/>
        <v>2906.91</v>
      </c>
      <c r="DZ49" s="31">
        <f t="shared" si="82"/>
        <v>2390.38</v>
      </c>
      <c r="EA49" s="31">
        <f t="shared" si="83"/>
        <v>72.61</v>
      </c>
      <c r="EB49" s="31">
        <f t="shared" si="84"/>
        <v>180.36</v>
      </c>
      <c r="EC49" s="31">
        <f t="shared" si="85"/>
        <v>51.07</v>
      </c>
      <c r="ED49" s="31">
        <f t="shared" si="86"/>
        <v>77.16</v>
      </c>
      <c r="EE49" s="31">
        <f t="shared" si="87"/>
        <v>213.5</v>
      </c>
      <c r="EF49" s="31">
        <f t="shared" si="88"/>
        <v>153.16</v>
      </c>
      <c r="EG49" s="32">
        <f t="shared" si="89"/>
        <v>5996.08</v>
      </c>
      <c r="EH49" s="32">
        <f t="shared" si="90"/>
        <v>5511.2000000000007</v>
      </c>
      <c r="EI49" s="32">
        <f t="shared" si="91"/>
        <v>3244.38</v>
      </c>
      <c r="EJ49" s="32">
        <f t="shared" si="92"/>
        <v>420.00999999999988</v>
      </c>
      <c r="EK49" s="32">
        <f t="shared" si="93"/>
        <v>23161.39</v>
      </c>
      <c r="EL49" s="32">
        <f t="shared" si="94"/>
        <v>19283.88</v>
      </c>
      <c r="EM49" s="32">
        <f t="shared" si="95"/>
        <v>592.99000000000012</v>
      </c>
      <c r="EN49" s="32">
        <f t="shared" si="96"/>
        <v>1489.9599999999996</v>
      </c>
      <c r="EO49" s="32">
        <f t="shared" si="97"/>
        <v>426.88999999999993</v>
      </c>
      <c r="EP49" s="32">
        <f t="shared" si="98"/>
        <v>652.37000000000012</v>
      </c>
      <c r="EQ49" s="32">
        <f t="shared" si="99"/>
        <v>1827.04</v>
      </c>
      <c r="ER49" s="32">
        <f t="shared" si="100"/>
        <v>1326.2900000000002</v>
      </c>
    </row>
    <row r="50" spans="1:148" x14ac:dyDescent="0.25">
      <c r="A50" t="s">
        <v>477</v>
      </c>
      <c r="B50" s="1" t="s">
        <v>71</v>
      </c>
      <c r="C50" t="str">
        <f t="shared" ca="1" si="198"/>
        <v>CRS3</v>
      </c>
      <c r="D50" t="str">
        <f t="shared" ca="1" si="199"/>
        <v>Crossfield Energy Centre #3</v>
      </c>
      <c r="E50" s="52">
        <v>1572.0191096000001</v>
      </c>
      <c r="F50" s="52">
        <v>3127.6077854</v>
      </c>
      <c r="G50" s="52">
        <v>4455.1823962999997</v>
      </c>
      <c r="H50" s="52">
        <v>560.15844579999998</v>
      </c>
      <c r="I50" s="52">
        <v>6670.8669815000003</v>
      </c>
      <c r="J50" s="52">
        <v>2837.6127408000002</v>
      </c>
      <c r="K50" s="52">
        <v>265.78860570000001</v>
      </c>
      <c r="L50" s="52">
        <v>1191.1248195000001</v>
      </c>
      <c r="M50" s="52">
        <v>895.07935989999999</v>
      </c>
      <c r="N50" s="52">
        <v>521.36261779999995</v>
      </c>
      <c r="O50" s="52">
        <v>1097.9682197</v>
      </c>
      <c r="P50" s="52">
        <v>2058.7638084</v>
      </c>
      <c r="Q50" s="32">
        <v>295403.7</v>
      </c>
      <c r="R50" s="32">
        <v>259219.33</v>
      </c>
      <c r="S50" s="32">
        <v>133291.17000000001</v>
      </c>
      <c r="T50" s="32">
        <v>16903.009999999998</v>
      </c>
      <c r="U50" s="32">
        <v>1052193.8600000001</v>
      </c>
      <c r="V50" s="32">
        <v>793518.64</v>
      </c>
      <c r="W50" s="32">
        <v>25656.92</v>
      </c>
      <c r="X50" s="32">
        <v>60101.21</v>
      </c>
      <c r="Y50" s="32">
        <v>20754.04</v>
      </c>
      <c r="Z50" s="32">
        <v>28725.919999999998</v>
      </c>
      <c r="AA50" s="32">
        <v>87462.97</v>
      </c>
      <c r="AB50" s="32">
        <v>76074.89</v>
      </c>
      <c r="AC50" s="2">
        <v>1.69</v>
      </c>
      <c r="AD50" s="2">
        <v>1.69</v>
      </c>
      <c r="AE50" s="2">
        <v>1.69</v>
      </c>
      <c r="AF50" s="2">
        <v>1.69</v>
      </c>
      <c r="AG50" s="2">
        <v>1.69</v>
      </c>
      <c r="AH50" s="2">
        <v>1.69</v>
      </c>
      <c r="AI50" s="2">
        <v>1.69</v>
      </c>
      <c r="AJ50" s="2">
        <v>1.69</v>
      </c>
      <c r="AK50" s="2">
        <v>1.69</v>
      </c>
      <c r="AL50" s="2">
        <v>1.69</v>
      </c>
      <c r="AM50" s="2">
        <v>1.69</v>
      </c>
      <c r="AN50" s="2">
        <v>1.69</v>
      </c>
      <c r="AO50" s="33">
        <v>4992.32</v>
      </c>
      <c r="AP50" s="33">
        <v>4380.8100000000004</v>
      </c>
      <c r="AQ50" s="33">
        <v>2252.62</v>
      </c>
      <c r="AR50" s="33">
        <v>285.66000000000003</v>
      </c>
      <c r="AS50" s="33">
        <v>17782.080000000002</v>
      </c>
      <c r="AT50" s="33">
        <v>13410.47</v>
      </c>
      <c r="AU50" s="33">
        <v>433.6</v>
      </c>
      <c r="AV50" s="33">
        <v>1015.71</v>
      </c>
      <c r="AW50" s="33">
        <v>350.74</v>
      </c>
      <c r="AX50" s="33">
        <v>485.47</v>
      </c>
      <c r="AY50" s="33">
        <v>1478.12</v>
      </c>
      <c r="AZ50" s="33">
        <v>1285.67</v>
      </c>
      <c r="BA50" s="31">
        <f t="shared" si="41"/>
        <v>-29.54</v>
      </c>
      <c r="BB50" s="31">
        <f t="shared" si="42"/>
        <v>-25.92</v>
      </c>
      <c r="BC50" s="31">
        <f t="shared" si="43"/>
        <v>-13.33</v>
      </c>
      <c r="BD50" s="31">
        <f t="shared" si="44"/>
        <v>-3.38</v>
      </c>
      <c r="BE50" s="31">
        <f t="shared" si="45"/>
        <v>-210.44</v>
      </c>
      <c r="BF50" s="31">
        <f t="shared" si="46"/>
        <v>-158.69999999999999</v>
      </c>
      <c r="BG50" s="31">
        <f t="shared" si="47"/>
        <v>41.05</v>
      </c>
      <c r="BH50" s="31">
        <f t="shared" si="48"/>
        <v>96.16</v>
      </c>
      <c r="BI50" s="31">
        <f t="shared" si="49"/>
        <v>33.21</v>
      </c>
      <c r="BJ50" s="31">
        <f t="shared" si="50"/>
        <v>-31.6</v>
      </c>
      <c r="BK50" s="31">
        <f t="shared" si="51"/>
        <v>-96.21</v>
      </c>
      <c r="BL50" s="31">
        <f t="shared" si="52"/>
        <v>-83.68</v>
      </c>
      <c r="BM50" s="6">
        <v>3.09E-2</v>
      </c>
      <c r="BN50" s="6">
        <v>3.09E-2</v>
      </c>
      <c r="BO50" s="6">
        <v>3.09E-2</v>
      </c>
      <c r="BP50" s="6">
        <v>3.09E-2</v>
      </c>
      <c r="BQ50" s="6">
        <v>3.09E-2</v>
      </c>
      <c r="BR50" s="6">
        <v>3.09E-2</v>
      </c>
      <c r="BS50" s="6">
        <v>3.09E-2</v>
      </c>
      <c r="BT50" s="6">
        <v>3.09E-2</v>
      </c>
      <c r="BU50" s="6">
        <v>3.09E-2</v>
      </c>
      <c r="BV50" s="6">
        <v>3.09E-2</v>
      </c>
      <c r="BW50" s="6">
        <v>3.09E-2</v>
      </c>
      <c r="BX50" s="6">
        <v>3.09E-2</v>
      </c>
      <c r="BY50" s="31">
        <v>9127.9699999999993</v>
      </c>
      <c r="BZ50" s="31">
        <v>8009.88</v>
      </c>
      <c r="CA50" s="31">
        <v>4118.7</v>
      </c>
      <c r="CB50" s="31">
        <v>522.29999999999995</v>
      </c>
      <c r="CC50" s="31">
        <v>32512.79</v>
      </c>
      <c r="CD50" s="31">
        <v>24519.73</v>
      </c>
      <c r="CE50" s="31">
        <v>792.8</v>
      </c>
      <c r="CF50" s="31">
        <v>1857.13</v>
      </c>
      <c r="CG50" s="31">
        <v>641.29999999999995</v>
      </c>
      <c r="CH50" s="31">
        <v>887.63</v>
      </c>
      <c r="CI50" s="31">
        <v>2702.61</v>
      </c>
      <c r="CJ50" s="31">
        <v>2350.71</v>
      </c>
      <c r="CK50" s="32">
        <f t="shared" si="53"/>
        <v>738.51</v>
      </c>
      <c r="CL50" s="32">
        <f t="shared" si="54"/>
        <v>648.04999999999995</v>
      </c>
      <c r="CM50" s="32">
        <f t="shared" si="55"/>
        <v>333.23</v>
      </c>
      <c r="CN50" s="32">
        <f t="shared" si="56"/>
        <v>42.26</v>
      </c>
      <c r="CO50" s="32">
        <f t="shared" si="57"/>
        <v>2630.48</v>
      </c>
      <c r="CP50" s="32">
        <f t="shared" si="58"/>
        <v>1983.8</v>
      </c>
      <c r="CQ50" s="32">
        <f t="shared" si="59"/>
        <v>64.14</v>
      </c>
      <c r="CR50" s="32">
        <f t="shared" si="60"/>
        <v>150.25</v>
      </c>
      <c r="CS50" s="32">
        <f t="shared" si="61"/>
        <v>51.89</v>
      </c>
      <c r="CT50" s="32">
        <f t="shared" si="62"/>
        <v>71.81</v>
      </c>
      <c r="CU50" s="32">
        <f t="shared" si="63"/>
        <v>218.66</v>
      </c>
      <c r="CV50" s="32">
        <f t="shared" si="64"/>
        <v>190.19</v>
      </c>
      <c r="CW50" s="31">
        <f t="shared" si="186"/>
        <v>4903.7</v>
      </c>
      <c r="CX50" s="31">
        <f t="shared" si="187"/>
        <v>4303.04</v>
      </c>
      <c r="CY50" s="31">
        <f t="shared" si="188"/>
        <v>2212.6400000000003</v>
      </c>
      <c r="CZ50" s="31">
        <f t="shared" si="189"/>
        <v>282.27999999999992</v>
      </c>
      <c r="DA50" s="31">
        <f t="shared" si="190"/>
        <v>17571.63</v>
      </c>
      <c r="DB50" s="31">
        <f t="shared" si="191"/>
        <v>13251.76</v>
      </c>
      <c r="DC50" s="31">
        <f t="shared" si="192"/>
        <v>382.28999999999991</v>
      </c>
      <c r="DD50" s="31">
        <f t="shared" si="193"/>
        <v>895.5100000000001</v>
      </c>
      <c r="DE50" s="31">
        <f t="shared" si="194"/>
        <v>309.23999999999995</v>
      </c>
      <c r="DF50" s="31">
        <f t="shared" si="195"/>
        <v>505.57000000000005</v>
      </c>
      <c r="DG50" s="31">
        <f t="shared" si="196"/>
        <v>1539.3600000000001</v>
      </c>
      <c r="DH50" s="31">
        <f t="shared" si="197"/>
        <v>1338.91</v>
      </c>
      <c r="DI50" s="32">
        <f t="shared" si="65"/>
        <v>245.19</v>
      </c>
      <c r="DJ50" s="32">
        <f t="shared" si="66"/>
        <v>215.15</v>
      </c>
      <c r="DK50" s="32">
        <f t="shared" si="67"/>
        <v>110.63</v>
      </c>
      <c r="DL50" s="32">
        <f t="shared" si="68"/>
        <v>14.11</v>
      </c>
      <c r="DM50" s="32">
        <f t="shared" si="69"/>
        <v>878.58</v>
      </c>
      <c r="DN50" s="32">
        <f t="shared" si="70"/>
        <v>662.59</v>
      </c>
      <c r="DO50" s="32">
        <f t="shared" si="71"/>
        <v>19.11</v>
      </c>
      <c r="DP50" s="32">
        <f t="shared" si="72"/>
        <v>44.78</v>
      </c>
      <c r="DQ50" s="32">
        <f t="shared" si="73"/>
        <v>15.46</v>
      </c>
      <c r="DR50" s="32">
        <f t="shared" si="74"/>
        <v>25.28</v>
      </c>
      <c r="DS50" s="32">
        <f t="shared" si="75"/>
        <v>76.97</v>
      </c>
      <c r="DT50" s="32">
        <f t="shared" si="76"/>
        <v>66.95</v>
      </c>
      <c r="DU50" s="31">
        <f t="shared" si="77"/>
        <v>779.27</v>
      </c>
      <c r="DV50" s="31">
        <f t="shared" si="78"/>
        <v>674.68</v>
      </c>
      <c r="DW50" s="31">
        <f t="shared" si="79"/>
        <v>342.68</v>
      </c>
      <c r="DX50" s="31">
        <f t="shared" si="80"/>
        <v>43.12</v>
      </c>
      <c r="DY50" s="31">
        <f t="shared" si="81"/>
        <v>2647.96</v>
      </c>
      <c r="DZ50" s="31">
        <f t="shared" si="82"/>
        <v>1968.84</v>
      </c>
      <c r="EA50" s="31">
        <f t="shared" si="83"/>
        <v>56.01</v>
      </c>
      <c r="EB50" s="31">
        <f t="shared" si="84"/>
        <v>129.5</v>
      </c>
      <c r="EC50" s="31">
        <f t="shared" si="85"/>
        <v>44.13</v>
      </c>
      <c r="ED50" s="31">
        <f t="shared" si="86"/>
        <v>71.209999999999994</v>
      </c>
      <c r="EE50" s="31">
        <f t="shared" si="87"/>
        <v>213.87</v>
      </c>
      <c r="EF50" s="31">
        <f t="shared" si="88"/>
        <v>183.55</v>
      </c>
      <c r="EG50" s="32">
        <f t="shared" si="89"/>
        <v>5928.16</v>
      </c>
      <c r="EH50" s="32">
        <f t="shared" si="90"/>
        <v>5192.87</v>
      </c>
      <c r="EI50" s="32">
        <f t="shared" si="91"/>
        <v>2665.9500000000003</v>
      </c>
      <c r="EJ50" s="32">
        <f t="shared" si="92"/>
        <v>339.50999999999993</v>
      </c>
      <c r="EK50" s="32">
        <f t="shared" si="93"/>
        <v>21098.170000000002</v>
      </c>
      <c r="EL50" s="32">
        <f t="shared" si="94"/>
        <v>15883.19</v>
      </c>
      <c r="EM50" s="32">
        <f t="shared" si="95"/>
        <v>457.40999999999991</v>
      </c>
      <c r="EN50" s="32">
        <f t="shared" si="96"/>
        <v>1069.79</v>
      </c>
      <c r="EO50" s="32">
        <f t="shared" si="97"/>
        <v>368.82999999999993</v>
      </c>
      <c r="EP50" s="32">
        <f t="shared" si="98"/>
        <v>602.06000000000006</v>
      </c>
      <c r="EQ50" s="32">
        <f t="shared" si="99"/>
        <v>1830.2000000000003</v>
      </c>
      <c r="ER50" s="32">
        <f t="shared" si="100"/>
        <v>1589.41</v>
      </c>
    </row>
    <row r="51" spans="1:148" x14ac:dyDescent="0.25">
      <c r="A51" t="s">
        <v>478</v>
      </c>
      <c r="B51" s="1" t="s">
        <v>55</v>
      </c>
      <c r="C51" t="str">
        <f t="shared" ca="1" si="198"/>
        <v>CRWD</v>
      </c>
      <c r="D51" t="str">
        <f t="shared" ca="1" si="199"/>
        <v>Cowley Ridge Phase 2 Wind Facility</v>
      </c>
      <c r="E51" s="52">
        <v>1444.00611</v>
      </c>
      <c r="F51" s="52">
        <v>1187.607413</v>
      </c>
      <c r="G51" s="52">
        <v>2157.9370749999998</v>
      </c>
      <c r="H51" s="52">
        <v>1525.8198609999999</v>
      </c>
      <c r="I51" s="52">
        <v>328.69201299999997</v>
      </c>
      <c r="J51" s="52">
        <v>397.30660799999998</v>
      </c>
      <c r="K51" s="52">
        <v>765.08919500000002</v>
      </c>
      <c r="L51" s="52">
        <v>676.644091</v>
      </c>
      <c r="M51" s="52">
        <v>1044.504044</v>
      </c>
      <c r="N51" s="52">
        <v>1637.1522</v>
      </c>
      <c r="O51" s="52">
        <v>1583.0082</v>
      </c>
      <c r="P51" s="52">
        <v>1724.7456999999999</v>
      </c>
      <c r="Q51" s="32">
        <v>41133.620000000003</v>
      </c>
      <c r="R51" s="32">
        <v>27304.560000000001</v>
      </c>
      <c r="S51" s="32">
        <v>41104.18</v>
      </c>
      <c r="T51" s="32">
        <v>30071.59</v>
      </c>
      <c r="U51" s="32">
        <v>6147.28</v>
      </c>
      <c r="V51" s="32">
        <v>28163.34</v>
      </c>
      <c r="W51" s="32">
        <v>17711.04</v>
      </c>
      <c r="X51" s="32">
        <v>19119.849999999999</v>
      </c>
      <c r="Y51" s="32">
        <v>20181.560000000001</v>
      </c>
      <c r="Z51" s="32">
        <v>29673.38</v>
      </c>
      <c r="AA51" s="32">
        <v>26808.1</v>
      </c>
      <c r="AB51" s="32">
        <v>30716.99</v>
      </c>
      <c r="AC51" s="2">
        <v>4.1900000000000004</v>
      </c>
      <c r="AD51" s="2">
        <v>4.1900000000000004</v>
      </c>
      <c r="AE51" s="2">
        <v>4.1900000000000004</v>
      </c>
      <c r="AF51" s="2">
        <v>4.1900000000000004</v>
      </c>
      <c r="AG51" s="2">
        <v>4.1900000000000004</v>
      </c>
      <c r="AH51" s="2">
        <v>4.1900000000000004</v>
      </c>
      <c r="AI51" s="2">
        <v>4.1900000000000004</v>
      </c>
      <c r="AJ51" s="2">
        <v>4.1900000000000004</v>
      </c>
      <c r="AK51" s="2">
        <v>4.1900000000000004</v>
      </c>
      <c r="AL51" s="2">
        <v>4.1900000000000004</v>
      </c>
      <c r="AM51" s="2">
        <v>4.1900000000000004</v>
      </c>
      <c r="AN51" s="2">
        <v>4.1900000000000004</v>
      </c>
      <c r="AO51" s="33">
        <v>1723.5</v>
      </c>
      <c r="AP51" s="33">
        <v>1144.06</v>
      </c>
      <c r="AQ51" s="33">
        <v>1722.26</v>
      </c>
      <c r="AR51" s="33">
        <v>1260</v>
      </c>
      <c r="AS51" s="33">
        <v>257.57</v>
      </c>
      <c r="AT51" s="33">
        <v>1180.04</v>
      </c>
      <c r="AU51" s="33">
        <v>742.09</v>
      </c>
      <c r="AV51" s="33">
        <v>801.12</v>
      </c>
      <c r="AW51" s="33">
        <v>845.61</v>
      </c>
      <c r="AX51" s="33">
        <v>1243.31</v>
      </c>
      <c r="AY51" s="33">
        <v>1123.26</v>
      </c>
      <c r="AZ51" s="33">
        <v>1287.04</v>
      </c>
      <c r="BA51" s="31">
        <f t="shared" si="41"/>
        <v>-4.1100000000000003</v>
      </c>
      <c r="BB51" s="31">
        <f t="shared" si="42"/>
        <v>-2.73</v>
      </c>
      <c r="BC51" s="31">
        <f t="shared" si="43"/>
        <v>-4.1100000000000003</v>
      </c>
      <c r="BD51" s="31">
        <f t="shared" si="44"/>
        <v>-6.01</v>
      </c>
      <c r="BE51" s="31">
        <f t="shared" si="45"/>
        <v>-1.23</v>
      </c>
      <c r="BF51" s="31">
        <f t="shared" si="46"/>
        <v>-5.63</v>
      </c>
      <c r="BG51" s="31">
        <f t="shared" si="47"/>
        <v>28.34</v>
      </c>
      <c r="BH51" s="31">
        <f t="shared" si="48"/>
        <v>30.59</v>
      </c>
      <c r="BI51" s="31">
        <f t="shared" si="49"/>
        <v>32.29</v>
      </c>
      <c r="BJ51" s="31">
        <f t="shared" si="50"/>
        <v>-32.64</v>
      </c>
      <c r="BK51" s="31">
        <f t="shared" si="51"/>
        <v>-29.49</v>
      </c>
      <c r="BL51" s="31">
        <f t="shared" si="52"/>
        <v>-33.79</v>
      </c>
      <c r="BM51" s="6">
        <v>8.7499999999999994E-2</v>
      </c>
      <c r="BN51" s="6">
        <v>8.7499999999999994E-2</v>
      </c>
      <c r="BO51" s="6">
        <v>8.7499999999999994E-2</v>
      </c>
      <c r="BP51" s="6">
        <v>8.7499999999999994E-2</v>
      </c>
      <c r="BQ51" s="6">
        <v>8.7499999999999994E-2</v>
      </c>
      <c r="BR51" s="6">
        <v>8.7499999999999994E-2</v>
      </c>
      <c r="BS51" s="6">
        <v>8.7499999999999994E-2</v>
      </c>
      <c r="BT51" s="6">
        <v>8.7499999999999994E-2</v>
      </c>
      <c r="BU51" s="6">
        <v>8.7499999999999994E-2</v>
      </c>
      <c r="BV51" s="6">
        <v>8.7499999999999994E-2</v>
      </c>
      <c r="BW51" s="6">
        <v>8.7499999999999994E-2</v>
      </c>
      <c r="BX51" s="6">
        <v>8.7499999999999994E-2</v>
      </c>
      <c r="BY51" s="31">
        <v>3599.19</v>
      </c>
      <c r="BZ51" s="31">
        <v>2389.15</v>
      </c>
      <c r="CA51" s="31">
        <v>3596.62</v>
      </c>
      <c r="CB51" s="31">
        <v>2631.26</v>
      </c>
      <c r="CC51" s="31">
        <v>537.89</v>
      </c>
      <c r="CD51" s="31">
        <v>2464.29</v>
      </c>
      <c r="CE51" s="31">
        <v>1549.72</v>
      </c>
      <c r="CF51" s="31">
        <v>1672.99</v>
      </c>
      <c r="CG51" s="31">
        <v>1765.89</v>
      </c>
      <c r="CH51" s="31">
        <v>2596.42</v>
      </c>
      <c r="CI51" s="31">
        <v>2345.71</v>
      </c>
      <c r="CJ51" s="31">
        <v>2687.74</v>
      </c>
      <c r="CK51" s="32">
        <f t="shared" si="53"/>
        <v>102.83</v>
      </c>
      <c r="CL51" s="32">
        <f t="shared" si="54"/>
        <v>68.260000000000005</v>
      </c>
      <c r="CM51" s="32">
        <f t="shared" si="55"/>
        <v>102.76</v>
      </c>
      <c r="CN51" s="32">
        <f t="shared" si="56"/>
        <v>75.180000000000007</v>
      </c>
      <c r="CO51" s="32">
        <f t="shared" si="57"/>
        <v>15.37</v>
      </c>
      <c r="CP51" s="32">
        <f t="shared" si="58"/>
        <v>70.41</v>
      </c>
      <c r="CQ51" s="32">
        <f t="shared" si="59"/>
        <v>44.28</v>
      </c>
      <c r="CR51" s="32">
        <f t="shared" si="60"/>
        <v>47.8</v>
      </c>
      <c r="CS51" s="32">
        <f t="shared" si="61"/>
        <v>50.45</v>
      </c>
      <c r="CT51" s="32">
        <f t="shared" si="62"/>
        <v>74.180000000000007</v>
      </c>
      <c r="CU51" s="32">
        <f t="shared" si="63"/>
        <v>67.02</v>
      </c>
      <c r="CV51" s="32">
        <f t="shared" si="64"/>
        <v>76.790000000000006</v>
      </c>
      <c r="CW51" s="31">
        <f t="shared" si="186"/>
        <v>1982.6299999999999</v>
      </c>
      <c r="CX51" s="31">
        <f t="shared" si="187"/>
        <v>1316.0800000000004</v>
      </c>
      <c r="CY51" s="31">
        <f t="shared" si="188"/>
        <v>1981.23</v>
      </c>
      <c r="CZ51" s="31">
        <f t="shared" si="189"/>
        <v>1452.45</v>
      </c>
      <c r="DA51" s="31">
        <f t="shared" si="190"/>
        <v>296.92</v>
      </c>
      <c r="DB51" s="31">
        <f t="shared" si="191"/>
        <v>1360.29</v>
      </c>
      <c r="DC51" s="31">
        <f t="shared" si="192"/>
        <v>823.56999999999994</v>
      </c>
      <c r="DD51" s="31">
        <f t="shared" si="193"/>
        <v>889.07999999999993</v>
      </c>
      <c r="DE51" s="31">
        <f t="shared" si="194"/>
        <v>938.44000000000017</v>
      </c>
      <c r="DF51" s="31">
        <f t="shared" si="195"/>
        <v>1459.93</v>
      </c>
      <c r="DG51" s="31">
        <f t="shared" si="196"/>
        <v>1318.96</v>
      </c>
      <c r="DH51" s="31">
        <f t="shared" si="197"/>
        <v>1511.2799999999997</v>
      </c>
      <c r="DI51" s="32">
        <f t="shared" si="65"/>
        <v>99.13</v>
      </c>
      <c r="DJ51" s="32">
        <f t="shared" si="66"/>
        <v>65.8</v>
      </c>
      <c r="DK51" s="32">
        <f t="shared" si="67"/>
        <v>99.06</v>
      </c>
      <c r="DL51" s="32">
        <f t="shared" si="68"/>
        <v>72.62</v>
      </c>
      <c r="DM51" s="32">
        <f t="shared" si="69"/>
        <v>14.85</v>
      </c>
      <c r="DN51" s="32">
        <f t="shared" si="70"/>
        <v>68.010000000000005</v>
      </c>
      <c r="DO51" s="32">
        <f t="shared" si="71"/>
        <v>41.18</v>
      </c>
      <c r="DP51" s="32">
        <f t="shared" si="72"/>
        <v>44.45</v>
      </c>
      <c r="DQ51" s="32">
        <f t="shared" si="73"/>
        <v>46.92</v>
      </c>
      <c r="DR51" s="32">
        <f t="shared" si="74"/>
        <v>73</v>
      </c>
      <c r="DS51" s="32">
        <f t="shared" si="75"/>
        <v>65.95</v>
      </c>
      <c r="DT51" s="32">
        <f t="shared" si="76"/>
        <v>75.56</v>
      </c>
      <c r="DU51" s="31">
        <f t="shared" si="77"/>
        <v>315.07</v>
      </c>
      <c r="DV51" s="31">
        <f t="shared" si="78"/>
        <v>206.35</v>
      </c>
      <c r="DW51" s="31">
        <f t="shared" si="79"/>
        <v>306.83999999999997</v>
      </c>
      <c r="DX51" s="31">
        <f t="shared" si="80"/>
        <v>221.86</v>
      </c>
      <c r="DY51" s="31">
        <f t="shared" si="81"/>
        <v>44.74</v>
      </c>
      <c r="DZ51" s="31">
        <f t="shared" si="82"/>
        <v>202.1</v>
      </c>
      <c r="EA51" s="31">
        <f t="shared" si="83"/>
        <v>120.67</v>
      </c>
      <c r="EB51" s="31">
        <f t="shared" si="84"/>
        <v>128.57</v>
      </c>
      <c r="EC51" s="31">
        <f t="shared" si="85"/>
        <v>133.91</v>
      </c>
      <c r="ED51" s="31">
        <f t="shared" si="86"/>
        <v>205.63</v>
      </c>
      <c r="EE51" s="31">
        <f t="shared" si="87"/>
        <v>183.25</v>
      </c>
      <c r="EF51" s="31">
        <f t="shared" si="88"/>
        <v>207.18</v>
      </c>
      <c r="EG51" s="32">
        <f t="shared" si="89"/>
        <v>2396.83</v>
      </c>
      <c r="EH51" s="32">
        <f t="shared" si="90"/>
        <v>1588.2300000000002</v>
      </c>
      <c r="EI51" s="32">
        <f t="shared" si="91"/>
        <v>2387.13</v>
      </c>
      <c r="EJ51" s="32">
        <f t="shared" si="92"/>
        <v>1746.9300000000003</v>
      </c>
      <c r="EK51" s="32">
        <f t="shared" si="93"/>
        <v>356.51000000000005</v>
      </c>
      <c r="EL51" s="32">
        <f t="shared" si="94"/>
        <v>1630.3999999999999</v>
      </c>
      <c r="EM51" s="32">
        <f t="shared" si="95"/>
        <v>985.41999999999985</v>
      </c>
      <c r="EN51" s="32">
        <f t="shared" si="96"/>
        <v>1062.0999999999999</v>
      </c>
      <c r="EO51" s="32">
        <f t="shared" si="97"/>
        <v>1119.2700000000002</v>
      </c>
      <c r="EP51" s="32">
        <f t="shared" si="98"/>
        <v>1738.56</v>
      </c>
      <c r="EQ51" s="32">
        <f t="shared" si="99"/>
        <v>1568.16</v>
      </c>
      <c r="ER51" s="32">
        <f t="shared" si="100"/>
        <v>1794.0199999999998</v>
      </c>
    </row>
    <row r="52" spans="1:148" x14ac:dyDescent="0.25">
      <c r="A52" t="s">
        <v>479</v>
      </c>
      <c r="B52" s="1" t="s">
        <v>36</v>
      </c>
      <c r="C52" t="str">
        <f t="shared" ca="1" si="198"/>
        <v>BCHIMP</v>
      </c>
      <c r="D52" t="str">
        <f t="shared" ca="1" si="199"/>
        <v>Alberta-BC Intertie - Import</v>
      </c>
      <c r="K52" s="52">
        <v>100</v>
      </c>
      <c r="L52" s="52">
        <v>345</v>
      </c>
      <c r="M52" s="52">
        <v>185</v>
      </c>
      <c r="N52" s="52">
        <v>25</v>
      </c>
      <c r="O52" s="52">
        <v>350</v>
      </c>
      <c r="Q52" s="32"/>
      <c r="R52" s="32"/>
      <c r="S52" s="32"/>
      <c r="T52" s="32"/>
      <c r="U52" s="32"/>
      <c r="V52" s="32"/>
      <c r="W52" s="32">
        <v>2553</v>
      </c>
      <c r="X52" s="32">
        <v>9611.1</v>
      </c>
      <c r="Y52" s="32">
        <v>4349.8500000000004</v>
      </c>
      <c r="Z52" s="32">
        <v>499.75</v>
      </c>
      <c r="AA52" s="32">
        <v>14147.5</v>
      </c>
      <c r="AB52" s="32"/>
      <c r="AI52" s="2">
        <v>2.56</v>
      </c>
      <c r="AJ52" s="2">
        <v>2.56</v>
      </c>
      <c r="AK52" s="2">
        <v>2.56</v>
      </c>
      <c r="AL52" s="2">
        <v>2.56</v>
      </c>
      <c r="AM52" s="2">
        <v>2.56</v>
      </c>
      <c r="AO52" s="33"/>
      <c r="AP52" s="33"/>
      <c r="AQ52" s="33"/>
      <c r="AR52" s="33"/>
      <c r="AS52" s="33"/>
      <c r="AT52" s="33"/>
      <c r="AU52" s="33">
        <v>65.36</v>
      </c>
      <c r="AV52" s="33">
        <v>246.04</v>
      </c>
      <c r="AW52" s="33">
        <v>111.36</v>
      </c>
      <c r="AX52" s="33">
        <v>12.79</v>
      </c>
      <c r="AY52" s="33">
        <v>362.18</v>
      </c>
      <c r="AZ52" s="33"/>
      <c r="BA52" s="31">
        <f t="shared" si="41"/>
        <v>0</v>
      </c>
      <c r="BB52" s="31">
        <f t="shared" si="42"/>
        <v>0</v>
      </c>
      <c r="BC52" s="31">
        <f t="shared" si="43"/>
        <v>0</v>
      </c>
      <c r="BD52" s="31">
        <f t="shared" si="44"/>
        <v>0</v>
      </c>
      <c r="BE52" s="31">
        <f t="shared" si="45"/>
        <v>0</v>
      </c>
      <c r="BF52" s="31">
        <f t="shared" si="46"/>
        <v>0</v>
      </c>
      <c r="BG52" s="31">
        <f t="shared" si="47"/>
        <v>4.08</v>
      </c>
      <c r="BH52" s="31">
        <f t="shared" si="48"/>
        <v>15.38</v>
      </c>
      <c r="BI52" s="31">
        <f t="shared" si="49"/>
        <v>6.96</v>
      </c>
      <c r="BJ52" s="31">
        <f t="shared" si="50"/>
        <v>-0.55000000000000004</v>
      </c>
      <c r="BK52" s="31">
        <f t="shared" si="51"/>
        <v>-15.56</v>
      </c>
      <c r="BL52" s="31">
        <f t="shared" si="52"/>
        <v>0</v>
      </c>
      <c r="BM52" s="6">
        <v>2.3E-3</v>
      </c>
      <c r="BN52" s="6">
        <v>2.3E-3</v>
      </c>
      <c r="BO52" s="6">
        <v>2.3E-3</v>
      </c>
      <c r="BP52" s="6">
        <v>2.3E-3</v>
      </c>
      <c r="BQ52" s="6">
        <v>2.3E-3</v>
      </c>
      <c r="BR52" s="6">
        <v>2.3E-3</v>
      </c>
      <c r="BS52" s="6">
        <v>2.3E-3</v>
      </c>
      <c r="BT52" s="6">
        <v>2.3E-3</v>
      </c>
      <c r="BU52" s="6">
        <v>2.3E-3</v>
      </c>
      <c r="BV52" s="6">
        <v>2.3E-3</v>
      </c>
      <c r="BW52" s="6">
        <v>2.3E-3</v>
      </c>
      <c r="BX52" s="6">
        <v>2.3E-3</v>
      </c>
      <c r="BY52" s="31">
        <v>0</v>
      </c>
      <c r="BZ52" s="31">
        <v>0</v>
      </c>
      <c r="CA52" s="31">
        <v>0</v>
      </c>
      <c r="CB52" s="31">
        <v>0</v>
      </c>
      <c r="CC52" s="31">
        <v>0</v>
      </c>
      <c r="CD52" s="31">
        <v>0</v>
      </c>
      <c r="CE52" s="31">
        <v>5.87</v>
      </c>
      <c r="CF52" s="31">
        <v>22.11</v>
      </c>
      <c r="CG52" s="31">
        <v>10</v>
      </c>
      <c r="CH52" s="31">
        <v>1.1499999999999999</v>
      </c>
      <c r="CI52" s="31">
        <v>32.54</v>
      </c>
      <c r="CJ52" s="31">
        <v>0</v>
      </c>
      <c r="CK52" s="32">
        <f t="shared" si="53"/>
        <v>0</v>
      </c>
      <c r="CL52" s="32">
        <f t="shared" si="54"/>
        <v>0</v>
      </c>
      <c r="CM52" s="32">
        <f t="shared" si="55"/>
        <v>0</v>
      </c>
      <c r="CN52" s="32">
        <f t="shared" si="56"/>
        <v>0</v>
      </c>
      <c r="CO52" s="32">
        <f t="shared" si="57"/>
        <v>0</v>
      </c>
      <c r="CP52" s="32">
        <f t="shared" si="58"/>
        <v>0</v>
      </c>
      <c r="CQ52" s="32">
        <f t="shared" si="59"/>
        <v>6.38</v>
      </c>
      <c r="CR52" s="32">
        <f t="shared" si="60"/>
        <v>24.03</v>
      </c>
      <c r="CS52" s="32">
        <f t="shared" si="61"/>
        <v>10.87</v>
      </c>
      <c r="CT52" s="32">
        <f t="shared" si="62"/>
        <v>1.25</v>
      </c>
      <c r="CU52" s="32">
        <f t="shared" si="63"/>
        <v>35.369999999999997</v>
      </c>
      <c r="CV52" s="32">
        <f t="shared" si="64"/>
        <v>0</v>
      </c>
      <c r="CW52" s="31">
        <f t="shared" si="186"/>
        <v>0</v>
      </c>
      <c r="CX52" s="31">
        <f t="shared" si="187"/>
        <v>0</v>
      </c>
      <c r="CY52" s="31">
        <f t="shared" si="188"/>
        <v>0</v>
      </c>
      <c r="CZ52" s="31">
        <f t="shared" si="189"/>
        <v>0</v>
      </c>
      <c r="DA52" s="31">
        <f t="shared" si="190"/>
        <v>0</v>
      </c>
      <c r="DB52" s="31">
        <f t="shared" si="191"/>
        <v>0</v>
      </c>
      <c r="DC52" s="31">
        <f t="shared" si="192"/>
        <v>-57.19</v>
      </c>
      <c r="DD52" s="31">
        <f t="shared" si="193"/>
        <v>-215.27999999999997</v>
      </c>
      <c r="DE52" s="31">
        <f t="shared" si="194"/>
        <v>-97.45</v>
      </c>
      <c r="DF52" s="31">
        <f t="shared" si="195"/>
        <v>-9.8399999999999981</v>
      </c>
      <c r="DG52" s="31">
        <f t="shared" si="196"/>
        <v>-278.70999999999998</v>
      </c>
      <c r="DH52" s="31">
        <f t="shared" si="197"/>
        <v>0</v>
      </c>
      <c r="DI52" s="32">
        <f t="shared" si="65"/>
        <v>0</v>
      </c>
      <c r="DJ52" s="32">
        <f t="shared" si="66"/>
        <v>0</v>
      </c>
      <c r="DK52" s="32">
        <f t="shared" si="67"/>
        <v>0</v>
      </c>
      <c r="DL52" s="32">
        <f t="shared" si="68"/>
        <v>0</v>
      </c>
      <c r="DM52" s="32">
        <f t="shared" si="69"/>
        <v>0</v>
      </c>
      <c r="DN52" s="32">
        <f t="shared" si="70"/>
        <v>0</v>
      </c>
      <c r="DO52" s="32">
        <f t="shared" si="71"/>
        <v>-2.86</v>
      </c>
      <c r="DP52" s="32">
        <f t="shared" si="72"/>
        <v>-10.76</v>
      </c>
      <c r="DQ52" s="32">
        <f t="shared" si="73"/>
        <v>-4.87</v>
      </c>
      <c r="DR52" s="32">
        <f t="shared" si="74"/>
        <v>-0.49</v>
      </c>
      <c r="DS52" s="32">
        <f t="shared" si="75"/>
        <v>-13.94</v>
      </c>
      <c r="DT52" s="32">
        <f t="shared" si="76"/>
        <v>0</v>
      </c>
      <c r="DU52" s="31">
        <f t="shared" si="77"/>
        <v>0</v>
      </c>
      <c r="DV52" s="31">
        <f t="shared" si="78"/>
        <v>0</v>
      </c>
      <c r="DW52" s="31">
        <f t="shared" si="79"/>
        <v>0</v>
      </c>
      <c r="DX52" s="31">
        <f t="shared" si="80"/>
        <v>0</v>
      </c>
      <c r="DY52" s="31">
        <f t="shared" si="81"/>
        <v>0</v>
      </c>
      <c r="DZ52" s="31">
        <f t="shared" si="82"/>
        <v>0</v>
      </c>
      <c r="EA52" s="31">
        <f t="shared" si="83"/>
        <v>-8.3800000000000008</v>
      </c>
      <c r="EB52" s="31">
        <f t="shared" si="84"/>
        <v>-31.13</v>
      </c>
      <c r="EC52" s="31">
        <f t="shared" si="85"/>
        <v>-13.91</v>
      </c>
      <c r="ED52" s="31">
        <f t="shared" si="86"/>
        <v>-1.39</v>
      </c>
      <c r="EE52" s="31">
        <f t="shared" si="87"/>
        <v>-38.72</v>
      </c>
      <c r="EF52" s="31">
        <f t="shared" si="88"/>
        <v>0</v>
      </c>
      <c r="EG52" s="32">
        <f t="shared" si="89"/>
        <v>0</v>
      </c>
      <c r="EH52" s="32">
        <f t="shared" si="90"/>
        <v>0</v>
      </c>
      <c r="EI52" s="32">
        <f t="shared" si="91"/>
        <v>0</v>
      </c>
      <c r="EJ52" s="32">
        <f t="shared" si="92"/>
        <v>0</v>
      </c>
      <c r="EK52" s="32">
        <f t="shared" si="93"/>
        <v>0</v>
      </c>
      <c r="EL52" s="32">
        <f t="shared" si="94"/>
        <v>0</v>
      </c>
      <c r="EM52" s="32">
        <f t="shared" si="95"/>
        <v>-68.429999999999993</v>
      </c>
      <c r="EN52" s="32">
        <f t="shared" si="96"/>
        <v>-257.16999999999996</v>
      </c>
      <c r="EO52" s="32">
        <f t="shared" si="97"/>
        <v>-116.23</v>
      </c>
      <c r="EP52" s="32">
        <f t="shared" si="98"/>
        <v>-11.719999999999999</v>
      </c>
      <c r="EQ52" s="32">
        <f t="shared" si="99"/>
        <v>-331.37</v>
      </c>
      <c r="ER52" s="32">
        <f t="shared" si="100"/>
        <v>0</v>
      </c>
    </row>
    <row r="53" spans="1:148" x14ac:dyDescent="0.25">
      <c r="A53" t="s">
        <v>479</v>
      </c>
      <c r="B53" s="1" t="s">
        <v>37</v>
      </c>
      <c r="C53" t="str">
        <f t="shared" ca="1" si="198"/>
        <v>120SIMP</v>
      </c>
      <c r="D53" t="str">
        <f t="shared" ca="1" si="199"/>
        <v>Alberta-Montana Intertie - Import</v>
      </c>
      <c r="J53" s="52">
        <v>12.9399801</v>
      </c>
      <c r="K53" s="52">
        <v>320.20517460000002</v>
      </c>
      <c r="L53" s="52">
        <v>560.1566411</v>
      </c>
      <c r="M53" s="52">
        <v>128.9433822</v>
      </c>
      <c r="P53" s="52">
        <v>44.880827600000003</v>
      </c>
      <c r="Q53" s="32"/>
      <c r="R53" s="32"/>
      <c r="S53" s="32"/>
      <c r="T53" s="32"/>
      <c r="U53" s="32"/>
      <c r="V53" s="32">
        <v>284.42</v>
      </c>
      <c r="W53" s="32">
        <v>13147.74</v>
      </c>
      <c r="X53" s="32">
        <v>22846.63</v>
      </c>
      <c r="Y53" s="32">
        <v>2974.03</v>
      </c>
      <c r="Z53" s="32"/>
      <c r="AA53" s="32"/>
      <c r="AB53" s="32">
        <v>1361.24</v>
      </c>
      <c r="AH53" s="2">
        <v>2.5299999999999998</v>
      </c>
      <c r="AI53" s="2">
        <v>2.5299999999999998</v>
      </c>
      <c r="AJ53" s="2">
        <v>2.5299999999999998</v>
      </c>
      <c r="AK53" s="2">
        <v>2.5299999999999998</v>
      </c>
      <c r="AN53" s="2">
        <v>2.5299999999999998</v>
      </c>
      <c r="AO53" s="33"/>
      <c r="AP53" s="33"/>
      <c r="AQ53" s="33"/>
      <c r="AR53" s="33"/>
      <c r="AS53" s="33"/>
      <c r="AT53" s="33">
        <v>7.2</v>
      </c>
      <c r="AU53" s="33">
        <v>332.64</v>
      </c>
      <c r="AV53" s="33">
        <v>578.02</v>
      </c>
      <c r="AW53" s="33">
        <v>75.239999999999995</v>
      </c>
      <c r="AX53" s="33"/>
      <c r="AY53" s="33"/>
      <c r="AZ53" s="33">
        <v>34.44</v>
      </c>
      <c r="BA53" s="31">
        <f t="shared" si="41"/>
        <v>0</v>
      </c>
      <c r="BB53" s="31">
        <f t="shared" si="42"/>
        <v>0</v>
      </c>
      <c r="BC53" s="31">
        <f t="shared" si="43"/>
        <v>0</v>
      </c>
      <c r="BD53" s="31">
        <f t="shared" si="44"/>
        <v>0</v>
      </c>
      <c r="BE53" s="31">
        <f t="shared" si="45"/>
        <v>0</v>
      </c>
      <c r="BF53" s="31">
        <f t="shared" si="46"/>
        <v>-0.06</v>
      </c>
      <c r="BG53" s="31">
        <f t="shared" si="47"/>
        <v>21.04</v>
      </c>
      <c r="BH53" s="31">
        <f t="shared" si="48"/>
        <v>36.549999999999997</v>
      </c>
      <c r="BI53" s="31">
        <f t="shared" si="49"/>
        <v>4.76</v>
      </c>
      <c r="BJ53" s="31">
        <f t="shared" si="50"/>
        <v>0</v>
      </c>
      <c r="BK53" s="31">
        <f t="shared" si="51"/>
        <v>0</v>
      </c>
      <c r="BL53" s="31">
        <f t="shared" si="52"/>
        <v>-1.5</v>
      </c>
      <c r="BM53" s="6">
        <v>1.9599999999999999E-2</v>
      </c>
      <c r="BN53" s="6">
        <v>1.9599999999999999E-2</v>
      </c>
      <c r="BO53" s="6">
        <v>1.9599999999999999E-2</v>
      </c>
      <c r="BP53" s="6">
        <v>1.9599999999999999E-2</v>
      </c>
      <c r="BQ53" s="6">
        <v>1.9599999999999999E-2</v>
      </c>
      <c r="BR53" s="6">
        <v>1.9599999999999999E-2</v>
      </c>
      <c r="BS53" s="6">
        <v>1.9599999999999999E-2</v>
      </c>
      <c r="BT53" s="6">
        <v>1.9599999999999999E-2</v>
      </c>
      <c r="BU53" s="6">
        <v>1.9599999999999999E-2</v>
      </c>
      <c r="BV53" s="6">
        <v>1.9599999999999999E-2</v>
      </c>
      <c r="BW53" s="6">
        <v>1.9599999999999999E-2</v>
      </c>
      <c r="BX53" s="6">
        <v>1.9599999999999999E-2</v>
      </c>
      <c r="BY53" s="31">
        <v>0</v>
      </c>
      <c r="BZ53" s="31">
        <v>0</v>
      </c>
      <c r="CA53" s="31">
        <v>0</v>
      </c>
      <c r="CB53" s="31">
        <v>0</v>
      </c>
      <c r="CC53" s="31">
        <v>0</v>
      </c>
      <c r="CD53" s="31">
        <v>5.57</v>
      </c>
      <c r="CE53" s="31">
        <v>257.7</v>
      </c>
      <c r="CF53" s="31">
        <v>447.79</v>
      </c>
      <c r="CG53" s="31">
        <v>58.29</v>
      </c>
      <c r="CH53" s="31">
        <v>0</v>
      </c>
      <c r="CI53" s="31">
        <v>0</v>
      </c>
      <c r="CJ53" s="31">
        <v>26.68</v>
      </c>
      <c r="CK53" s="32">
        <f t="shared" si="53"/>
        <v>0</v>
      </c>
      <c r="CL53" s="32">
        <f t="shared" si="54"/>
        <v>0</v>
      </c>
      <c r="CM53" s="32">
        <f t="shared" si="55"/>
        <v>0</v>
      </c>
      <c r="CN53" s="32">
        <f t="shared" si="56"/>
        <v>0</v>
      </c>
      <c r="CO53" s="32">
        <f t="shared" si="57"/>
        <v>0</v>
      </c>
      <c r="CP53" s="32">
        <f t="shared" si="58"/>
        <v>0.71</v>
      </c>
      <c r="CQ53" s="32">
        <f t="shared" si="59"/>
        <v>32.869999999999997</v>
      </c>
      <c r="CR53" s="32">
        <f t="shared" si="60"/>
        <v>57.12</v>
      </c>
      <c r="CS53" s="32">
        <f t="shared" si="61"/>
        <v>7.44</v>
      </c>
      <c r="CT53" s="32">
        <f t="shared" si="62"/>
        <v>0</v>
      </c>
      <c r="CU53" s="32">
        <f t="shared" si="63"/>
        <v>0</v>
      </c>
      <c r="CV53" s="32">
        <f t="shared" si="64"/>
        <v>3.4</v>
      </c>
      <c r="CW53" s="31">
        <f t="shared" si="186"/>
        <v>0</v>
      </c>
      <c r="CX53" s="31">
        <f t="shared" si="187"/>
        <v>0</v>
      </c>
      <c r="CY53" s="31">
        <f t="shared" si="188"/>
        <v>0</v>
      </c>
      <c r="CZ53" s="31">
        <f t="shared" si="189"/>
        <v>0</v>
      </c>
      <c r="DA53" s="31">
        <f t="shared" si="190"/>
        <v>0</v>
      </c>
      <c r="DB53" s="31">
        <f t="shared" si="191"/>
        <v>-0.85999999999999988</v>
      </c>
      <c r="DC53" s="31">
        <f t="shared" si="192"/>
        <v>-63.109999999999992</v>
      </c>
      <c r="DD53" s="31">
        <f t="shared" si="193"/>
        <v>-109.65999999999995</v>
      </c>
      <c r="DE53" s="31">
        <f t="shared" si="194"/>
        <v>-14.269999999999991</v>
      </c>
      <c r="DF53" s="31">
        <f t="shared" si="195"/>
        <v>0</v>
      </c>
      <c r="DG53" s="31">
        <f t="shared" si="196"/>
        <v>0</v>
      </c>
      <c r="DH53" s="31">
        <f t="shared" si="197"/>
        <v>-2.8599999999999994</v>
      </c>
      <c r="DI53" s="32">
        <f t="shared" si="65"/>
        <v>0</v>
      </c>
      <c r="DJ53" s="32">
        <f t="shared" si="66"/>
        <v>0</v>
      </c>
      <c r="DK53" s="32">
        <f t="shared" si="67"/>
        <v>0</v>
      </c>
      <c r="DL53" s="32">
        <f t="shared" si="68"/>
        <v>0</v>
      </c>
      <c r="DM53" s="32">
        <f t="shared" si="69"/>
        <v>0</v>
      </c>
      <c r="DN53" s="32">
        <f t="shared" si="70"/>
        <v>-0.04</v>
      </c>
      <c r="DO53" s="32">
        <f t="shared" si="71"/>
        <v>-3.16</v>
      </c>
      <c r="DP53" s="32">
        <f t="shared" si="72"/>
        <v>-5.48</v>
      </c>
      <c r="DQ53" s="32">
        <f t="shared" si="73"/>
        <v>-0.71</v>
      </c>
      <c r="DR53" s="32">
        <f t="shared" si="74"/>
        <v>0</v>
      </c>
      <c r="DS53" s="32">
        <f t="shared" si="75"/>
        <v>0</v>
      </c>
      <c r="DT53" s="32">
        <f t="shared" si="76"/>
        <v>-0.14000000000000001</v>
      </c>
      <c r="DU53" s="31">
        <f t="shared" si="77"/>
        <v>0</v>
      </c>
      <c r="DV53" s="31">
        <f t="shared" si="78"/>
        <v>0</v>
      </c>
      <c r="DW53" s="31">
        <f t="shared" si="79"/>
        <v>0</v>
      </c>
      <c r="DX53" s="31">
        <f t="shared" si="80"/>
        <v>0</v>
      </c>
      <c r="DY53" s="31">
        <f t="shared" si="81"/>
        <v>0</v>
      </c>
      <c r="DZ53" s="31">
        <f t="shared" si="82"/>
        <v>-0.13</v>
      </c>
      <c r="EA53" s="31">
        <f t="shared" si="83"/>
        <v>-9.25</v>
      </c>
      <c r="EB53" s="31">
        <f t="shared" si="84"/>
        <v>-15.86</v>
      </c>
      <c r="EC53" s="31">
        <f t="shared" si="85"/>
        <v>-2.04</v>
      </c>
      <c r="ED53" s="31">
        <f t="shared" si="86"/>
        <v>0</v>
      </c>
      <c r="EE53" s="31">
        <f t="shared" si="87"/>
        <v>0</v>
      </c>
      <c r="EF53" s="31">
        <f t="shared" si="88"/>
        <v>-0.39</v>
      </c>
      <c r="EG53" s="32">
        <f t="shared" si="89"/>
        <v>0</v>
      </c>
      <c r="EH53" s="32">
        <f t="shared" si="90"/>
        <v>0</v>
      </c>
      <c r="EI53" s="32">
        <f t="shared" si="91"/>
        <v>0</v>
      </c>
      <c r="EJ53" s="32">
        <f t="shared" si="92"/>
        <v>0</v>
      </c>
      <c r="EK53" s="32">
        <f t="shared" si="93"/>
        <v>0</v>
      </c>
      <c r="EL53" s="32">
        <f t="shared" si="94"/>
        <v>-1.0299999999999998</v>
      </c>
      <c r="EM53" s="32">
        <f t="shared" si="95"/>
        <v>-75.52</v>
      </c>
      <c r="EN53" s="32">
        <f t="shared" si="96"/>
        <v>-130.99999999999994</v>
      </c>
      <c r="EO53" s="32">
        <f t="shared" si="97"/>
        <v>-17.019999999999989</v>
      </c>
      <c r="EP53" s="32">
        <f t="shared" si="98"/>
        <v>0</v>
      </c>
      <c r="EQ53" s="32">
        <f t="shared" si="99"/>
        <v>0</v>
      </c>
      <c r="ER53" s="32">
        <f t="shared" si="100"/>
        <v>-3.3899999999999997</v>
      </c>
    </row>
    <row r="54" spans="1:148" x14ac:dyDescent="0.25">
      <c r="A54" t="s">
        <v>479</v>
      </c>
      <c r="B54" s="1" t="s">
        <v>38</v>
      </c>
      <c r="C54" t="str">
        <f t="shared" ca="1" si="198"/>
        <v>SPCIMP</v>
      </c>
      <c r="D54" t="str">
        <f t="shared" ca="1" si="199"/>
        <v>Alberta-Saskatchewan Intertie - Import</v>
      </c>
      <c r="J54" s="52">
        <v>1147</v>
      </c>
      <c r="K54" s="52">
        <v>661</v>
      </c>
      <c r="L54" s="52">
        <v>1254</v>
      </c>
      <c r="M54" s="52">
        <v>114</v>
      </c>
      <c r="N54" s="52">
        <v>26</v>
      </c>
      <c r="O54" s="52">
        <v>49</v>
      </c>
      <c r="P54" s="52">
        <v>150</v>
      </c>
      <c r="Q54" s="32"/>
      <c r="R54" s="32"/>
      <c r="S54" s="32"/>
      <c r="T54" s="32"/>
      <c r="U54" s="32"/>
      <c r="V54" s="32">
        <v>184042.12</v>
      </c>
      <c r="W54" s="32">
        <v>42657.58</v>
      </c>
      <c r="X54" s="32">
        <v>271503.34000000003</v>
      </c>
      <c r="Y54" s="32">
        <v>2883.48</v>
      </c>
      <c r="Z54" s="32">
        <v>769.86</v>
      </c>
      <c r="AA54" s="32">
        <v>1857.05</v>
      </c>
      <c r="AB54" s="32">
        <v>6041.5</v>
      </c>
      <c r="AH54" s="2">
        <v>6.4</v>
      </c>
      <c r="AI54" s="2">
        <v>6.4</v>
      </c>
      <c r="AJ54" s="2">
        <v>6.4</v>
      </c>
      <c r="AK54" s="2">
        <v>6.4</v>
      </c>
      <c r="AL54" s="2">
        <v>6.4</v>
      </c>
      <c r="AM54" s="2">
        <v>6.4</v>
      </c>
      <c r="AN54" s="2">
        <v>6.4</v>
      </c>
      <c r="AO54" s="33"/>
      <c r="AP54" s="33"/>
      <c r="AQ54" s="33"/>
      <c r="AR54" s="33"/>
      <c r="AS54" s="33"/>
      <c r="AT54" s="33">
        <v>11778.7</v>
      </c>
      <c r="AU54" s="33">
        <v>2730.09</v>
      </c>
      <c r="AV54" s="33">
        <v>17376.21</v>
      </c>
      <c r="AW54" s="33">
        <v>184.54</v>
      </c>
      <c r="AX54" s="33">
        <v>49.27</v>
      </c>
      <c r="AY54" s="33">
        <v>118.85</v>
      </c>
      <c r="AZ54" s="33">
        <v>386.66</v>
      </c>
      <c r="BA54" s="31">
        <f t="shared" si="41"/>
        <v>0</v>
      </c>
      <c r="BB54" s="31">
        <f t="shared" si="42"/>
        <v>0</v>
      </c>
      <c r="BC54" s="31">
        <f t="shared" si="43"/>
        <v>0</v>
      </c>
      <c r="BD54" s="31">
        <f t="shared" si="44"/>
        <v>0</v>
      </c>
      <c r="BE54" s="31">
        <f t="shared" si="45"/>
        <v>0</v>
      </c>
      <c r="BF54" s="31">
        <f t="shared" si="46"/>
        <v>-36.81</v>
      </c>
      <c r="BG54" s="31">
        <f t="shared" si="47"/>
        <v>68.25</v>
      </c>
      <c r="BH54" s="31">
        <f t="shared" si="48"/>
        <v>434.41</v>
      </c>
      <c r="BI54" s="31">
        <f t="shared" si="49"/>
        <v>4.6100000000000003</v>
      </c>
      <c r="BJ54" s="31">
        <f t="shared" si="50"/>
        <v>-0.85</v>
      </c>
      <c r="BK54" s="31">
        <f t="shared" si="51"/>
        <v>-2.04</v>
      </c>
      <c r="BL54" s="31">
        <f t="shared" si="52"/>
        <v>-6.65</v>
      </c>
      <c r="BM54" s="6">
        <v>2.4799999999999999E-2</v>
      </c>
      <c r="BN54" s="6">
        <v>2.4799999999999999E-2</v>
      </c>
      <c r="BO54" s="6">
        <v>2.4799999999999999E-2</v>
      </c>
      <c r="BP54" s="6">
        <v>2.4799999999999999E-2</v>
      </c>
      <c r="BQ54" s="6">
        <v>2.4799999999999999E-2</v>
      </c>
      <c r="BR54" s="6">
        <v>2.4799999999999999E-2</v>
      </c>
      <c r="BS54" s="6">
        <v>2.4799999999999999E-2</v>
      </c>
      <c r="BT54" s="6">
        <v>2.4799999999999999E-2</v>
      </c>
      <c r="BU54" s="6">
        <v>2.4799999999999999E-2</v>
      </c>
      <c r="BV54" s="6">
        <v>2.4799999999999999E-2</v>
      </c>
      <c r="BW54" s="6">
        <v>2.4799999999999999E-2</v>
      </c>
      <c r="BX54" s="6">
        <v>2.4799999999999999E-2</v>
      </c>
      <c r="BY54" s="31">
        <v>0</v>
      </c>
      <c r="BZ54" s="31">
        <v>0</v>
      </c>
      <c r="CA54" s="31">
        <v>0</v>
      </c>
      <c r="CB54" s="31">
        <v>0</v>
      </c>
      <c r="CC54" s="31">
        <v>0</v>
      </c>
      <c r="CD54" s="31">
        <v>4564.24</v>
      </c>
      <c r="CE54" s="31">
        <v>1057.9100000000001</v>
      </c>
      <c r="CF54" s="31">
        <v>6733.28</v>
      </c>
      <c r="CG54" s="31">
        <v>71.510000000000005</v>
      </c>
      <c r="CH54" s="31">
        <v>19.09</v>
      </c>
      <c r="CI54" s="31">
        <v>46.05</v>
      </c>
      <c r="CJ54" s="31">
        <v>149.83000000000001</v>
      </c>
      <c r="CK54" s="32">
        <f t="shared" si="53"/>
        <v>0</v>
      </c>
      <c r="CL54" s="32">
        <f t="shared" si="54"/>
        <v>0</v>
      </c>
      <c r="CM54" s="32">
        <f t="shared" si="55"/>
        <v>0</v>
      </c>
      <c r="CN54" s="32">
        <f t="shared" si="56"/>
        <v>0</v>
      </c>
      <c r="CO54" s="32">
        <f t="shared" si="57"/>
        <v>0</v>
      </c>
      <c r="CP54" s="32">
        <f t="shared" si="58"/>
        <v>460.11</v>
      </c>
      <c r="CQ54" s="32">
        <f t="shared" si="59"/>
        <v>106.64</v>
      </c>
      <c r="CR54" s="32">
        <f t="shared" si="60"/>
        <v>678.76</v>
      </c>
      <c r="CS54" s="32">
        <f t="shared" si="61"/>
        <v>7.21</v>
      </c>
      <c r="CT54" s="32">
        <f t="shared" si="62"/>
        <v>1.92</v>
      </c>
      <c r="CU54" s="32">
        <f t="shared" si="63"/>
        <v>4.6399999999999997</v>
      </c>
      <c r="CV54" s="32">
        <f t="shared" si="64"/>
        <v>15.1</v>
      </c>
      <c r="CW54" s="31">
        <f t="shared" si="186"/>
        <v>0</v>
      </c>
      <c r="CX54" s="31">
        <f t="shared" si="187"/>
        <v>0</v>
      </c>
      <c r="CY54" s="31">
        <f t="shared" si="188"/>
        <v>0</v>
      </c>
      <c r="CZ54" s="31">
        <f t="shared" si="189"/>
        <v>0</v>
      </c>
      <c r="DA54" s="31">
        <f t="shared" si="190"/>
        <v>0</v>
      </c>
      <c r="DB54" s="31">
        <f t="shared" si="191"/>
        <v>-6717.5400000000009</v>
      </c>
      <c r="DC54" s="31">
        <f t="shared" si="192"/>
        <v>-1633.79</v>
      </c>
      <c r="DD54" s="31">
        <f t="shared" si="193"/>
        <v>-10398.579999999998</v>
      </c>
      <c r="DE54" s="31">
        <f t="shared" si="194"/>
        <v>-110.42999999999999</v>
      </c>
      <c r="DF54" s="31">
        <f t="shared" si="195"/>
        <v>-27.410000000000004</v>
      </c>
      <c r="DG54" s="31">
        <f t="shared" si="196"/>
        <v>-66.11999999999999</v>
      </c>
      <c r="DH54" s="31">
        <f t="shared" si="197"/>
        <v>-215.08</v>
      </c>
      <c r="DI54" s="32">
        <f t="shared" si="65"/>
        <v>0</v>
      </c>
      <c r="DJ54" s="32">
        <f t="shared" si="66"/>
        <v>0</v>
      </c>
      <c r="DK54" s="32">
        <f t="shared" si="67"/>
        <v>0</v>
      </c>
      <c r="DL54" s="32">
        <f t="shared" si="68"/>
        <v>0</v>
      </c>
      <c r="DM54" s="32">
        <f t="shared" si="69"/>
        <v>0</v>
      </c>
      <c r="DN54" s="32">
        <f t="shared" si="70"/>
        <v>-335.88</v>
      </c>
      <c r="DO54" s="32">
        <f t="shared" si="71"/>
        <v>-81.69</v>
      </c>
      <c r="DP54" s="32">
        <f t="shared" si="72"/>
        <v>-519.92999999999995</v>
      </c>
      <c r="DQ54" s="32">
        <f t="shared" si="73"/>
        <v>-5.52</v>
      </c>
      <c r="DR54" s="32">
        <f t="shared" si="74"/>
        <v>-1.37</v>
      </c>
      <c r="DS54" s="32">
        <f t="shared" si="75"/>
        <v>-3.31</v>
      </c>
      <c r="DT54" s="32">
        <f t="shared" si="76"/>
        <v>-10.75</v>
      </c>
      <c r="DU54" s="31">
        <f t="shared" si="77"/>
        <v>0</v>
      </c>
      <c r="DV54" s="31">
        <f t="shared" si="78"/>
        <v>0</v>
      </c>
      <c r="DW54" s="31">
        <f t="shared" si="79"/>
        <v>0</v>
      </c>
      <c r="DX54" s="31">
        <f t="shared" si="80"/>
        <v>0</v>
      </c>
      <c r="DY54" s="31">
        <f t="shared" si="81"/>
        <v>0</v>
      </c>
      <c r="DZ54" s="31">
        <f t="shared" si="82"/>
        <v>-998.04</v>
      </c>
      <c r="EA54" s="31">
        <f t="shared" si="83"/>
        <v>-239.38</v>
      </c>
      <c r="EB54" s="31">
        <f t="shared" si="84"/>
        <v>-1503.7</v>
      </c>
      <c r="EC54" s="31">
        <f t="shared" si="85"/>
        <v>-15.76</v>
      </c>
      <c r="ED54" s="31">
        <f t="shared" si="86"/>
        <v>-3.86</v>
      </c>
      <c r="EE54" s="31">
        <f t="shared" si="87"/>
        <v>-9.19</v>
      </c>
      <c r="EF54" s="31">
        <f t="shared" si="88"/>
        <v>-29.48</v>
      </c>
      <c r="EG54" s="32">
        <f t="shared" si="89"/>
        <v>0</v>
      </c>
      <c r="EH54" s="32">
        <f t="shared" si="90"/>
        <v>0</v>
      </c>
      <c r="EI54" s="32">
        <f t="shared" si="91"/>
        <v>0</v>
      </c>
      <c r="EJ54" s="32">
        <f t="shared" si="92"/>
        <v>0</v>
      </c>
      <c r="EK54" s="32">
        <f t="shared" si="93"/>
        <v>0</v>
      </c>
      <c r="EL54" s="32">
        <f t="shared" si="94"/>
        <v>-8051.4600000000009</v>
      </c>
      <c r="EM54" s="32">
        <f t="shared" si="95"/>
        <v>-1954.8600000000001</v>
      </c>
      <c r="EN54" s="32">
        <f t="shared" si="96"/>
        <v>-12422.21</v>
      </c>
      <c r="EO54" s="32">
        <f t="shared" si="97"/>
        <v>-131.70999999999998</v>
      </c>
      <c r="EP54" s="32">
        <f t="shared" si="98"/>
        <v>-32.640000000000008</v>
      </c>
      <c r="EQ54" s="32">
        <f t="shared" si="99"/>
        <v>-78.61999999999999</v>
      </c>
      <c r="ER54" s="32">
        <f t="shared" si="100"/>
        <v>-255.31</v>
      </c>
    </row>
    <row r="55" spans="1:148" x14ac:dyDescent="0.25">
      <c r="A55" t="s">
        <v>479</v>
      </c>
      <c r="B55" s="1" t="s">
        <v>40</v>
      </c>
      <c r="C55" t="str">
        <f t="shared" ca="1" si="198"/>
        <v>SPCEXP</v>
      </c>
      <c r="D55" t="str">
        <f t="shared" ca="1" si="199"/>
        <v>Alberta-Saskatchewan Intertie - Export</v>
      </c>
      <c r="P55" s="52">
        <v>56</v>
      </c>
      <c r="Q55" s="32"/>
      <c r="R55" s="32"/>
      <c r="S55" s="32"/>
      <c r="T55" s="32"/>
      <c r="U55" s="32"/>
      <c r="V55" s="32"/>
      <c r="W55" s="32"/>
      <c r="X55" s="32"/>
      <c r="Y55" s="32"/>
      <c r="Z55" s="32"/>
      <c r="AA55" s="32"/>
      <c r="AB55" s="32">
        <v>973.84</v>
      </c>
      <c r="AN55" s="2">
        <v>2.2999999999999998</v>
      </c>
      <c r="AO55" s="33"/>
      <c r="AP55" s="33"/>
      <c r="AQ55" s="33"/>
      <c r="AR55" s="33"/>
      <c r="AS55" s="33"/>
      <c r="AT55" s="33"/>
      <c r="AU55" s="33"/>
      <c r="AV55" s="33"/>
      <c r="AW55" s="33"/>
      <c r="AX55" s="33"/>
      <c r="AY55" s="33"/>
      <c r="AZ55" s="33">
        <v>22.4</v>
      </c>
      <c r="BA55" s="31">
        <f t="shared" si="41"/>
        <v>0</v>
      </c>
      <c r="BB55" s="31">
        <f t="shared" si="42"/>
        <v>0</v>
      </c>
      <c r="BC55" s="31">
        <f t="shared" si="43"/>
        <v>0</v>
      </c>
      <c r="BD55" s="31">
        <f t="shared" si="44"/>
        <v>0</v>
      </c>
      <c r="BE55" s="31">
        <f t="shared" si="45"/>
        <v>0</v>
      </c>
      <c r="BF55" s="31">
        <f t="shared" si="46"/>
        <v>0</v>
      </c>
      <c r="BG55" s="31">
        <f t="shared" si="47"/>
        <v>0</v>
      </c>
      <c r="BH55" s="31">
        <f t="shared" si="48"/>
        <v>0</v>
      </c>
      <c r="BI55" s="31">
        <f t="shared" si="49"/>
        <v>0</v>
      </c>
      <c r="BJ55" s="31">
        <f t="shared" si="50"/>
        <v>0</v>
      </c>
      <c r="BK55" s="31">
        <f t="shared" si="51"/>
        <v>0</v>
      </c>
      <c r="BL55" s="31">
        <f t="shared" si="52"/>
        <v>-1.07</v>
      </c>
      <c r="BM55" s="6">
        <v>2.24E-2</v>
      </c>
      <c r="BN55" s="6">
        <v>2.24E-2</v>
      </c>
      <c r="BO55" s="6">
        <v>2.24E-2</v>
      </c>
      <c r="BP55" s="6">
        <v>2.24E-2</v>
      </c>
      <c r="BQ55" s="6">
        <v>2.24E-2</v>
      </c>
      <c r="BR55" s="6">
        <v>2.24E-2</v>
      </c>
      <c r="BS55" s="6">
        <v>2.24E-2</v>
      </c>
      <c r="BT55" s="6">
        <v>2.24E-2</v>
      </c>
      <c r="BU55" s="6">
        <v>2.24E-2</v>
      </c>
      <c r="BV55" s="6">
        <v>2.24E-2</v>
      </c>
      <c r="BW55" s="6">
        <v>2.24E-2</v>
      </c>
      <c r="BX55" s="6">
        <v>2.24E-2</v>
      </c>
      <c r="BY55" s="31">
        <v>0</v>
      </c>
      <c r="BZ55" s="31">
        <v>0</v>
      </c>
      <c r="CA55" s="31">
        <v>0</v>
      </c>
      <c r="CB55" s="31">
        <v>0</v>
      </c>
      <c r="CC55" s="31">
        <v>0</v>
      </c>
      <c r="CD55" s="31">
        <v>0</v>
      </c>
      <c r="CE55" s="31">
        <v>0</v>
      </c>
      <c r="CF55" s="31">
        <v>0</v>
      </c>
      <c r="CG55" s="31">
        <v>0</v>
      </c>
      <c r="CH55" s="31">
        <v>0</v>
      </c>
      <c r="CI55" s="31">
        <v>0</v>
      </c>
      <c r="CJ55" s="31">
        <v>21.81</v>
      </c>
      <c r="CK55" s="32">
        <f t="shared" si="53"/>
        <v>0</v>
      </c>
      <c r="CL55" s="32">
        <f t="shared" si="54"/>
        <v>0</v>
      </c>
      <c r="CM55" s="32">
        <f t="shared" si="55"/>
        <v>0</v>
      </c>
      <c r="CN55" s="32">
        <f t="shared" si="56"/>
        <v>0</v>
      </c>
      <c r="CO55" s="32">
        <f t="shared" si="57"/>
        <v>0</v>
      </c>
      <c r="CP55" s="32">
        <f t="shared" si="58"/>
        <v>0</v>
      </c>
      <c r="CQ55" s="32">
        <f t="shared" si="59"/>
        <v>0</v>
      </c>
      <c r="CR55" s="32">
        <f t="shared" si="60"/>
        <v>0</v>
      </c>
      <c r="CS55" s="32">
        <f t="shared" si="61"/>
        <v>0</v>
      </c>
      <c r="CT55" s="32">
        <f t="shared" si="62"/>
        <v>0</v>
      </c>
      <c r="CU55" s="32">
        <f t="shared" si="63"/>
        <v>0</v>
      </c>
      <c r="CV55" s="32">
        <f t="shared" si="64"/>
        <v>2.4300000000000002</v>
      </c>
      <c r="CW55" s="31">
        <f t="shared" si="186"/>
        <v>0</v>
      </c>
      <c r="CX55" s="31">
        <f t="shared" si="187"/>
        <v>0</v>
      </c>
      <c r="CY55" s="31">
        <f t="shared" si="188"/>
        <v>0</v>
      </c>
      <c r="CZ55" s="31">
        <f t="shared" si="189"/>
        <v>0</v>
      </c>
      <c r="DA55" s="31">
        <f t="shared" si="190"/>
        <v>0</v>
      </c>
      <c r="DB55" s="31">
        <f t="shared" si="191"/>
        <v>0</v>
      </c>
      <c r="DC55" s="31">
        <f t="shared" si="192"/>
        <v>0</v>
      </c>
      <c r="DD55" s="31">
        <f t="shared" si="193"/>
        <v>0</v>
      </c>
      <c r="DE55" s="31">
        <f t="shared" si="194"/>
        <v>0</v>
      </c>
      <c r="DF55" s="31">
        <f t="shared" si="195"/>
        <v>0</v>
      </c>
      <c r="DG55" s="31">
        <f t="shared" si="196"/>
        <v>0</v>
      </c>
      <c r="DH55" s="31">
        <f t="shared" si="197"/>
        <v>2.91</v>
      </c>
      <c r="DI55" s="32">
        <f t="shared" si="65"/>
        <v>0</v>
      </c>
      <c r="DJ55" s="32">
        <f t="shared" si="66"/>
        <v>0</v>
      </c>
      <c r="DK55" s="32">
        <f t="shared" si="67"/>
        <v>0</v>
      </c>
      <c r="DL55" s="32">
        <f t="shared" si="68"/>
        <v>0</v>
      </c>
      <c r="DM55" s="32">
        <f t="shared" si="69"/>
        <v>0</v>
      </c>
      <c r="DN55" s="32">
        <f t="shared" si="70"/>
        <v>0</v>
      </c>
      <c r="DO55" s="32">
        <f t="shared" si="71"/>
        <v>0</v>
      </c>
      <c r="DP55" s="32">
        <f t="shared" si="72"/>
        <v>0</v>
      </c>
      <c r="DQ55" s="32">
        <f t="shared" si="73"/>
        <v>0</v>
      </c>
      <c r="DR55" s="32">
        <f t="shared" si="74"/>
        <v>0</v>
      </c>
      <c r="DS55" s="32">
        <f t="shared" si="75"/>
        <v>0</v>
      </c>
      <c r="DT55" s="32">
        <f t="shared" si="76"/>
        <v>0.15</v>
      </c>
      <c r="DU55" s="31">
        <f t="shared" si="77"/>
        <v>0</v>
      </c>
      <c r="DV55" s="31">
        <f t="shared" si="78"/>
        <v>0</v>
      </c>
      <c r="DW55" s="31">
        <f t="shared" si="79"/>
        <v>0</v>
      </c>
      <c r="DX55" s="31">
        <f t="shared" si="80"/>
        <v>0</v>
      </c>
      <c r="DY55" s="31">
        <f t="shared" si="81"/>
        <v>0</v>
      </c>
      <c r="DZ55" s="31">
        <f t="shared" si="82"/>
        <v>0</v>
      </c>
      <c r="EA55" s="31">
        <f t="shared" si="83"/>
        <v>0</v>
      </c>
      <c r="EB55" s="31">
        <f t="shared" si="84"/>
        <v>0</v>
      </c>
      <c r="EC55" s="31">
        <f t="shared" si="85"/>
        <v>0</v>
      </c>
      <c r="ED55" s="31">
        <f t="shared" si="86"/>
        <v>0</v>
      </c>
      <c r="EE55" s="31">
        <f t="shared" si="87"/>
        <v>0</v>
      </c>
      <c r="EF55" s="31">
        <f t="shared" si="88"/>
        <v>0.4</v>
      </c>
      <c r="EG55" s="32">
        <f t="shared" si="89"/>
        <v>0</v>
      </c>
      <c r="EH55" s="32">
        <f t="shared" si="90"/>
        <v>0</v>
      </c>
      <c r="EI55" s="32">
        <f t="shared" si="91"/>
        <v>0</v>
      </c>
      <c r="EJ55" s="32">
        <f t="shared" si="92"/>
        <v>0</v>
      </c>
      <c r="EK55" s="32">
        <f t="shared" si="93"/>
        <v>0</v>
      </c>
      <c r="EL55" s="32">
        <f t="shared" si="94"/>
        <v>0</v>
      </c>
      <c r="EM55" s="32">
        <f t="shared" si="95"/>
        <v>0</v>
      </c>
      <c r="EN55" s="32">
        <f t="shared" si="96"/>
        <v>0</v>
      </c>
      <c r="EO55" s="32">
        <f t="shared" si="97"/>
        <v>0</v>
      </c>
      <c r="EP55" s="32">
        <f t="shared" si="98"/>
        <v>0</v>
      </c>
      <c r="EQ55" s="32">
        <f t="shared" si="99"/>
        <v>0</v>
      </c>
      <c r="ER55" s="32">
        <f t="shared" si="100"/>
        <v>3.46</v>
      </c>
    </row>
    <row r="56" spans="1:148" x14ac:dyDescent="0.25">
      <c r="A56" t="s">
        <v>480</v>
      </c>
      <c r="B56" s="1" t="s">
        <v>57</v>
      </c>
      <c r="C56" t="str">
        <f t="shared" ca="1" si="198"/>
        <v>DAI1</v>
      </c>
      <c r="D56" t="str">
        <f t="shared" ca="1" si="199"/>
        <v>Daishowa-Marubeni</v>
      </c>
      <c r="E56" s="52">
        <v>8173.5360000000001</v>
      </c>
      <c r="F56" s="52">
        <v>6393.1</v>
      </c>
      <c r="G56" s="52">
        <v>6439.902</v>
      </c>
      <c r="H56" s="52">
        <v>6453.8739999999998</v>
      </c>
      <c r="I56" s="52">
        <v>6693.134</v>
      </c>
      <c r="J56" s="52">
        <v>7834.8059999999996</v>
      </c>
      <c r="K56" s="52">
        <v>8442.07</v>
      </c>
      <c r="L56" s="52">
        <v>8028.7479999999996</v>
      </c>
      <c r="M56" s="52">
        <v>7264.7539999999999</v>
      </c>
      <c r="N56" s="52">
        <v>3969.4340000000002</v>
      </c>
      <c r="O56" s="52">
        <v>3532.6060000000002</v>
      </c>
      <c r="P56" s="52">
        <v>5829.0162</v>
      </c>
      <c r="Q56" s="32">
        <v>329449.59999999998</v>
      </c>
      <c r="R56" s="32">
        <v>265776.11</v>
      </c>
      <c r="S56" s="32">
        <v>133087.53</v>
      </c>
      <c r="T56" s="32">
        <v>135419.97</v>
      </c>
      <c r="U56" s="32">
        <v>442580.21</v>
      </c>
      <c r="V56" s="32">
        <v>1311386.1100000001</v>
      </c>
      <c r="W56" s="32">
        <v>212696.81</v>
      </c>
      <c r="X56" s="32">
        <v>366549.74</v>
      </c>
      <c r="Y56" s="32">
        <v>153181.32</v>
      </c>
      <c r="Z56" s="32">
        <v>101245.81</v>
      </c>
      <c r="AA56" s="32">
        <v>102950.72</v>
      </c>
      <c r="AB56" s="32">
        <v>127128.88</v>
      </c>
      <c r="AC56" s="2">
        <v>-1.84</v>
      </c>
      <c r="AD56" s="2">
        <v>-1.84</v>
      </c>
      <c r="AE56" s="2">
        <v>-1.84</v>
      </c>
      <c r="AF56" s="2">
        <v>-1.84</v>
      </c>
      <c r="AG56" s="2">
        <v>-1.84</v>
      </c>
      <c r="AH56" s="2">
        <v>-1.84</v>
      </c>
      <c r="AI56" s="2">
        <v>-1.84</v>
      </c>
      <c r="AJ56" s="2">
        <v>-1.84</v>
      </c>
      <c r="AK56" s="2">
        <v>-1.84</v>
      </c>
      <c r="AL56" s="2">
        <v>-1.84</v>
      </c>
      <c r="AM56" s="2">
        <v>-1.84</v>
      </c>
      <c r="AN56" s="2">
        <v>-1.84</v>
      </c>
      <c r="AO56" s="33">
        <v>-6061.87</v>
      </c>
      <c r="AP56" s="33">
        <v>-4890.28</v>
      </c>
      <c r="AQ56" s="33">
        <v>-2448.81</v>
      </c>
      <c r="AR56" s="33">
        <v>-2491.73</v>
      </c>
      <c r="AS56" s="33">
        <v>-8143.48</v>
      </c>
      <c r="AT56" s="33">
        <v>-24129.5</v>
      </c>
      <c r="AU56" s="33">
        <v>-3913.62</v>
      </c>
      <c r="AV56" s="33">
        <v>-6744.52</v>
      </c>
      <c r="AW56" s="33">
        <v>-2818.54</v>
      </c>
      <c r="AX56" s="33">
        <v>-1862.92</v>
      </c>
      <c r="AY56" s="33">
        <v>-1894.29</v>
      </c>
      <c r="AZ56" s="33">
        <v>-2339.17</v>
      </c>
      <c r="BA56" s="31">
        <f t="shared" si="41"/>
        <v>-32.94</v>
      </c>
      <c r="BB56" s="31">
        <f t="shared" si="42"/>
        <v>-26.58</v>
      </c>
      <c r="BC56" s="31">
        <f t="shared" si="43"/>
        <v>-13.31</v>
      </c>
      <c r="BD56" s="31">
        <f t="shared" si="44"/>
        <v>-27.08</v>
      </c>
      <c r="BE56" s="31">
        <f t="shared" si="45"/>
        <v>-88.52</v>
      </c>
      <c r="BF56" s="31">
        <f t="shared" si="46"/>
        <v>-262.27999999999997</v>
      </c>
      <c r="BG56" s="31">
        <f t="shared" si="47"/>
        <v>340.31</v>
      </c>
      <c r="BH56" s="31">
        <f t="shared" si="48"/>
        <v>586.48</v>
      </c>
      <c r="BI56" s="31">
        <f t="shared" si="49"/>
        <v>245.09</v>
      </c>
      <c r="BJ56" s="31">
        <f t="shared" si="50"/>
        <v>-111.37</v>
      </c>
      <c r="BK56" s="31">
        <f t="shared" si="51"/>
        <v>-113.25</v>
      </c>
      <c r="BL56" s="31">
        <f t="shared" si="52"/>
        <v>-139.84</v>
      </c>
      <c r="BM56" s="6">
        <v>-8.1000000000000003E-2</v>
      </c>
      <c r="BN56" s="6">
        <v>-8.1000000000000003E-2</v>
      </c>
      <c r="BO56" s="6">
        <v>-8.1000000000000003E-2</v>
      </c>
      <c r="BP56" s="6">
        <v>-8.1000000000000003E-2</v>
      </c>
      <c r="BQ56" s="6">
        <v>-8.1000000000000003E-2</v>
      </c>
      <c r="BR56" s="6">
        <v>-8.1000000000000003E-2</v>
      </c>
      <c r="BS56" s="6">
        <v>-8.1000000000000003E-2</v>
      </c>
      <c r="BT56" s="6">
        <v>-8.1000000000000003E-2</v>
      </c>
      <c r="BU56" s="6">
        <v>-8.1000000000000003E-2</v>
      </c>
      <c r="BV56" s="6">
        <v>-8.1000000000000003E-2</v>
      </c>
      <c r="BW56" s="6">
        <v>-8.1000000000000003E-2</v>
      </c>
      <c r="BX56" s="6">
        <v>-8.1000000000000003E-2</v>
      </c>
      <c r="BY56" s="31">
        <v>-26685.42</v>
      </c>
      <c r="BZ56" s="31">
        <v>-21527.86</v>
      </c>
      <c r="CA56" s="31">
        <v>-10780.09</v>
      </c>
      <c r="CB56" s="31">
        <v>-10969.02</v>
      </c>
      <c r="CC56" s="31">
        <v>-35849</v>
      </c>
      <c r="CD56" s="31">
        <v>-106222.27</v>
      </c>
      <c r="CE56" s="31">
        <v>-17228.439999999999</v>
      </c>
      <c r="CF56" s="31">
        <v>-29690.53</v>
      </c>
      <c r="CG56" s="31">
        <v>-12407.69</v>
      </c>
      <c r="CH56" s="31">
        <v>-8200.91</v>
      </c>
      <c r="CI56" s="31">
        <v>-8339.01</v>
      </c>
      <c r="CJ56" s="31">
        <v>-10297.44</v>
      </c>
      <c r="CK56" s="32">
        <f t="shared" si="53"/>
        <v>823.62</v>
      </c>
      <c r="CL56" s="32">
        <f t="shared" si="54"/>
        <v>664.44</v>
      </c>
      <c r="CM56" s="32">
        <f t="shared" si="55"/>
        <v>332.72</v>
      </c>
      <c r="CN56" s="32">
        <f t="shared" si="56"/>
        <v>338.55</v>
      </c>
      <c r="CO56" s="32">
        <f t="shared" si="57"/>
        <v>1106.45</v>
      </c>
      <c r="CP56" s="32">
        <f t="shared" si="58"/>
        <v>3278.47</v>
      </c>
      <c r="CQ56" s="32">
        <f t="shared" si="59"/>
        <v>531.74</v>
      </c>
      <c r="CR56" s="32">
        <f t="shared" si="60"/>
        <v>916.37</v>
      </c>
      <c r="CS56" s="32">
        <f t="shared" si="61"/>
        <v>382.95</v>
      </c>
      <c r="CT56" s="32">
        <f t="shared" si="62"/>
        <v>253.11</v>
      </c>
      <c r="CU56" s="32">
        <f t="shared" si="63"/>
        <v>257.38</v>
      </c>
      <c r="CV56" s="32">
        <f t="shared" si="64"/>
        <v>317.82</v>
      </c>
      <c r="CW56" s="31">
        <f t="shared" si="186"/>
        <v>-19766.990000000002</v>
      </c>
      <c r="CX56" s="31">
        <f t="shared" si="187"/>
        <v>-15946.560000000003</v>
      </c>
      <c r="CY56" s="31">
        <f t="shared" si="188"/>
        <v>-7985.2500000000009</v>
      </c>
      <c r="CZ56" s="31">
        <f t="shared" si="189"/>
        <v>-8111.6600000000017</v>
      </c>
      <c r="DA56" s="31">
        <f t="shared" si="190"/>
        <v>-26510.550000000003</v>
      </c>
      <c r="DB56" s="31">
        <f t="shared" si="191"/>
        <v>-78552.02</v>
      </c>
      <c r="DC56" s="31">
        <f t="shared" si="192"/>
        <v>-13123.389999999998</v>
      </c>
      <c r="DD56" s="31">
        <f t="shared" si="193"/>
        <v>-22616.12</v>
      </c>
      <c r="DE56" s="31">
        <f t="shared" si="194"/>
        <v>-9451.2900000000009</v>
      </c>
      <c r="DF56" s="31">
        <f t="shared" si="195"/>
        <v>-5973.51</v>
      </c>
      <c r="DG56" s="31">
        <f t="shared" si="196"/>
        <v>-6074.09</v>
      </c>
      <c r="DH56" s="31">
        <f t="shared" si="197"/>
        <v>-7500.6100000000006</v>
      </c>
      <c r="DI56" s="32">
        <f t="shared" si="65"/>
        <v>-988.35</v>
      </c>
      <c r="DJ56" s="32">
        <f t="shared" si="66"/>
        <v>-797.33</v>
      </c>
      <c r="DK56" s="32">
        <f t="shared" si="67"/>
        <v>-399.26</v>
      </c>
      <c r="DL56" s="32">
        <f t="shared" si="68"/>
        <v>-405.58</v>
      </c>
      <c r="DM56" s="32">
        <f t="shared" si="69"/>
        <v>-1325.53</v>
      </c>
      <c r="DN56" s="32">
        <f t="shared" si="70"/>
        <v>-3927.6</v>
      </c>
      <c r="DO56" s="32">
        <f t="shared" si="71"/>
        <v>-656.17</v>
      </c>
      <c r="DP56" s="32">
        <f t="shared" si="72"/>
        <v>-1130.81</v>
      </c>
      <c r="DQ56" s="32">
        <f t="shared" si="73"/>
        <v>-472.56</v>
      </c>
      <c r="DR56" s="32">
        <f t="shared" si="74"/>
        <v>-298.68</v>
      </c>
      <c r="DS56" s="32">
        <f t="shared" si="75"/>
        <v>-303.7</v>
      </c>
      <c r="DT56" s="32">
        <f t="shared" si="76"/>
        <v>-375.03</v>
      </c>
      <c r="DU56" s="31">
        <f t="shared" si="77"/>
        <v>-3141.26</v>
      </c>
      <c r="DV56" s="31">
        <f t="shared" si="78"/>
        <v>-2500.2800000000002</v>
      </c>
      <c r="DW56" s="31">
        <f t="shared" si="79"/>
        <v>-1236.7</v>
      </c>
      <c r="DX56" s="31">
        <f t="shared" si="80"/>
        <v>-1239.06</v>
      </c>
      <c r="DY56" s="31">
        <f t="shared" si="81"/>
        <v>-3995.02</v>
      </c>
      <c r="DZ56" s="31">
        <f t="shared" si="82"/>
        <v>-11670.64</v>
      </c>
      <c r="EA56" s="31">
        <f t="shared" si="83"/>
        <v>-1922.8</v>
      </c>
      <c r="EB56" s="31">
        <f t="shared" si="84"/>
        <v>-3270.43</v>
      </c>
      <c r="EC56" s="31">
        <f t="shared" si="85"/>
        <v>-1348.66</v>
      </c>
      <c r="ED56" s="31">
        <f t="shared" si="86"/>
        <v>-841.35</v>
      </c>
      <c r="EE56" s="31">
        <f t="shared" si="87"/>
        <v>-843.9</v>
      </c>
      <c r="EF56" s="31">
        <f t="shared" si="88"/>
        <v>-1028.23</v>
      </c>
      <c r="EG56" s="32">
        <f t="shared" si="89"/>
        <v>-23896.6</v>
      </c>
      <c r="EH56" s="32">
        <f t="shared" si="90"/>
        <v>-19244.170000000002</v>
      </c>
      <c r="EI56" s="32">
        <f t="shared" si="91"/>
        <v>-9621.2100000000009</v>
      </c>
      <c r="EJ56" s="32">
        <f t="shared" si="92"/>
        <v>-9756.3000000000011</v>
      </c>
      <c r="EK56" s="32">
        <f t="shared" si="93"/>
        <v>-31831.100000000002</v>
      </c>
      <c r="EL56" s="32">
        <f t="shared" si="94"/>
        <v>-94150.260000000009</v>
      </c>
      <c r="EM56" s="32">
        <f t="shared" si="95"/>
        <v>-15702.359999999997</v>
      </c>
      <c r="EN56" s="32">
        <f t="shared" si="96"/>
        <v>-27017.360000000001</v>
      </c>
      <c r="EO56" s="32">
        <f t="shared" si="97"/>
        <v>-11272.51</v>
      </c>
      <c r="EP56" s="32">
        <f t="shared" si="98"/>
        <v>-7113.5400000000009</v>
      </c>
      <c r="EQ56" s="32">
        <f t="shared" si="99"/>
        <v>-7221.69</v>
      </c>
      <c r="ER56" s="32">
        <f t="shared" si="100"/>
        <v>-8903.8700000000008</v>
      </c>
    </row>
    <row r="57" spans="1:148" x14ac:dyDescent="0.25">
      <c r="A57" t="s">
        <v>481</v>
      </c>
      <c r="B57" s="1" t="s">
        <v>58</v>
      </c>
      <c r="C57" t="str">
        <f t="shared" ca="1" si="198"/>
        <v>DOWGEN15M</v>
      </c>
      <c r="D57" t="str">
        <f t="shared" ca="1" si="199"/>
        <v>Dow Hydrocarbon Industrial Complex</v>
      </c>
      <c r="E57" s="52">
        <v>34302.774874399998</v>
      </c>
      <c r="F57" s="52">
        <v>30096.048482999999</v>
      </c>
      <c r="G57" s="52">
        <v>13332.9370731</v>
      </c>
      <c r="H57" s="52">
        <v>11895.5045778</v>
      </c>
      <c r="I57" s="52">
        <v>19366.717370599999</v>
      </c>
      <c r="J57" s="52">
        <v>14008.321670400001</v>
      </c>
      <c r="K57" s="52">
        <v>36239.253857600001</v>
      </c>
      <c r="L57" s="52">
        <v>20823.463281100001</v>
      </c>
      <c r="M57" s="52">
        <v>26419.650731900001</v>
      </c>
      <c r="N57" s="52">
        <v>7148.5783344000001</v>
      </c>
      <c r="O57" s="52">
        <v>8119.4581795000004</v>
      </c>
      <c r="P57" s="52">
        <v>35785.230403100002</v>
      </c>
      <c r="Q57" s="32">
        <v>1651515.21</v>
      </c>
      <c r="R57" s="32">
        <v>1487035.45</v>
      </c>
      <c r="S57" s="32">
        <v>376118.28</v>
      </c>
      <c r="T57" s="32">
        <v>306961.96000000002</v>
      </c>
      <c r="U57" s="32">
        <v>1947210.26</v>
      </c>
      <c r="V57" s="32">
        <v>2225669.0699999998</v>
      </c>
      <c r="W57" s="32">
        <v>997374.1</v>
      </c>
      <c r="X57" s="32">
        <v>1001531.29</v>
      </c>
      <c r="Y57" s="32">
        <v>587217.56000000006</v>
      </c>
      <c r="Z57" s="32">
        <v>237906.53</v>
      </c>
      <c r="AA57" s="32">
        <v>346800.17</v>
      </c>
      <c r="AB57" s="32">
        <v>899927.12</v>
      </c>
      <c r="AC57" s="2">
        <v>2.37</v>
      </c>
      <c r="AD57" s="2">
        <v>2.37</v>
      </c>
      <c r="AE57" s="2">
        <v>2.37</v>
      </c>
      <c r="AF57" s="2">
        <v>2.37</v>
      </c>
      <c r="AG57" s="2">
        <v>2.37</v>
      </c>
      <c r="AH57" s="2">
        <v>2.37</v>
      </c>
      <c r="AI57" s="2">
        <v>2.37</v>
      </c>
      <c r="AJ57" s="2">
        <v>2.37</v>
      </c>
      <c r="AK57" s="2">
        <v>2.37</v>
      </c>
      <c r="AL57" s="2">
        <v>2.37</v>
      </c>
      <c r="AM57" s="2">
        <v>2.37</v>
      </c>
      <c r="AN57" s="2">
        <v>2.37</v>
      </c>
      <c r="AO57" s="33">
        <v>39140.910000000003</v>
      </c>
      <c r="AP57" s="33">
        <v>35242.74</v>
      </c>
      <c r="AQ57" s="33">
        <v>8914</v>
      </c>
      <c r="AR57" s="33">
        <v>7275</v>
      </c>
      <c r="AS57" s="33">
        <v>46148.88</v>
      </c>
      <c r="AT57" s="33">
        <v>52748.36</v>
      </c>
      <c r="AU57" s="33">
        <v>23637.77</v>
      </c>
      <c r="AV57" s="33">
        <v>23736.29</v>
      </c>
      <c r="AW57" s="33">
        <v>13917.06</v>
      </c>
      <c r="AX57" s="33">
        <v>5638.38</v>
      </c>
      <c r="AY57" s="33">
        <v>8219.16</v>
      </c>
      <c r="AZ57" s="33">
        <v>21328.27</v>
      </c>
      <c r="BA57" s="31">
        <f t="shared" si="41"/>
        <v>-165.15</v>
      </c>
      <c r="BB57" s="31">
        <f t="shared" si="42"/>
        <v>-148.69999999999999</v>
      </c>
      <c r="BC57" s="31">
        <f t="shared" si="43"/>
        <v>-37.61</v>
      </c>
      <c r="BD57" s="31">
        <f t="shared" si="44"/>
        <v>-61.39</v>
      </c>
      <c r="BE57" s="31">
        <f t="shared" si="45"/>
        <v>-389.44</v>
      </c>
      <c r="BF57" s="31">
        <f t="shared" si="46"/>
        <v>-445.13</v>
      </c>
      <c r="BG57" s="31">
        <f t="shared" si="47"/>
        <v>1595.8</v>
      </c>
      <c r="BH57" s="31">
        <f t="shared" si="48"/>
        <v>1602.45</v>
      </c>
      <c r="BI57" s="31">
        <f t="shared" si="49"/>
        <v>939.55</v>
      </c>
      <c r="BJ57" s="31">
        <f t="shared" si="50"/>
        <v>-261.7</v>
      </c>
      <c r="BK57" s="31">
        <f t="shared" si="51"/>
        <v>-381.48</v>
      </c>
      <c r="BL57" s="31">
        <f t="shared" si="52"/>
        <v>-989.92</v>
      </c>
      <c r="BM57" s="6">
        <v>5.79E-2</v>
      </c>
      <c r="BN57" s="6">
        <v>5.79E-2</v>
      </c>
      <c r="BO57" s="6">
        <v>5.79E-2</v>
      </c>
      <c r="BP57" s="6">
        <v>5.79E-2</v>
      </c>
      <c r="BQ57" s="6">
        <v>5.79E-2</v>
      </c>
      <c r="BR57" s="6">
        <v>5.79E-2</v>
      </c>
      <c r="BS57" s="6">
        <v>5.79E-2</v>
      </c>
      <c r="BT57" s="6">
        <v>5.79E-2</v>
      </c>
      <c r="BU57" s="6">
        <v>5.79E-2</v>
      </c>
      <c r="BV57" s="6">
        <v>5.79E-2</v>
      </c>
      <c r="BW57" s="6">
        <v>5.79E-2</v>
      </c>
      <c r="BX57" s="6">
        <v>5.79E-2</v>
      </c>
      <c r="BY57" s="31">
        <v>95622.73</v>
      </c>
      <c r="BZ57" s="31">
        <v>86099.35</v>
      </c>
      <c r="CA57" s="31">
        <v>21777.25</v>
      </c>
      <c r="CB57" s="31">
        <v>17773.099999999999</v>
      </c>
      <c r="CC57" s="31">
        <v>112743.47</v>
      </c>
      <c r="CD57" s="31">
        <v>128866.24000000001</v>
      </c>
      <c r="CE57" s="31">
        <v>57747.96</v>
      </c>
      <c r="CF57" s="31">
        <v>57988.66</v>
      </c>
      <c r="CG57" s="31">
        <v>33999.9</v>
      </c>
      <c r="CH57" s="31">
        <v>13774.79</v>
      </c>
      <c r="CI57" s="31">
        <v>20079.73</v>
      </c>
      <c r="CJ57" s="31">
        <v>52105.78</v>
      </c>
      <c r="CK57" s="32">
        <f t="shared" si="53"/>
        <v>4128.79</v>
      </c>
      <c r="CL57" s="32">
        <f t="shared" si="54"/>
        <v>3717.59</v>
      </c>
      <c r="CM57" s="32">
        <f t="shared" si="55"/>
        <v>940.3</v>
      </c>
      <c r="CN57" s="32">
        <f t="shared" si="56"/>
        <v>767.4</v>
      </c>
      <c r="CO57" s="32">
        <f t="shared" si="57"/>
        <v>4868.03</v>
      </c>
      <c r="CP57" s="32">
        <f t="shared" si="58"/>
        <v>5564.17</v>
      </c>
      <c r="CQ57" s="32">
        <f t="shared" si="59"/>
        <v>2493.44</v>
      </c>
      <c r="CR57" s="32">
        <f t="shared" si="60"/>
        <v>2503.83</v>
      </c>
      <c r="CS57" s="32">
        <f t="shared" si="61"/>
        <v>1468.04</v>
      </c>
      <c r="CT57" s="32">
        <f t="shared" si="62"/>
        <v>594.77</v>
      </c>
      <c r="CU57" s="32">
        <f t="shared" si="63"/>
        <v>867</v>
      </c>
      <c r="CV57" s="32">
        <f t="shared" si="64"/>
        <v>2249.8200000000002</v>
      </c>
      <c r="CW57" s="31">
        <f t="shared" si="186"/>
        <v>60775.759999999987</v>
      </c>
      <c r="CX57" s="31">
        <f t="shared" si="187"/>
        <v>54722.9</v>
      </c>
      <c r="CY57" s="31">
        <f t="shared" si="188"/>
        <v>13841.16</v>
      </c>
      <c r="CZ57" s="31">
        <f t="shared" si="189"/>
        <v>11326.89</v>
      </c>
      <c r="DA57" s="31">
        <f t="shared" si="190"/>
        <v>71852.06</v>
      </c>
      <c r="DB57" s="31">
        <f t="shared" si="191"/>
        <v>82127.180000000008</v>
      </c>
      <c r="DC57" s="31">
        <f t="shared" si="192"/>
        <v>35007.83</v>
      </c>
      <c r="DD57" s="31">
        <f t="shared" si="193"/>
        <v>35153.750000000007</v>
      </c>
      <c r="DE57" s="31">
        <f t="shared" si="194"/>
        <v>20611.330000000005</v>
      </c>
      <c r="DF57" s="31">
        <f t="shared" si="195"/>
        <v>8992.880000000001</v>
      </c>
      <c r="DG57" s="31">
        <f t="shared" si="196"/>
        <v>13109.05</v>
      </c>
      <c r="DH57" s="31">
        <f t="shared" si="197"/>
        <v>34017.25</v>
      </c>
      <c r="DI57" s="32">
        <f t="shared" si="65"/>
        <v>3038.79</v>
      </c>
      <c r="DJ57" s="32">
        <f t="shared" si="66"/>
        <v>2736.15</v>
      </c>
      <c r="DK57" s="32">
        <f t="shared" si="67"/>
        <v>692.06</v>
      </c>
      <c r="DL57" s="32">
        <f t="shared" si="68"/>
        <v>566.34</v>
      </c>
      <c r="DM57" s="32">
        <f t="shared" si="69"/>
        <v>3592.6</v>
      </c>
      <c r="DN57" s="32">
        <f t="shared" si="70"/>
        <v>4106.3599999999997</v>
      </c>
      <c r="DO57" s="32">
        <f t="shared" si="71"/>
        <v>1750.39</v>
      </c>
      <c r="DP57" s="32">
        <f t="shared" si="72"/>
        <v>1757.69</v>
      </c>
      <c r="DQ57" s="32">
        <f t="shared" si="73"/>
        <v>1030.57</v>
      </c>
      <c r="DR57" s="32">
        <f t="shared" si="74"/>
        <v>449.64</v>
      </c>
      <c r="DS57" s="32">
        <f t="shared" si="75"/>
        <v>655.45</v>
      </c>
      <c r="DT57" s="32">
        <f t="shared" si="76"/>
        <v>1700.86</v>
      </c>
      <c r="DU57" s="31">
        <f t="shared" si="77"/>
        <v>9658.15</v>
      </c>
      <c r="DV57" s="31">
        <f t="shared" si="78"/>
        <v>8580.07</v>
      </c>
      <c r="DW57" s="31">
        <f t="shared" si="79"/>
        <v>2143.63</v>
      </c>
      <c r="DX57" s="31">
        <f t="shared" si="80"/>
        <v>1730.18</v>
      </c>
      <c r="DY57" s="31">
        <f t="shared" si="81"/>
        <v>10827.77</v>
      </c>
      <c r="DZ57" s="31">
        <f t="shared" si="82"/>
        <v>12201.81</v>
      </c>
      <c r="EA57" s="31">
        <f t="shared" si="83"/>
        <v>5129.25</v>
      </c>
      <c r="EB57" s="31">
        <f t="shared" si="84"/>
        <v>5083.45</v>
      </c>
      <c r="EC57" s="31">
        <f t="shared" si="85"/>
        <v>2941.14</v>
      </c>
      <c r="ED57" s="31">
        <f t="shared" si="86"/>
        <v>1266.6099999999999</v>
      </c>
      <c r="EE57" s="31">
        <f t="shared" si="87"/>
        <v>1821.31</v>
      </c>
      <c r="EF57" s="31">
        <f t="shared" si="88"/>
        <v>4663.28</v>
      </c>
      <c r="EG57" s="32">
        <f t="shared" si="89"/>
        <v>73472.699999999983</v>
      </c>
      <c r="EH57" s="32">
        <f t="shared" si="90"/>
        <v>66039.12</v>
      </c>
      <c r="EI57" s="32">
        <f t="shared" si="91"/>
        <v>16676.849999999999</v>
      </c>
      <c r="EJ57" s="32">
        <f t="shared" si="92"/>
        <v>13623.41</v>
      </c>
      <c r="EK57" s="32">
        <f t="shared" si="93"/>
        <v>86272.430000000008</v>
      </c>
      <c r="EL57" s="32">
        <f t="shared" si="94"/>
        <v>98435.35</v>
      </c>
      <c r="EM57" s="32">
        <f t="shared" si="95"/>
        <v>41887.47</v>
      </c>
      <c r="EN57" s="32">
        <f t="shared" si="96"/>
        <v>41994.890000000007</v>
      </c>
      <c r="EO57" s="32">
        <f t="shared" si="97"/>
        <v>24583.040000000005</v>
      </c>
      <c r="EP57" s="32">
        <f t="shared" si="98"/>
        <v>10709.130000000001</v>
      </c>
      <c r="EQ57" s="32">
        <f t="shared" si="99"/>
        <v>15585.81</v>
      </c>
      <c r="ER57" s="32">
        <f t="shared" si="100"/>
        <v>40381.39</v>
      </c>
    </row>
    <row r="58" spans="1:148" x14ac:dyDescent="0.25">
      <c r="A58" t="s">
        <v>482</v>
      </c>
      <c r="B58" s="1" t="s">
        <v>32</v>
      </c>
      <c r="C58" t="str">
        <f t="shared" ca="1" si="198"/>
        <v>DRW1</v>
      </c>
      <c r="D58" t="str">
        <f t="shared" ca="1" si="199"/>
        <v>Drywood #1</v>
      </c>
      <c r="E58" s="52">
        <v>2.84</v>
      </c>
      <c r="F58" s="52">
        <v>1.5573999999999999</v>
      </c>
      <c r="G58" s="52">
        <v>2.1524999999999999</v>
      </c>
      <c r="H58" s="52">
        <v>5.4276</v>
      </c>
      <c r="I58" s="52">
        <v>38.726100000000002</v>
      </c>
      <c r="J58" s="52">
        <v>1.1702999999999999</v>
      </c>
      <c r="K58" s="52">
        <v>5.7736999999999998</v>
      </c>
      <c r="L58" s="52">
        <v>1.1153</v>
      </c>
      <c r="M58" s="52">
        <v>0.7026</v>
      </c>
      <c r="N58" s="52">
        <v>7.8577000000000004</v>
      </c>
      <c r="O58" s="52">
        <v>0.81599999999999995</v>
      </c>
      <c r="P58" s="52">
        <v>14.5748</v>
      </c>
      <c r="Q58" s="32">
        <v>88.91</v>
      </c>
      <c r="R58" s="32">
        <v>39.67</v>
      </c>
      <c r="S58" s="32">
        <v>36.83</v>
      </c>
      <c r="T58" s="32">
        <v>146.44999999999999</v>
      </c>
      <c r="U58" s="32">
        <v>6702.34</v>
      </c>
      <c r="V58" s="32">
        <v>39.9</v>
      </c>
      <c r="W58" s="32">
        <v>341.68</v>
      </c>
      <c r="X58" s="32">
        <v>20.97</v>
      </c>
      <c r="Y58" s="32">
        <v>13.45</v>
      </c>
      <c r="Z58" s="32">
        <v>157.06</v>
      </c>
      <c r="AA58" s="32">
        <v>370.63</v>
      </c>
      <c r="AB58" s="32">
        <v>295.99</v>
      </c>
      <c r="AC58" s="2">
        <v>1.63</v>
      </c>
      <c r="AD58" s="2">
        <v>1.63</v>
      </c>
      <c r="AE58" s="2">
        <v>1.63</v>
      </c>
      <c r="AF58" s="2">
        <v>1.63</v>
      </c>
      <c r="AG58" s="2">
        <v>1.63</v>
      </c>
      <c r="AH58" s="2">
        <v>1.63</v>
      </c>
      <c r="AI58" s="2">
        <v>1.63</v>
      </c>
      <c r="AJ58" s="2">
        <v>1.63</v>
      </c>
      <c r="AK58" s="2">
        <v>1.63</v>
      </c>
      <c r="AL58" s="2">
        <v>1.63</v>
      </c>
      <c r="AM58" s="2">
        <v>1.63</v>
      </c>
      <c r="AN58" s="2">
        <v>1.63</v>
      </c>
      <c r="AO58" s="33">
        <v>1.45</v>
      </c>
      <c r="AP58" s="33">
        <v>0.65</v>
      </c>
      <c r="AQ58" s="33">
        <v>0.6</v>
      </c>
      <c r="AR58" s="33">
        <v>2.39</v>
      </c>
      <c r="AS58" s="33">
        <v>109.25</v>
      </c>
      <c r="AT58" s="33">
        <v>0.65</v>
      </c>
      <c r="AU58" s="33">
        <v>5.57</v>
      </c>
      <c r="AV58" s="33">
        <v>0.34</v>
      </c>
      <c r="AW58" s="33">
        <v>0.22</v>
      </c>
      <c r="AX58" s="33">
        <v>2.56</v>
      </c>
      <c r="AY58" s="33">
        <v>6.04</v>
      </c>
      <c r="AZ58" s="33">
        <v>4.82</v>
      </c>
      <c r="BA58" s="31">
        <f t="shared" si="41"/>
        <v>-0.01</v>
      </c>
      <c r="BB58" s="31">
        <f t="shared" si="42"/>
        <v>0</v>
      </c>
      <c r="BC58" s="31">
        <f t="shared" si="43"/>
        <v>0</v>
      </c>
      <c r="BD58" s="31">
        <f t="shared" si="44"/>
        <v>-0.03</v>
      </c>
      <c r="BE58" s="31">
        <f t="shared" si="45"/>
        <v>-1.34</v>
      </c>
      <c r="BF58" s="31">
        <f t="shared" si="46"/>
        <v>-0.01</v>
      </c>
      <c r="BG58" s="31">
        <f t="shared" si="47"/>
        <v>0.55000000000000004</v>
      </c>
      <c r="BH58" s="31">
        <f t="shared" si="48"/>
        <v>0.03</v>
      </c>
      <c r="BI58" s="31">
        <f t="shared" si="49"/>
        <v>0.02</v>
      </c>
      <c r="BJ58" s="31">
        <f t="shared" si="50"/>
        <v>-0.17</v>
      </c>
      <c r="BK58" s="31">
        <f t="shared" si="51"/>
        <v>-0.41</v>
      </c>
      <c r="BL58" s="31">
        <f t="shared" si="52"/>
        <v>-0.33</v>
      </c>
      <c r="BM58" s="6">
        <v>-1.44E-2</v>
      </c>
      <c r="BN58" s="6">
        <v>-1.44E-2</v>
      </c>
      <c r="BO58" s="6">
        <v>-1.44E-2</v>
      </c>
      <c r="BP58" s="6">
        <v>-1.44E-2</v>
      </c>
      <c r="BQ58" s="6">
        <v>-1.44E-2</v>
      </c>
      <c r="BR58" s="6">
        <v>-1.44E-2</v>
      </c>
      <c r="BS58" s="6">
        <v>-1.44E-2</v>
      </c>
      <c r="BT58" s="6">
        <v>-1.44E-2</v>
      </c>
      <c r="BU58" s="6">
        <v>-1.44E-2</v>
      </c>
      <c r="BV58" s="6">
        <v>-1.44E-2</v>
      </c>
      <c r="BW58" s="6">
        <v>-1.44E-2</v>
      </c>
      <c r="BX58" s="6">
        <v>-1.44E-2</v>
      </c>
      <c r="BY58" s="31">
        <v>-1.28</v>
      </c>
      <c r="BZ58" s="31">
        <v>-0.56999999999999995</v>
      </c>
      <c r="CA58" s="31">
        <v>-0.53</v>
      </c>
      <c r="CB58" s="31">
        <v>-2.11</v>
      </c>
      <c r="CC58" s="31">
        <v>-96.51</v>
      </c>
      <c r="CD58" s="31">
        <v>-0.56999999999999995</v>
      </c>
      <c r="CE58" s="31">
        <v>-4.92</v>
      </c>
      <c r="CF58" s="31">
        <v>-0.3</v>
      </c>
      <c r="CG58" s="31">
        <v>-0.19</v>
      </c>
      <c r="CH58" s="31">
        <v>-2.2599999999999998</v>
      </c>
      <c r="CI58" s="31">
        <v>-5.34</v>
      </c>
      <c r="CJ58" s="31">
        <v>-4.26</v>
      </c>
      <c r="CK58" s="32">
        <f t="shared" si="53"/>
        <v>0.22</v>
      </c>
      <c r="CL58" s="32">
        <f t="shared" si="54"/>
        <v>0.1</v>
      </c>
      <c r="CM58" s="32">
        <f t="shared" si="55"/>
        <v>0.09</v>
      </c>
      <c r="CN58" s="32">
        <f t="shared" si="56"/>
        <v>0.37</v>
      </c>
      <c r="CO58" s="32">
        <f t="shared" si="57"/>
        <v>16.760000000000002</v>
      </c>
      <c r="CP58" s="32">
        <f t="shared" si="58"/>
        <v>0.1</v>
      </c>
      <c r="CQ58" s="32">
        <f t="shared" si="59"/>
        <v>0.85</v>
      </c>
      <c r="CR58" s="32">
        <f t="shared" si="60"/>
        <v>0.05</v>
      </c>
      <c r="CS58" s="32">
        <f t="shared" si="61"/>
        <v>0.03</v>
      </c>
      <c r="CT58" s="32">
        <f t="shared" si="62"/>
        <v>0.39</v>
      </c>
      <c r="CU58" s="32">
        <f t="shared" si="63"/>
        <v>0.93</v>
      </c>
      <c r="CV58" s="32">
        <f t="shared" si="64"/>
        <v>0.74</v>
      </c>
      <c r="CW58" s="31">
        <f t="shared" si="186"/>
        <v>-2.5</v>
      </c>
      <c r="CX58" s="31">
        <f t="shared" si="187"/>
        <v>-1.1200000000000001</v>
      </c>
      <c r="CY58" s="31">
        <f t="shared" si="188"/>
        <v>-1.04</v>
      </c>
      <c r="CZ58" s="31">
        <f t="shared" si="189"/>
        <v>-4.0999999999999996</v>
      </c>
      <c r="DA58" s="31">
        <f t="shared" si="190"/>
        <v>-187.66</v>
      </c>
      <c r="DB58" s="31">
        <f t="shared" si="191"/>
        <v>-1.1100000000000001</v>
      </c>
      <c r="DC58" s="31">
        <f t="shared" si="192"/>
        <v>-10.190000000000001</v>
      </c>
      <c r="DD58" s="31">
        <f t="shared" si="193"/>
        <v>-0.62000000000000011</v>
      </c>
      <c r="DE58" s="31">
        <f t="shared" si="194"/>
        <v>-0.4</v>
      </c>
      <c r="DF58" s="31">
        <f t="shared" si="195"/>
        <v>-4.26</v>
      </c>
      <c r="DG58" s="31">
        <f t="shared" si="196"/>
        <v>-10.039999999999999</v>
      </c>
      <c r="DH58" s="31">
        <f t="shared" si="197"/>
        <v>-8.01</v>
      </c>
      <c r="DI58" s="32">
        <f t="shared" si="65"/>
        <v>-0.13</v>
      </c>
      <c r="DJ58" s="32">
        <f t="shared" si="66"/>
        <v>-0.06</v>
      </c>
      <c r="DK58" s="32">
        <f t="shared" si="67"/>
        <v>-0.05</v>
      </c>
      <c r="DL58" s="32">
        <f t="shared" si="68"/>
        <v>-0.21</v>
      </c>
      <c r="DM58" s="32">
        <f t="shared" si="69"/>
        <v>-9.3800000000000008</v>
      </c>
      <c r="DN58" s="32">
        <f t="shared" si="70"/>
        <v>-0.06</v>
      </c>
      <c r="DO58" s="32">
        <f t="shared" si="71"/>
        <v>-0.51</v>
      </c>
      <c r="DP58" s="32">
        <f t="shared" si="72"/>
        <v>-0.03</v>
      </c>
      <c r="DQ58" s="32">
        <f t="shared" si="73"/>
        <v>-0.02</v>
      </c>
      <c r="DR58" s="32">
        <f t="shared" si="74"/>
        <v>-0.21</v>
      </c>
      <c r="DS58" s="32">
        <f t="shared" si="75"/>
        <v>-0.5</v>
      </c>
      <c r="DT58" s="32">
        <f t="shared" si="76"/>
        <v>-0.4</v>
      </c>
      <c r="DU58" s="31">
        <f t="shared" si="77"/>
        <v>-0.4</v>
      </c>
      <c r="DV58" s="31">
        <f t="shared" si="78"/>
        <v>-0.18</v>
      </c>
      <c r="DW58" s="31">
        <f t="shared" si="79"/>
        <v>-0.16</v>
      </c>
      <c r="DX58" s="31">
        <f t="shared" si="80"/>
        <v>-0.63</v>
      </c>
      <c r="DY58" s="31">
        <f t="shared" si="81"/>
        <v>-28.28</v>
      </c>
      <c r="DZ58" s="31">
        <f t="shared" si="82"/>
        <v>-0.16</v>
      </c>
      <c r="EA58" s="31">
        <f t="shared" si="83"/>
        <v>-1.49</v>
      </c>
      <c r="EB58" s="31">
        <f t="shared" si="84"/>
        <v>-0.09</v>
      </c>
      <c r="EC58" s="31">
        <f t="shared" si="85"/>
        <v>-0.06</v>
      </c>
      <c r="ED58" s="31">
        <f t="shared" si="86"/>
        <v>-0.6</v>
      </c>
      <c r="EE58" s="31">
        <f t="shared" si="87"/>
        <v>-1.39</v>
      </c>
      <c r="EF58" s="31">
        <f t="shared" si="88"/>
        <v>-1.1000000000000001</v>
      </c>
      <c r="EG58" s="32">
        <f t="shared" si="89"/>
        <v>-3.03</v>
      </c>
      <c r="EH58" s="32">
        <f t="shared" si="90"/>
        <v>-1.36</v>
      </c>
      <c r="EI58" s="32">
        <f t="shared" si="91"/>
        <v>-1.25</v>
      </c>
      <c r="EJ58" s="32">
        <f t="shared" si="92"/>
        <v>-4.9399999999999995</v>
      </c>
      <c r="EK58" s="32">
        <f t="shared" si="93"/>
        <v>-225.32</v>
      </c>
      <c r="EL58" s="32">
        <f t="shared" si="94"/>
        <v>-1.33</v>
      </c>
      <c r="EM58" s="32">
        <f t="shared" si="95"/>
        <v>-12.190000000000001</v>
      </c>
      <c r="EN58" s="32">
        <f t="shared" si="96"/>
        <v>-0.7400000000000001</v>
      </c>
      <c r="EO58" s="32">
        <f t="shared" si="97"/>
        <v>-0.48000000000000004</v>
      </c>
      <c r="EP58" s="32">
        <f t="shared" si="98"/>
        <v>-5.0699999999999994</v>
      </c>
      <c r="EQ58" s="32">
        <f t="shared" si="99"/>
        <v>-11.93</v>
      </c>
      <c r="ER58" s="32">
        <f t="shared" si="100"/>
        <v>-9.51</v>
      </c>
    </row>
    <row r="59" spans="1:148" x14ac:dyDescent="0.25">
      <c r="A59" t="s">
        <v>483</v>
      </c>
      <c r="B59" s="1" t="s">
        <v>80</v>
      </c>
      <c r="C59" t="str">
        <f t="shared" ca="1" si="198"/>
        <v>EAGL</v>
      </c>
      <c r="D59" t="str">
        <f t="shared" ca="1" si="199"/>
        <v>Whitecourt Power</v>
      </c>
      <c r="E59" s="52">
        <v>17617.719799999999</v>
      </c>
      <c r="F59" s="52">
        <v>13930.7001</v>
      </c>
      <c r="G59" s="52">
        <v>15002.8087</v>
      </c>
      <c r="H59" s="52">
        <v>12454.409600000001</v>
      </c>
      <c r="I59" s="52">
        <v>16264.6237</v>
      </c>
      <c r="J59" s="52">
        <v>15552.669099999999</v>
      </c>
      <c r="K59" s="52">
        <v>15581.6965</v>
      </c>
      <c r="L59" s="52">
        <v>15777.773300000001</v>
      </c>
      <c r="M59" s="52">
        <v>15301.9843</v>
      </c>
      <c r="N59" s="52">
        <v>12635.635</v>
      </c>
      <c r="O59" s="52">
        <v>16066.8902</v>
      </c>
      <c r="P59" s="52">
        <v>16912.214400000001</v>
      </c>
      <c r="Q59" s="32">
        <v>607987.6</v>
      </c>
      <c r="R59" s="32">
        <v>488718.74</v>
      </c>
      <c r="S59" s="32">
        <v>316034.77</v>
      </c>
      <c r="T59" s="32">
        <v>260504.12</v>
      </c>
      <c r="U59" s="32">
        <v>933065.79</v>
      </c>
      <c r="V59" s="32">
        <v>1650109.67</v>
      </c>
      <c r="W59" s="32">
        <v>361084.33</v>
      </c>
      <c r="X59" s="32">
        <v>559224.68000000005</v>
      </c>
      <c r="Y59" s="32">
        <v>319182.76</v>
      </c>
      <c r="Z59" s="32">
        <v>273023.2</v>
      </c>
      <c r="AA59" s="32">
        <v>340766.07</v>
      </c>
      <c r="AB59" s="32">
        <v>354882.58</v>
      </c>
      <c r="AC59" s="2">
        <v>3.15</v>
      </c>
      <c r="AD59" s="2">
        <v>3.15</v>
      </c>
      <c r="AE59" s="2">
        <v>3.15</v>
      </c>
      <c r="AF59" s="2">
        <v>3.15</v>
      </c>
      <c r="AG59" s="2">
        <v>3.15</v>
      </c>
      <c r="AH59" s="2">
        <v>3.15</v>
      </c>
      <c r="AI59" s="2">
        <v>3.15</v>
      </c>
      <c r="AJ59" s="2">
        <v>3.15</v>
      </c>
      <c r="AK59" s="2">
        <v>3.15</v>
      </c>
      <c r="AL59" s="2">
        <v>3.15</v>
      </c>
      <c r="AM59" s="2">
        <v>3.15</v>
      </c>
      <c r="AN59" s="2">
        <v>3.15</v>
      </c>
      <c r="AO59" s="33">
        <v>19151.61</v>
      </c>
      <c r="AP59" s="33">
        <v>15394.64</v>
      </c>
      <c r="AQ59" s="33">
        <v>9955.1</v>
      </c>
      <c r="AR59" s="33">
        <v>8205.8799999999992</v>
      </c>
      <c r="AS59" s="33">
        <v>29391.57</v>
      </c>
      <c r="AT59" s="33">
        <v>51978.45</v>
      </c>
      <c r="AU59" s="33">
        <v>11374.16</v>
      </c>
      <c r="AV59" s="33">
        <v>17615.580000000002</v>
      </c>
      <c r="AW59" s="33">
        <v>10054.26</v>
      </c>
      <c r="AX59" s="33">
        <v>8600.23</v>
      </c>
      <c r="AY59" s="33">
        <v>10734.13</v>
      </c>
      <c r="AZ59" s="33">
        <v>11178.8</v>
      </c>
      <c r="BA59" s="31">
        <f t="shared" si="41"/>
        <v>-60.8</v>
      </c>
      <c r="BB59" s="31">
        <f t="shared" si="42"/>
        <v>-48.87</v>
      </c>
      <c r="BC59" s="31">
        <f t="shared" si="43"/>
        <v>-31.6</v>
      </c>
      <c r="BD59" s="31">
        <f t="shared" si="44"/>
        <v>-52.1</v>
      </c>
      <c r="BE59" s="31">
        <f t="shared" si="45"/>
        <v>-186.61</v>
      </c>
      <c r="BF59" s="31">
        <f t="shared" si="46"/>
        <v>-330.02</v>
      </c>
      <c r="BG59" s="31">
        <f t="shared" si="47"/>
        <v>577.73</v>
      </c>
      <c r="BH59" s="31">
        <f t="shared" si="48"/>
        <v>894.76</v>
      </c>
      <c r="BI59" s="31">
        <f t="shared" si="49"/>
        <v>510.69</v>
      </c>
      <c r="BJ59" s="31">
        <f t="shared" si="50"/>
        <v>-300.33</v>
      </c>
      <c r="BK59" s="31">
        <f t="shared" si="51"/>
        <v>-374.84</v>
      </c>
      <c r="BL59" s="31">
        <f t="shared" si="52"/>
        <v>-390.37</v>
      </c>
      <c r="BM59" s="6">
        <v>8.5000000000000006E-3</v>
      </c>
      <c r="BN59" s="6">
        <v>8.5000000000000006E-3</v>
      </c>
      <c r="BO59" s="6">
        <v>8.5000000000000006E-3</v>
      </c>
      <c r="BP59" s="6">
        <v>8.5000000000000006E-3</v>
      </c>
      <c r="BQ59" s="6">
        <v>8.5000000000000006E-3</v>
      </c>
      <c r="BR59" s="6">
        <v>8.5000000000000006E-3</v>
      </c>
      <c r="BS59" s="6">
        <v>8.5000000000000006E-3</v>
      </c>
      <c r="BT59" s="6">
        <v>8.5000000000000006E-3</v>
      </c>
      <c r="BU59" s="6">
        <v>8.5000000000000006E-3</v>
      </c>
      <c r="BV59" s="6">
        <v>8.5000000000000006E-3</v>
      </c>
      <c r="BW59" s="6">
        <v>8.5000000000000006E-3</v>
      </c>
      <c r="BX59" s="6">
        <v>8.5000000000000006E-3</v>
      </c>
      <c r="BY59" s="31">
        <v>5167.8900000000003</v>
      </c>
      <c r="BZ59" s="31">
        <v>4154.1099999999997</v>
      </c>
      <c r="CA59" s="31">
        <v>2686.3</v>
      </c>
      <c r="CB59" s="31">
        <v>2214.29</v>
      </c>
      <c r="CC59" s="31">
        <v>7931.06</v>
      </c>
      <c r="CD59" s="31">
        <v>14025.93</v>
      </c>
      <c r="CE59" s="31">
        <v>3069.22</v>
      </c>
      <c r="CF59" s="31">
        <v>4753.41</v>
      </c>
      <c r="CG59" s="31">
        <v>2713.05</v>
      </c>
      <c r="CH59" s="31">
        <v>2320.6999999999998</v>
      </c>
      <c r="CI59" s="31">
        <v>2896.51</v>
      </c>
      <c r="CJ59" s="31">
        <v>3016.5</v>
      </c>
      <c r="CK59" s="32">
        <f t="shared" si="53"/>
        <v>1519.97</v>
      </c>
      <c r="CL59" s="32">
        <f t="shared" si="54"/>
        <v>1221.8</v>
      </c>
      <c r="CM59" s="32">
        <f t="shared" si="55"/>
        <v>790.09</v>
      </c>
      <c r="CN59" s="32">
        <f t="shared" si="56"/>
        <v>651.26</v>
      </c>
      <c r="CO59" s="32">
        <f t="shared" si="57"/>
        <v>2332.66</v>
      </c>
      <c r="CP59" s="32">
        <f t="shared" si="58"/>
        <v>4125.2700000000004</v>
      </c>
      <c r="CQ59" s="32">
        <f t="shared" si="59"/>
        <v>902.71</v>
      </c>
      <c r="CR59" s="32">
        <f t="shared" si="60"/>
        <v>1398.06</v>
      </c>
      <c r="CS59" s="32">
        <f t="shared" si="61"/>
        <v>797.96</v>
      </c>
      <c r="CT59" s="32">
        <f t="shared" si="62"/>
        <v>682.56</v>
      </c>
      <c r="CU59" s="32">
        <f t="shared" si="63"/>
        <v>851.92</v>
      </c>
      <c r="CV59" s="32">
        <f t="shared" si="64"/>
        <v>887.21</v>
      </c>
      <c r="CW59" s="31">
        <f t="shared" si="186"/>
        <v>-12402.95</v>
      </c>
      <c r="CX59" s="31">
        <f t="shared" si="187"/>
        <v>-9969.8599999999988</v>
      </c>
      <c r="CY59" s="31">
        <f t="shared" si="188"/>
        <v>-6447.11</v>
      </c>
      <c r="CZ59" s="31">
        <f t="shared" si="189"/>
        <v>-5288.2299999999987</v>
      </c>
      <c r="DA59" s="31">
        <f t="shared" si="190"/>
        <v>-18941.239999999998</v>
      </c>
      <c r="DB59" s="31">
        <f t="shared" si="191"/>
        <v>-33497.230000000003</v>
      </c>
      <c r="DC59" s="31">
        <f t="shared" si="192"/>
        <v>-7979.9599999999991</v>
      </c>
      <c r="DD59" s="31">
        <f t="shared" si="193"/>
        <v>-12358.870000000003</v>
      </c>
      <c r="DE59" s="31">
        <f t="shared" si="194"/>
        <v>-7053.94</v>
      </c>
      <c r="DF59" s="31">
        <f t="shared" si="195"/>
        <v>-5296.6399999999994</v>
      </c>
      <c r="DG59" s="31">
        <f t="shared" si="196"/>
        <v>-6610.8599999999988</v>
      </c>
      <c r="DH59" s="31">
        <f t="shared" si="197"/>
        <v>-6884.7199999999993</v>
      </c>
      <c r="DI59" s="32">
        <f t="shared" si="65"/>
        <v>-620.15</v>
      </c>
      <c r="DJ59" s="32">
        <f t="shared" si="66"/>
        <v>-498.49</v>
      </c>
      <c r="DK59" s="32">
        <f t="shared" si="67"/>
        <v>-322.36</v>
      </c>
      <c r="DL59" s="32">
        <f t="shared" si="68"/>
        <v>-264.41000000000003</v>
      </c>
      <c r="DM59" s="32">
        <f t="shared" si="69"/>
        <v>-947.06</v>
      </c>
      <c r="DN59" s="32">
        <f t="shared" si="70"/>
        <v>-1674.86</v>
      </c>
      <c r="DO59" s="32">
        <f t="shared" si="71"/>
        <v>-399</v>
      </c>
      <c r="DP59" s="32">
        <f t="shared" si="72"/>
        <v>-617.94000000000005</v>
      </c>
      <c r="DQ59" s="32">
        <f t="shared" si="73"/>
        <v>-352.7</v>
      </c>
      <c r="DR59" s="32">
        <f t="shared" si="74"/>
        <v>-264.83</v>
      </c>
      <c r="DS59" s="32">
        <f t="shared" si="75"/>
        <v>-330.54</v>
      </c>
      <c r="DT59" s="32">
        <f t="shared" si="76"/>
        <v>-344.24</v>
      </c>
      <c r="DU59" s="31">
        <f t="shared" si="77"/>
        <v>-1971.01</v>
      </c>
      <c r="DV59" s="31">
        <f t="shared" si="78"/>
        <v>-1563.19</v>
      </c>
      <c r="DW59" s="31">
        <f t="shared" si="79"/>
        <v>-998.49</v>
      </c>
      <c r="DX59" s="31">
        <f t="shared" si="80"/>
        <v>-807.78</v>
      </c>
      <c r="DY59" s="31">
        <f t="shared" si="81"/>
        <v>-2854.36</v>
      </c>
      <c r="DZ59" s="31">
        <f t="shared" si="82"/>
        <v>-4976.75</v>
      </c>
      <c r="EA59" s="31">
        <f t="shared" si="83"/>
        <v>-1169.2</v>
      </c>
      <c r="EB59" s="31">
        <f t="shared" si="84"/>
        <v>-1787.17</v>
      </c>
      <c r="EC59" s="31">
        <f t="shared" si="85"/>
        <v>-1006.56</v>
      </c>
      <c r="ED59" s="31">
        <f t="shared" si="86"/>
        <v>-746.01</v>
      </c>
      <c r="EE59" s="31">
        <f t="shared" si="87"/>
        <v>-918.48</v>
      </c>
      <c r="EF59" s="31">
        <f t="shared" si="88"/>
        <v>-943.8</v>
      </c>
      <c r="EG59" s="32">
        <f t="shared" si="89"/>
        <v>-14994.11</v>
      </c>
      <c r="EH59" s="32">
        <f t="shared" si="90"/>
        <v>-12031.539999999999</v>
      </c>
      <c r="EI59" s="32">
        <f t="shared" si="91"/>
        <v>-7767.9599999999991</v>
      </c>
      <c r="EJ59" s="32">
        <f t="shared" si="92"/>
        <v>-6360.4199999999983</v>
      </c>
      <c r="EK59" s="32">
        <f t="shared" si="93"/>
        <v>-22742.66</v>
      </c>
      <c r="EL59" s="32">
        <f t="shared" si="94"/>
        <v>-40148.840000000004</v>
      </c>
      <c r="EM59" s="32">
        <f t="shared" si="95"/>
        <v>-9548.16</v>
      </c>
      <c r="EN59" s="32">
        <f t="shared" si="96"/>
        <v>-14763.980000000003</v>
      </c>
      <c r="EO59" s="32">
        <f t="shared" si="97"/>
        <v>-8413.1999999999989</v>
      </c>
      <c r="EP59" s="32">
        <f t="shared" si="98"/>
        <v>-6307.48</v>
      </c>
      <c r="EQ59" s="32">
        <f t="shared" si="99"/>
        <v>-7859.8799999999992</v>
      </c>
      <c r="ER59" s="32">
        <f t="shared" si="100"/>
        <v>-8172.7599999999993</v>
      </c>
    </row>
    <row r="60" spans="1:148" x14ac:dyDescent="0.25">
      <c r="A60" t="s">
        <v>484</v>
      </c>
      <c r="B60" s="1" t="s">
        <v>78</v>
      </c>
      <c r="C60" t="str">
        <f t="shared" ca="1" si="198"/>
        <v>EC01</v>
      </c>
      <c r="D60" t="str">
        <f t="shared" ca="1" si="199"/>
        <v>Cavalier</v>
      </c>
      <c r="E60" s="52">
        <v>34263.323299999996</v>
      </c>
      <c r="F60" s="52">
        <v>27962.890500000001</v>
      </c>
      <c r="G60" s="52">
        <v>34235.65</v>
      </c>
      <c r="H60" s="52">
        <v>20509.207200000001</v>
      </c>
      <c r="I60" s="52">
        <v>40715.349900000001</v>
      </c>
      <c r="J60" s="52">
        <v>47942.228000000003</v>
      </c>
      <c r="K60" s="52">
        <v>18756.533599999999</v>
      </c>
      <c r="L60" s="52">
        <v>24192.573700000001</v>
      </c>
      <c r="M60" s="52">
        <v>7975.2389999999996</v>
      </c>
      <c r="N60" s="52">
        <v>12703.3102</v>
      </c>
      <c r="O60" s="52">
        <v>3417.3191999999999</v>
      </c>
      <c r="P60" s="52">
        <v>33105.2255</v>
      </c>
      <c r="Q60" s="32">
        <v>1632743.67</v>
      </c>
      <c r="R60" s="32">
        <v>1344271.82</v>
      </c>
      <c r="S60" s="32">
        <v>837181.03</v>
      </c>
      <c r="T60" s="32">
        <v>508977.93</v>
      </c>
      <c r="U60" s="32">
        <v>3037202.84</v>
      </c>
      <c r="V60" s="32">
        <v>5374675.71</v>
      </c>
      <c r="W60" s="32">
        <v>572892.92000000004</v>
      </c>
      <c r="X60" s="32">
        <v>1238500.19</v>
      </c>
      <c r="Y60" s="32">
        <v>194141.64</v>
      </c>
      <c r="Z60" s="32">
        <v>422361.46</v>
      </c>
      <c r="AA60" s="32">
        <v>193606.32</v>
      </c>
      <c r="AB60" s="32">
        <v>747107.23</v>
      </c>
      <c r="AC60" s="2">
        <v>2.44</v>
      </c>
      <c r="AD60" s="2">
        <v>2.44</v>
      </c>
      <c r="AE60" s="2">
        <v>2.44</v>
      </c>
      <c r="AF60" s="2">
        <v>2.44</v>
      </c>
      <c r="AG60" s="2">
        <v>2.44</v>
      </c>
      <c r="AH60" s="2">
        <v>2.44</v>
      </c>
      <c r="AI60" s="2">
        <v>2.44</v>
      </c>
      <c r="AJ60" s="2">
        <v>2.44</v>
      </c>
      <c r="AK60" s="2">
        <v>2.44</v>
      </c>
      <c r="AL60" s="2">
        <v>2.44</v>
      </c>
      <c r="AM60" s="2">
        <v>2.44</v>
      </c>
      <c r="AN60" s="2">
        <v>2.44</v>
      </c>
      <c r="AO60" s="33">
        <v>39838.949999999997</v>
      </c>
      <c r="AP60" s="33">
        <v>32800.230000000003</v>
      </c>
      <c r="AQ60" s="33">
        <v>20427.22</v>
      </c>
      <c r="AR60" s="33">
        <v>12419.06</v>
      </c>
      <c r="AS60" s="33">
        <v>74107.75</v>
      </c>
      <c r="AT60" s="33">
        <v>131142.09</v>
      </c>
      <c r="AU60" s="33">
        <v>13978.59</v>
      </c>
      <c r="AV60" s="33">
        <v>30219.4</v>
      </c>
      <c r="AW60" s="33">
        <v>4737.0600000000004</v>
      </c>
      <c r="AX60" s="33">
        <v>10305.620000000001</v>
      </c>
      <c r="AY60" s="33">
        <v>4723.99</v>
      </c>
      <c r="AZ60" s="33">
        <v>18229.419999999998</v>
      </c>
      <c r="BA60" s="31">
        <f t="shared" si="41"/>
        <v>-163.27000000000001</v>
      </c>
      <c r="BB60" s="31">
        <f t="shared" si="42"/>
        <v>-134.43</v>
      </c>
      <c r="BC60" s="31">
        <f t="shared" si="43"/>
        <v>-83.72</v>
      </c>
      <c r="BD60" s="31">
        <f t="shared" si="44"/>
        <v>-101.8</v>
      </c>
      <c r="BE60" s="31">
        <f t="shared" si="45"/>
        <v>-607.44000000000005</v>
      </c>
      <c r="BF60" s="31">
        <f t="shared" si="46"/>
        <v>-1074.94</v>
      </c>
      <c r="BG60" s="31">
        <f t="shared" si="47"/>
        <v>916.63</v>
      </c>
      <c r="BH60" s="31">
        <f t="shared" si="48"/>
        <v>1981.6</v>
      </c>
      <c r="BI60" s="31">
        <f t="shared" si="49"/>
        <v>310.63</v>
      </c>
      <c r="BJ60" s="31">
        <f t="shared" si="50"/>
        <v>-464.6</v>
      </c>
      <c r="BK60" s="31">
        <f t="shared" si="51"/>
        <v>-212.97</v>
      </c>
      <c r="BL60" s="31">
        <f t="shared" si="52"/>
        <v>-821.82</v>
      </c>
      <c r="BM60" s="6">
        <v>-1.72E-2</v>
      </c>
      <c r="BN60" s="6">
        <v>-1.72E-2</v>
      </c>
      <c r="BO60" s="6">
        <v>-1.72E-2</v>
      </c>
      <c r="BP60" s="6">
        <v>-1.72E-2</v>
      </c>
      <c r="BQ60" s="6">
        <v>-1.72E-2</v>
      </c>
      <c r="BR60" s="6">
        <v>-1.72E-2</v>
      </c>
      <c r="BS60" s="6">
        <v>-1.72E-2</v>
      </c>
      <c r="BT60" s="6">
        <v>-1.72E-2</v>
      </c>
      <c r="BU60" s="6">
        <v>-1.72E-2</v>
      </c>
      <c r="BV60" s="6">
        <v>-1.72E-2</v>
      </c>
      <c r="BW60" s="6">
        <v>-1.72E-2</v>
      </c>
      <c r="BX60" s="6">
        <v>-1.72E-2</v>
      </c>
      <c r="BY60" s="31">
        <v>-28083.19</v>
      </c>
      <c r="BZ60" s="31">
        <v>-23121.48</v>
      </c>
      <c r="CA60" s="31">
        <v>-14399.51</v>
      </c>
      <c r="CB60" s="31">
        <v>-8754.42</v>
      </c>
      <c r="CC60" s="31">
        <v>-52239.89</v>
      </c>
      <c r="CD60" s="31">
        <v>-92444.42</v>
      </c>
      <c r="CE60" s="31">
        <v>-9853.76</v>
      </c>
      <c r="CF60" s="31">
        <v>-21302.2</v>
      </c>
      <c r="CG60" s="31">
        <v>-3339.24</v>
      </c>
      <c r="CH60" s="31">
        <v>-7264.62</v>
      </c>
      <c r="CI60" s="31">
        <v>-3330.03</v>
      </c>
      <c r="CJ60" s="31">
        <v>-12850.24</v>
      </c>
      <c r="CK60" s="32">
        <f t="shared" si="53"/>
        <v>4081.86</v>
      </c>
      <c r="CL60" s="32">
        <f t="shared" si="54"/>
        <v>3360.68</v>
      </c>
      <c r="CM60" s="32">
        <f t="shared" si="55"/>
        <v>2092.9499999999998</v>
      </c>
      <c r="CN60" s="32">
        <f t="shared" si="56"/>
        <v>1272.44</v>
      </c>
      <c r="CO60" s="32">
        <f t="shared" si="57"/>
        <v>7593.01</v>
      </c>
      <c r="CP60" s="32">
        <f t="shared" si="58"/>
        <v>13436.69</v>
      </c>
      <c r="CQ60" s="32">
        <f t="shared" si="59"/>
        <v>1432.23</v>
      </c>
      <c r="CR60" s="32">
        <f t="shared" si="60"/>
        <v>3096.25</v>
      </c>
      <c r="CS60" s="32">
        <f t="shared" si="61"/>
        <v>485.35</v>
      </c>
      <c r="CT60" s="32">
        <f t="shared" si="62"/>
        <v>1055.9000000000001</v>
      </c>
      <c r="CU60" s="32">
        <f t="shared" si="63"/>
        <v>484.02</v>
      </c>
      <c r="CV60" s="32">
        <f t="shared" si="64"/>
        <v>1867.77</v>
      </c>
      <c r="CW60" s="31">
        <f t="shared" si="186"/>
        <v>-63677.01</v>
      </c>
      <c r="CX60" s="31">
        <f t="shared" si="187"/>
        <v>-52426.6</v>
      </c>
      <c r="CY60" s="31">
        <f t="shared" si="188"/>
        <v>-32650.06</v>
      </c>
      <c r="CZ60" s="31">
        <f t="shared" si="189"/>
        <v>-19799.240000000002</v>
      </c>
      <c r="DA60" s="31">
        <f t="shared" si="190"/>
        <v>-118147.19</v>
      </c>
      <c r="DB60" s="31">
        <f t="shared" si="191"/>
        <v>-209074.88</v>
      </c>
      <c r="DC60" s="31">
        <f t="shared" si="192"/>
        <v>-23316.750000000004</v>
      </c>
      <c r="DD60" s="31">
        <f t="shared" si="193"/>
        <v>-50406.950000000004</v>
      </c>
      <c r="DE60" s="31">
        <f t="shared" si="194"/>
        <v>-7901.5800000000008</v>
      </c>
      <c r="DF60" s="31">
        <f t="shared" si="195"/>
        <v>-16049.74</v>
      </c>
      <c r="DG60" s="31">
        <f t="shared" si="196"/>
        <v>-7357.03</v>
      </c>
      <c r="DH60" s="31">
        <f t="shared" si="197"/>
        <v>-28390.07</v>
      </c>
      <c r="DI60" s="32">
        <f t="shared" si="65"/>
        <v>-3183.85</v>
      </c>
      <c r="DJ60" s="32">
        <f t="shared" si="66"/>
        <v>-2621.33</v>
      </c>
      <c r="DK60" s="32">
        <f t="shared" si="67"/>
        <v>-1632.5</v>
      </c>
      <c r="DL60" s="32">
        <f t="shared" si="68"/>
        <v>-989.96</v>
      </c>
      <c r="DM60" s="32">
        <f t="shared" si="69"/>
        <v>-5907.36</v>
      </c>
      <c r="DN60" s="32">
        <f t="shared" si="70"/>
        <v>-10453.74</v>
      </c>
      <c r="DO60" s="32">
        <f t="shared" si="71"/>
        <v>-1165.8399999999999</v>
      </c>
      <c r="DP60" s="32">
        <f t="shared" si="72"/>
        <v>-2520.35</v>
      </c>
      <c r="DQ60" s="32">
        <f t="shared" si="73"/>
        <v>-395.08</v>
      </c>
      <c r="DR60" s="32">
        <f t="shared" si="74"/>
        <v>-802.49</v>
      </c>
      <c r="DS60" s="32">
        <f t="shared" si="75"/>
        <v>-367.85</v>
      </c>
      <c r="DT60" s="32">
        <f t="shared" si="76"/>
        <v>-1419.5</v>
      </c>
      <c r="DU60" s="31">
        <f t="shared" si="77"/>
        <v>-10119.200000000001</v>
      </c>
      <c r="DV60" s="31">
        <f t="shared" si="78"/>
        <v>-8220.0300000000007</v>
      </c>
      <c r="DW60" s="31">
        <f t="shared" si="79"/>
        <v>-5056.63</v>
      </c>
      <c r="DX60" s="31">
        <f t="shared" si="80"/>
        <v>-3024.34</v>
      </c>
      <c r="DY60" s="31">
        <f t="shared" si="81"/>
        <v>-17804.23</v>
      </c>
      <c r="DZ60" s="31">
        <f t="shared" si="82"/>
        <v>-31062.69</v>
      </c>
      <c r="EA60" s="31">
        <f t="shared" si="83"/>
        <v>-3416.31</v>
      </c>
      <c r="EB60" s="31">
        <f t="shared" si="84"/>
        <v>-7289.16</v>
      </c>
      <c r="EC60" s="31">
        <f t="shared" si="85"/>
        <v>-1127.52</v>
      </c>
      <c r="ED60" s="31">
        <f t="shared" si="86"/>
        <v>-2260.54</v>
      </c>
      <c r="EE60" s="31">
        <f t="shared" si="87"/>
        <v>-1022.15</v>
      </c>
      <c r="EF60" s="31">
        <f t="shared" si="88"/>
        <v>-3891.88</v>
      </c>
      <c r="EG60" s="32">
        <f t="shared" si="89"/>
        <v>-76980.06</v>
      </c>
      <c r="EH60" s="32">
        <f t="shared" si="90"/>
        <v>-63267.96</v>
      </c>
      <c r="EI60" s="32">
        <f t="shared" si="91"/>
        <v>-39339.189999999995</v>
      </c>
      <c r="EJ60" s="32">
        <f t="shared" si="92"/>
        <v>-23813.54</v>
      </c>
      <c r="EK60" s="32">
        <f t="shared" si="93"/>
        <v>-141858.78</v>
      </c>
      <c r="EL60" s="32">
        <f t="shared" si="94"/>
        <v>-250591.31</v>
      </c>
      <c r="EM60" s="32">
        <f t="shared" si="95"/>
        <v>-27898.900000000005</v>
      </c>
      <c r="EN60" s="32">
        <f t="shared" si="96"/>
        <v>-60216.460000000006</v>
      </c>
      <c r="EO60" s="32">
        <f t="shared" si="97"/>
        <v>-9424.1800000000021</v>
      </c>
      <c r="EP60" s="32">
        <f t="shared" si="98"/>
        <v>-19112.77</v>
      </c>
      <c r="EQ60" s="32">
        <f t="shared" si="99"/>
        <v>-8747.0300000000007</v>
      </c>
      <c r="ER60" s="32">
        <f t="shared" si="100"/>
        <v>-33701.449999999997</v>
      </c>
    </row>
    <row r="61" spans="1:148" x14ac:dyDescent="0.25">
      <c r="A61" t="s">
        <v>60</v>
      </c>
      <c r="B61" s="1" t="s">
        <v>73</v>
      </c>
      <c r="C61" t="str">
        <f t="shared" ca="1" si="198"/>
        <v>EC04</v>
      </c>
      <c r="D61" t="str">
        <f t="shared" ca="1" si="199"/>
        <v>Foster Creek Industrial System</v>
      </c>
      <c r="E61" s="52">
        <v>12849.3593</v>
      </c>
      <c r="F61" s="52">
        <v>15743.0335</v>
      </c>
      <c r="G61" s="52">
        <v>12246.046200000001</v>
      </c>
      <c r="H61" s="52">
        <v>10628.669599999999</v>
      </c>
      <c r="I61" s="52">
        <v>7758.2943999999998</v>
      </c>
      <c r="J61" s="52">
        <v>3451.2899000000002</v>
      </c>
      <c r="K61" s="52">
        <v>4912.8035</v>
      </c>
      <c r="L61" s="52">
        <v>6962.6646000000001</v>
      </c>
      <c r="M61" s="52">
        <v>3193.2856000000002</v>
      </c>
      <c r="N61" s="52">
        <v>13422.9483</v>
      </c>
      <c r="O61" s="52">
        <v>13358.0209</v>
      </c>
      <c r="P61" s="52">
        <v>8896.8593000000001</v>
      </c>
      <c r="Q61" s="32">
        <v>405606.69</v>
      </c>
      <c r="R61" s="32">
        <v>523549.6</v>
      </c>
      <c r="S61" s="32">
        <v>256620.9</v>
      </c>
      <c r="T61" s="32">
        <v>214366.98</v>
      </c>
      <c r="U61" s="32">
        <v>246860.13</v>
      </c>
      <c r="V61" s="32">
        <v>198620.16</v>
      </c>
      <c r="W61" s="32">
        <v>104498.68</v>
      </c>
      <c r="X61" s="32">
        <v>192492.21</v>
      </c>
      <c r="Y61" s="32">
        <v>66184.240000000005</v>
      </c>
      <c r="Z61" s="32">
        <v>285398.89</v>
      </c>
      <c r="AA61" s="32">
        <v>277690.83</v>
      </c>
      <c r="AB61" s="32">
        <v>181554.03</v>
      </c>
      <c r="AC61" s="2">
        <v>1.57</v>
      </c>
      <c r="AD61" s="2">
        <v>1.57</v>
      </c>
      <c r="AE61" s="2">
        <v>1.57</v>
      </c>
      <c r="AF61" s="2">
        <v>1.57</v>
      </c>
      <c r="AG61" s="2">
        <v>1.57</v>
      </c>
      <c r="AH61" s="2">
        <v>1.57</v>
      </c>
      <c r="AI61" s="2">
        <v>1.57</v>
      </c>
      <c r="AJ61" s="2">
        <v>1.57</v>
      </c>
      <c r="AK61" s="2">
        <v>1.57</v>
      </c>
      <c r="AL61" s="2">
        <v>1.57</v>
      </c>
      <c r="AM61" s="2">
        <v>1.57</v>
      </c>
      <c r="AN61" s="2">
        <v>1.57</v>
      </c>
      <c r="AO61" s="33">
        <v>6368.03</v>
      </c>
      <c r="AP61" s="33">
        <v>8219.73</v>
      </c>
      <c r="AQ61" s="33">
        <v>4028.95</v>
      </c>
      <c r="AR61" s="33">
        <v>3365.56</v>
      </c>
      <c r="AS61" s="33">
        <v>3875.7</v>
      </c>
      <c r="AT61" s="33">
        <v>3118.34</v>
      </c>
      <c r="AU61" s="33">
        <v>1640.63</v>
      </c>
      <c r="AV61" s="33">
        <v>3022.13</v>
      </c>
      <c r="AW61" s="33">
        <v>1039.0899999999999</v>
      </c>
      <c r="AX61" s="33">
        <v>4480.76</v>
      </c>
      <c r="AY61" s="33">
        <v>4359.75</v>
      </c>
      <c r="AZ61" s="33">
        <v>2850.4</v>
      </c>
      <c r="BA61" s="31">
        <f t="shared" si="41"/>
        <v>-40.56</v>
      </c>
      <c r="BB61" s="31">
        <f t="shared" si="42"/>
        <v>-52.35</v>
      </c>
      <c r="BC61" s="31">
        <f t="shared" si="43"/>
        <v>-25.66</v>
      </c>
      <c r="BD61" s="31">
        <f t="shared" si="44"/>
        <v>-42.87</v>
      </c>
      <c r="BE61" s="31">
        <f t="shared" si="45"/>
        <v>-49.37</v>
      </c>
      <c r="BF61" s="31">
        <f t="shared" si="46"/>
        <v>-39.72</v>
      </c>
      <c r="BG61" s="31">
        <f t="shared" si="47"/>
        <v>167.2</v>
      </c>
      <c r="BH61" s="31">
        <f t="shared" si="48"/>
        <v>307.99</v>
      </c>
      <c r="BI61" s="31">
        <f t="shared" si="49"/>
        <v>105.89</v>
      </c>
      <c r="BJ61" s="31">
        <f t="shared" si="50"/>
        <v>-313.94</v>
      </c>
      <c r="BK61" s="31">
        <f t="shared" si="51"/>
        <v>-305.45999999999998</v>
      </c>
      <c r="BL61" s="31">
        <f t="shared" si="52"/>
        <v>-199.71</v>
      </c>
      <c r="BM61" s="6">
        <v>4.7300000000000002E-2</v>
      </c>
      <c r="BN61" s="6">
        <v>4.7300000000000002E-2</v>
      </c>
      <c r="BO61" s="6">
        <v>4.7300000000000002E-2</v>
      </c>
      <c r="BP61" s="6">
        <v>4.7300000000000002E-2</v>
      </c>
      <c r="BQ61" s="6">
        <v>4.7300000000000002E-2</v>
      </c>
      <c r="BR61" s="6">
        <v>4.7300000000000002E-2</v>
      </c>
      <c r="BS61" s="6">
        <v>4.7300000000000002E-2</v>
      </c>
      <c r="BT61" s="6">
        <v>4.7300000000000002E-2</v>
      </c>
      <c r="BU61" s="6">
        <v>4.7300000000000002E-2</v>
      </c>
      <c r="BV61" s="6">
        <v>4.7300000000000002E-2</v>
      </c>
      <c r="BW61" s="6">
        <v>4.7300000000000002E-2</v>
      </c>
      <c r="BX61" s="6">
        <v>4.7300000000000002E-2</v>
      </c>
      <c r="BY61" s="31">
        <v>19185.2</v>
      </c>
      <c r="BZ61" s="31">
        <v>24763.9</v>
      </c>
      <c r="CA61" s="31">
        <v>12138.17</v>
      </c>
      <c r="CB61" s="31">
        <v>10139.56</v>
      </c>
      <c r="CC61" s="31">
        <v>11676.48</v>
      </c>
      <c r="CD61" s="31">
        <v>9394.73</v>
      </c>
      <c r="CE61" s="31">
        <v>4942.79</v>
      </c>
      <c r="CF61" s="31">
        <v>9104.8799999999992</v>
      </c>
      <c r="CG61" s="31">
        <v>3130.51</v>
      </c>
      <c r="CH61" s="31">
        <v>13499.37</v>
      </c>
      <c r="CI61" s="31">
        <v>13134.78</v>
      </c>
      <c r="CJ61" s="31">
        <v>8587.51</v>
      </c>
      <c r="CK61" s="32">
        <f t="shared" si="53"/>
        <v>1014.02</v>
      </c>
      <c r="CL61" s="32">
        <f t="shared" si="54"/>
        <v>1308.8699999999999</v>
      </c>
      <c r="CM61" s="32">
        <f t="shared" si="55"/>
        <v>641.54999999999995</v>
      </c>
      <c r="CN61" s="32">
        <f t="shared" si="56"/>
        <v>535.91999999999996</v>
      </c>
      <c r="CO61" s="32">
        <f t="shared" si="57"/>
        <v>617.15</v>
      </c>
      <c r="CP61" s="32">
        <f t="shared" si="58"/>
        <v>496.55</v>
      </c>
      <c r="CQ61" s="32">
        <f t="shared" si="59"/>
        <v>261.25</v>
      </c>
      <c r="CR61" s="32">
        <f t="shared" si="60"/>
        <v>481.23</v>
      </c>
      <c r="CS61" s="32">
        <f t="shared" si="61"/>
        <v>165.46</v>
      </c>
      <c r="CT61" s="32">
        <f t="shared" si="62"/>
        <v>713.5</v>
      </c>
      <c r="CU61" s="32">
        <f t="shared" si="63"/>
        <v>694.23</v>
      </c>
      <c r="CV61" s="32">
        <f t="shared" si="64"/>
        <v>453.89</v>
      </c>
      <c r="CW61" s="31">
        <f t="shared" si="186"/>
        <v>13871.750000000002</v>
      </c>
      <c r="CX61" s="31">
        <f t="shared" si="187"/>
        <v>17905.39</v>
      </c>
      <c r="CY61" s="31">
        <f t="shared" si="188"/>
        <v>8776.43</v>
      </c>
      <c r="CZ61" s="31">
        <f t="shared" si="189"/>
        <v>7352.79</v>
      </c>
      <c r="DA61" s="31">
        <f t="shared" si="190"/>
        <v>8467.3000000000011</v>
      </c>
      <c r="DB61" s="31">
        <f t="shared" si="191"/>
        <v>6812.6599999999989</v>
      </c>
      <c r="DC61" s="31">
        <f t="shared" si="192"/>
        <v>3396.21</v>
      </c>
      <c r="DD61" s="31">
        <f t="shared" si="193"/>
        <v>6255.9899999999989</v>
      </c>
      <c r="DE61" s="31">
        <f t="shared" si="194"/>
        <v>2150.9900000000002</v>
      </c>
      <c r="DF61" s="31">
        <f t="shared" si="195"/>
        <v>10046.050000000001</v>
      </c>
      <c r="DG61" s="31">
        <f t="shared" si="196"/>
        <v>9774.7199999999993</v>
      </c>
      <c r="DH61" s="31">
        <f t="shared" si="197"/>
        <v>6390.71</v>
      </c>
      <c r="DI61" s="32">
        <f t="shared" si="65"/>
        <v>693.59</v>
      </c>
      <c r="DJ61" s="32">
        <f t="shared" si="66"/>
        <v>895.27</v>
      </c>
      <c r="DK61" s="32">
        <f t="shared" si="67"/>
        <v>438.82</v>
      </c>
      <c r="DL61" s="32">
        <f t="shared" si="68"/>
        <v>367.64</v>
      </c>
      <c r="DM61" s="32">
        <f t="shared" si="69"/>
        <v>423.37</v>
      </c>
      <c r="DN61" s="32">
        <f t="shared" si="70"/>
        <v>340.63</v>
      </c>
      <c r="DO61" s="32">
        <f t="shared" si="71"/>
        <v>169.81</v>
      </c>
      <c r="DP61" s="32">
        <f t="shared" si="72"/>
        <v>312.8</v>
      </c>
      <c r="DQ61" s="32">
        <f t="shared" si="73"/>
        <v>107.55</v>
      </c>
      <c r="DR61" s="32">
        <f t="shared" si="74"/>
        <v>502.3</v>
      </c>
      <c r="DS61" s="32">
        <f t="shared" si="75"/>
        <v>488.74</v>
      </c>
      <c r="DT61" s="32">
        <f t="shared" si="76"/>
        <v>319.54000000000002</v>
      </c>
      <c r="DU61" s="31">
        <f t="shared" si="77"/>
        <v>2204.42</v>
      </c>
      <c r="DV61" s="31">
        <f t="shared" si="78"/>
        <v>2807.41</v>
      </c>
      <c r="DW61" s="31">
        <f t="shared" si="79"/>
        <v>1359.24</v>
      </c>
      <c r="DX61" s="31">
        <f t="shared" si="80"/>
        <v>1123.1400000000001</v>
      </c>
      <c r="DY61" s="31">
        <f t="shared" si="81"/>
        <v>1275.98</v>
      </c>
      <c r="DZ61" s="31">
        <f t="shared" si="82"/>
        <v>1012.17</v>
      </c>
      <c r="EA61" s="31">
        <f t="shared" si="83"/>
        <v>497.6</v>
      </c>
      <c r="EB61" s="31">
        <f t="shared" si="84"/>
        <v>904.66</v>
      </c>
      <c r="EC61" s="31">
        <f t="shared" si="85"/>
        <v>306.94</v>
      </c>
      <c r="ED61" s="31">
        <f t="shared" si="86"/>
        <v>1414.95</v>
      </c>
      <c r="EE61" s="31">
        <f t="shared" si="87"/>
        <v>1358.05</v>
      </c>
      <c r="EF61" s="31">
        <f t="shared" si="88"/>
        <v>876.08</v>
      </c>
      <c r="EG61" s="32">
        <f t="shared" si="89"/>
        <v>16769.760000000002</v>
      </c>
      <c r="EH61" s="32">
        <f t="shared" si="90"/>
        <v>21608.07</v>
      </c>
      <c r="EI61" s="32">
        <f t="shared" si="91"/>
        <v>10574.49</v>
      </c>
      <c r="EJ61" s="32">
        <f t="shared" si="92"/>
        <v>8843.57</v>
      </c>
      <c r="EK61" s="32">
        <f t="shared" si="93"/>
        <v>10166.650000000001</v>
      </c>
      <c r="EL61" s="32">
        <f t="shared" si="94"/>
        <v>8165.4599999999991</v>
      </c>
      <c r="EM61" s="32">
        <f t="shared" si="95"/>
        <v>4063.62</v>
      </c>
      <c r="EN61" s="32">
        <f t="shared" si="96"/>
        <v>7473.4499999999989</v>
      </c>
      <c r="EO61" s="32">
        <f t="shared" si="97"/>
        <v>2565.4800000000005</v>
      </c>
      <c r="EP61" s="32">
        <f t="shared" si="98"/>
        <v>11963.300000000001</v>
      </c>
      <c r="EQ61" s="32">
        <f t="shared" si="99"/>
        <v>11621.509999999998</v>
      </c>
      <c r="ER61" s="32">
        <f t="shared" si="100"/>
        <v>7586.33</v>
      </c>
    </row>
    <row r="62" spans="1:148" x14ac:dyDescent="0.25">
      <c r="A62" t="s">
        <v>485</v>
      </c>
      <c r="B62" s="1" t="s">
        <v>74</v>
      </c>
      <c r="C62" t="str">
        <f t="shared" ca="1" si="198"/>
        <v>BCHIMP</v>
      </c>
      <c r="D62" t="str">
        <f t="shared" ca="1" si="199"/>
        <v>Alberta-BC Intertie - Import</v>
      </c>
      <c r="E62" s="52">
        <v>1220</v>
      </c>
      <c r="F62" s="52">
        <v>1535</v>
      </c>
      <c r="H62" s="52">
        <v>475</v>
      </c>
      <c r="I62" s="52">
        <v>55</v>
      </c>
      <c r="J62" s="52">
        <v>783</v>
      </c>
      <c r="K62" s="52">
        <v>775</v>
      </c>
      <c r="L62" s="52">
        <v>170</v>
      </c>
      <c r="M62" s="52">
        <v>520</v>
      </c>
      <c r="N62" s="52">
        <v>75</v>
      </c>
      <c r="O62" s="52">
        <v>382</v>
      </c>
      <c r="P62" s="52">
        <v>600</v>
      </c>
      <c r="Q62" s="32">
        <v>34358</v>
      </c>
      <c r="R62" s="32">
        <v>44984.26</v>
      </c>
      <c r="S62" s="32"/>
      <c r="T62" s="32">
        <v>18622.25</v>
      </c>
      <c r="U62" s="32">
        <v>2086.15</v>
      </c>
      <c r="V62" s="32">
        <v>32056.47</v>
      </c>
      <c r="W62" s="32">
        <v>37622.5</v>
      </c>
      <c r="X62" s="32">
        <v>19559.45</v>
      </c>
      <c r="Y62" s="32">
        <v>11210</v>
      </c>
      <c r="Z62" s="32">
        <v>2196.25</v>
      </c>
      <c r="AA62" s="32">
        <v>8963.5</v>
      </c>
      <c r="AB62" s="32">
        <v>13672.8</v>
      </c>
      <c r="AC62" s="2">
        <v>2.56</v>
      </c>
      <c r="AD62" s="2">
        <v>2.56</v>
      </c>
      <c r="AF62" s="2">
        <v>2.56</v>
      </c>
      <c r="AG62" s="2">
        <v>2.56</v>
      </c>
      <c r="AH62" s="2">
        <v>2.56</v>
      </c>
      <c r="AI62" s="2">
        <v>2.56</v>
      </c>
      <c r="AJ62" s="2">
        <v>2.56</v>
      </c>
      <c r="AK62" s="2">
        <v>2.56</v>
      </c>
      <c r="AL62" s="2">
        <v>2.56</v>
      </c>
      <c r="AM62" s="2">
        <v>2.56</v>
      </c>
      <c r="AN62" s="2">
        <v>2.56</v>
      </c>
      <c r="AO62" s="33">
        <v>879.56</v>
      </c>
      <c r="AP62" s="33">
        <v>1151.5999999999999</v>
      </c>
      <c r="AQ62" s="33"/>
      <c r="AR62" s="33">
        <v>476.73</v>
      </c>
      <c r="AS62" s="33">
        <v>53.41</v>
      </c>
      <c r="AT62" s="33">
        <v>820.65</v>
      </c>
      <c r="AU62" s="33">
        <v>963.14</v>
      </c>
      <c r="AV62" s="33">
        <v>500.72</v>
      </c>
      <c r="AW62" s="33">
        <v>286.98</v>
      </c>
      <c r="AX62" s="33">
        <v>56.22</v>
      </c>
      <c r="AY62" s="33">
        <v>229.47</v>
      </c>
      <c r="AZ62" s="33">
        <v>350.02</v>
      </c>
      <c r="BA62" s="31">
        <f t="shared" si="41"/>
        <v>-3.44</v>
      </c>
      <c r="BB62" s="31">
        <f t="shared" si="42"/>
        <v>-4.5</v>
      </c>
      <c r="BC62" s="31">
        <f t="shared" si="43"/>
        <v>0</v>
      </c>
      <c r="BD62" s="31">
        <f t="shared" si="44"/>
        <v>-3.72</v>
      </c>
      <c r="BE62" s="31">
        <f t="shared" si="45"/>
        <v>-0.42</v>
      </c>
      <c r="BF62" s="31">
        <f t="shared" si="46"/>
        <v>-6.41</v>
      </c>
      <c r="BG62" s="31">
        <f t="shared" si="47"/>
        <v>60.2</v>
      </c>
      <c r="BH62" s="31">
        <f t="shared" si="48"/>
        <v>31.3</v>
      </c>
      <c r="BI62" s="31">
        <f t="shared" si="49"/>
        <v>17.940000000000001</v>
      </c>
      <c r="BJ62" s="31">
        <f t="shared" si="50"/>
        <v>-2.42</v>
      </c>
      <c r="BK62" s="31">
        <f t="shared" si="51"/>
        <v>-9.86</v>
      </c>
      <c r="BL62" s="31">
        <f t="shared" si="52"/>
        <v>-15.04</v>
      </c>
      <c r="BM62" s="6">
        <v>2.3E-3</v>
      </c>
      <c r="BN62" s="6">
        <v>2.3E-3</v>
      </c>
      <c r="BO62" s="6">
        <v>2.3E-3</v>
      </c>
      <c r="BP62" s="6">
        <v>2.3E-3</v>
      </c>
      <c r="BQ62" s="6">
        <v>2.3E-3</v>
      </c>
      <c r="BR62" s="6">
        <v>2.3E-3</v>
      </c>
      <c r="BS62" s="6">
        <v>2.3E-3</v>
      </c>
      <c r="BT62" s="6">
        <v>2.3E-3</v>
      </c>
      <c r="BU62" s="6">
        <v>2.3E-3</v>
      </c>
      <c r="BV62" s="6">
        <v>2.3E-3</v>
      </c>
      <c r="BW62" s="6">
        <v>2.3E-3</v>
      </c>
      <c r="BX62" s="6">
        <v>2.3E-3</v>
      </c>
      <c r="BY62" s="31">
        <v>79.02</v>
      </c>
      <c r="BZ62" s="31">
        <v>103.46</v>
      </c>
      <c r="CA62" s="31">
        <v>0</v>
      </c>
      <c r="CB62" s="31">
        <v>42.83</v>
      </c>
      <c r="CC62" s="31">
        <v>4.8</v>
      </c>
      <c r="CD62" s="31">
        <v>73.73</v>
      </c>
      <c r="CE62" s="31">
        <v>86.53</v>
      </c>
      <c r="CF62" s="31">
        <v>44.99</v>
      </c>
      <c r="CG62" s="31">
        <v>25.78</v>
      </c>
      <c r="CH62" s="31">
        <v>5.05</v>
      </c>
      <c r="CI62" s="31">
        <v>20.62</v>
      </c>
      <c r="CJ62" s="31">
        <v>31.45</v>
      </c>
      <c r="CK62" s="32">
        <f t="shared" si="53"/>
        <v>85.9</v>
      </c>
      <c r="CL62" s="32">
        <f t="shared" si="54"/>
        <v>112.46</v>
      </c>
      <c r="CM62" s="32">
        <f t="shared" si="55"/>
        <v>0</v>
      </c>
      <c r="CN62" s="32">
        <f t="shared" si="56"/>
        <v>46.56</v>
      </c>
      <c r="CO62" s="32">
        <f t="shared" si="57"/>
        <v>5.22</v>
      </c>
      <c r="CP62" s="32">
        <f t="shared" si="58"/>
        <v>80.14</v>
      </c>
      <c r="CQ62" s="32">
        <f t="shared" si="59"/>
        <v>94.06</v>
      </c>
      <c r="CR62" s="32">
        <f t="shared" si="60"/>
        <v>48.9</v>
      </c>
      <c r="CS62" s="32">
        <f t="shared" si="61"/>
        <v>28.03</v>
      </c>
      <c r="CT62" s="32">
        <f t="shared" si="62"/>
        <v>5.49</v>
      </c>
      <c r="CU62" s="32">
        <f t="shared" si="63"/>
        <v>22.41</v>
      </c>
      <c r="CV62" s="32">
        <f t="shared" si="64"/>
        <v>34.18</v>
      </c>
      <c r="CW62" s="31">
        <f t="shared" si="186"/>
        <v>-711.19999999999982</v>
      </c>
      <c r="CX62" s="31">
        <f t="shared" si="187"/>
        <v>-931.18</v>
      </c>
      <c r="CY62" s="31">
        <f t="shared" si="188"/>
        <v>0</v>
      </c>
      <c r="CZ62" s="31">
        <f t="shared" si="189"/>
        <v>-383.62</v>
      </c>
      <c r="DA62" s="31">
        <f t="shared" si="190"/>
        <v>-42.97</v>
      </c>
      <c r="DB62" s="31">
        <f t="shared" si="191"/>
        <v>-660.37</v>
      </c>
      <c r="DC62" s="31">
        <f t="shared" si="192"/>
        <v>-842.75</v>
      </c>
      <c r="DD62" s="31">
        <f t="shared" si="193"/>
        <v>-438.13000000000005</v>
      </c>
      <c r="DE62" s="31">
        <f t="shared" si="194"/>
        <v>-251.11</v>
      </c>
      <c r="DF62" s="31">
        <f t="shared" si="195"/>
        <v>-43.26</v>
      </c>
      <c r="DG62" s="31">
        <f t="shared" si="196"/>
        <v>-176.57999999999998</v>
      </c>
      <c r="DH62" s="31">
        <f t="shared" si="197"/>
        <v>-269.34999999999997</v>
      </c>
      <c r="DI62" s="32">
        <f t="shared" si="65"/>
        <v>-35.56</v>
      </c>
      <c r="DJ62" s="32">
        <f t="shared" si="66"/>
        <v>-46.56</v>
      </c>
      <c r="DK62" s="32">
        <f t="shared" si="67"/>
        <v>0</v>
      </c>
      <c r="DL62" s="32">
        <f t="shared" si="68"/>
        <v>-19.18</v>
      </c>
      <c r="DM62" s="32">
        <f t="shared" si="69"/>
        <v>-2.15</v>
      </c>
      <c r="DN62" s="32">
        <f t="shared" si="70"/>
        <v>-33.020000000000003</v>
      </c>
      <c r="DO62" s="32">
        <f t="shared" si="71"/>
        <v>-42.14</v>
      </c>
      <c r="DP62" s="32">
        <f t="shared" si="72"/>
        <v>-21.91</v>
      </c>
      <c r="DQ62" s="32">
        <f t="shared" si="73"/>
        <v>-12.56</v>
      </c>
      <c r="DR62" s="32">
        <f t="shared" si="74"/>
        <v>-2.16</v>
      </c>
      <c r="DS62" s="32">
        <f t="shared" si="75"/>
        <v>-8.83</v>
      </c>
      <c r="DT62" s="32">
        <f t="shared" si="76"/>
        <v>-13.47</v>
      </c>
      <c r="DU62" s="31">
        <f t="shared" si="77"/>
        <v>-113.02</v>
      </c>
      <c r="DV62" s="31">
        <f t="shared" si="78"/>
        <v>-146</v>
      </c>
      <c r="DW62" s="31">
        <f t="shared" si="79"/>
        <v>0</v>
      </c>
      <c r="DX62" s="31">
        <f t="shared" si="80"/>
        <v>-58.6</v>
      </c>
      <c r="DY62" s="31">
        <f t="shared" si="81"/>
        <v>-6.48</v>
      </c>
      <c r="DZ62" s="31">
        <f t="shared" si="82"/>
        <v>-98.11</v>
      </c>
      <c r="EA62" s="31">
        <f t="shared" si="83"/>
        <v>-123.48</v>
      </c>
      <c r="EB62" s="31">
        <f t="shared" si="84"/>
        <v>-63.36</v>
      </c>
      <c r="EC62" s="31">
        <f t="shared" si="85"/>
        <v>-35.83</v>
      </c>
      <c r="ED62" s="31">
        <f t="shared" si="86"/>
        <v>-6.09</v>
      </c>
      <c r="EE62" s="31">
        <f t="shared" si="87"/>
        <v>-24.53</v>
      </c>
      <c r="EF62" s="31">
        <f t="shared" si="88"/>
        <v>-36.92</v>
      </c>
      <c r="EG62" s="32">
        <f t="shared" si="89"/>
        <v>-859.77999999999975</v>
      </c>
      <c r="EH62" s="32">
        <f t="shared" si="90"/>
        <v>-1123.74</v>
      </c>
      <c r="EI62" s="32">
        <f t="shared" si="91"/>
        <v>0</v>
      </c>
      <c r="EJ62" s="32">
        <f t="shared" si="92"/>
        <v>-461.40000000000003</v>
      </c>
      <c r="EK62" s="32">
        <f t="shared" si="93"/>
        <v>-51.599999999999994</v>
      </c>
      <c r="EL62" s="32">
        <f t="shared" si="94"/>
        <v>-791.5</v>
      </c>
      <c r="EM62" s="32">
        <f t="shared" si="95"/>
        <v>-1008.37</v>
      </c>
      <c r="EN62" s="32">
        <f t="shared" si="96"/>
        <v>-523.40000000000009</v>
      </c>
      <c r="EO62" s="32">
        <f t="shared" si="97"/>
        <v>-299.5</v>
      </c>
      <c r="EP62" s="32">
        <f t="shared" si="98"/>
        <v>-51.510000000000005</v>
      </c>
      <c r="EQ62" s="32">
        <f t="shared" si="99"/>
        <v>-209.94</v>
      </c>
      <c r="ER62" s="32">
        <f t="shared" si="100"/>
        <v>-319.74</v>
      </c>
    </row>
    <row r="63" spans="1:148" x14ac:dyDescent="0.25">
      <c r="A63" t="s">
        <v>486</v>
      </c>
      <c r="B63" s="1" t="s">
        <v>66</v>
      </c>
      <c r="C63" t="str">
        <f t="shared" ca="1" si="198"/>
        <v>BCHIMP</v>
      </c>
      <c r="D63" t="str">
        <f t="shared" ca="1" si="199"/>
        <v>Alberta-BC Intertie - Import</v>
      </c>
      <c r="E63" s="52">
        <v>22320</v>
      </c>
      <c r="F63" s="52">
        <v>20096</v>
      </c>
      <c r="G63" s="52">
        <v>14394</v>
      </c>
      <c r="I63" s="52">
        <v>755</v>
      </c>
      <c r="J63" s="52">
        <v>246</v>
      </c>
      <c r="M63" s="52">
        <v>575</v>
      </c>
      <c r="N63" s="52">
        <v>225</v>
      </c>
      <c r="P63" s="52">
        <v>103</v>
      </c>
      <c r="Q63" s="32">
        <v>1222208.44</v>
      </c>
      <c r="R63" s="32">
        <v>1059616.97</v>
      </c>
      <c r="S63" s="32">
        <v>332290.87</v>
      </c>
      <c r="T63" s="32"/>
      <c r="U63" s="32">
        <v>31526.1</v>
      </c>
      <c r="V63" s="32">
        <v>22504.18</v>
      </c>
      <c r="W63" s="32"/>
      <c r="X63" s="32"/>
      <c r="Y63" s="32">
        <v>16145.75</v>
      </c>
      <c r="Z63" s="32">
        <v>5328.75</v>
      </c>
      <c r="AA63" s="32"/>
      <c r="AB63" s="32">
        <v>3600.62</v>
      </c>
      <c r="AC63" s="2">
        <v>2.56</v>
      </c>
      <c r="AD63" s="2">
        <v>2.56</v>
      </c>
      <c r="AE63" s="2">
        <v>2.56</v>
      </c>
      <c r="AG63" s="2">
        <v>2.56</v>
      </c>
      <c r="AH63" s="2">
        <v>2.56</v>
      </c>
      <c r="AK63" s="2">
        <v>2.56</v>
      </c>
      <c r="AL63" s="2">
        <v>2.56</v>
      </c>
      <c r="AN63" s="2">
        <v>2.56</v>
      </c>
      <c r="AO63" s="33">
        <v>31288.54</v>
      </c>
      <c r="AP63" s="33">
        <v>27126.19</v>
      </c>
      <c r="AQ63" s="33">
        <v>8506.65</v>
      </c>
      <c r="AR63" s="33"/>
      <c r="AS63" s="33">
        <v>807.07</v>
      </c>
      <c r="AT63" s="33">
        <v>576.11</v>
      </c>
      <c r="AU63" s="33"/>
      <c r="AV63" s="33"/>
      <c r="AW63" s="33">
        <v>413.33</v>
      </c>
      <c r="AX63" s="33">
        <v>136.41999999999999</v>
      </c>
      <c r="AY63" s="33"/>
      <c r="AZ63" s="33">
        <v>92.18</v>
      </c>
      <c r="BA63" s="31">
        <f t="shared" si="41"/>
        <v>-122.22</v>
      </c>
      <c r="BB63" s="31">
        <f t="shared" si="42"/>
        <v>-105.96</v>
      </c>
      <c r="BC63" s="31">
        <f t="shared" si="43"/>
        <v>-33.229999999999997</v>
      </c>
      <c r="BD63" s="31">
        <f t="shared" si="44"/>
        <v>0</v>
      </c>
      <c r="BE63" s="31">
        <f t="shared" si="45"/>
        <v>-6.31</v>
      </c>
      <c r="BF63" s="31">
        <f t="shared" si="46"/>
        <v>-4.5</v>
      </c>
      <c r="BG63" s="31">
        <f t="shared" si="47"/>
        <v>0</v>
      </c>
      <c r="BH63" s="31">
        <f t="shared" si="48"/>
        <v>0</v>
      </c>
      <c r="BI63" s="31">
        <f t="shared" si="49"/>
        <v>25.83</v>
      </c>
      <c r="BJ63" s="31">
        <f t="shared" si="50"/>
        <v>-5.86</v>
      </c>
      <c r="BK63" s="31">
        <f t="shared" si="51"/>
        <v>0</v>
      </c>
      <c r="BL63" s="31">
        <f t="shared" si="52"/>
        <v>-3.96</v>
      </c>
      <c r="BM63" s="6">
        <v>2.3E-3</v>
      </c>
      <c r="BN63" s="6">
        <v>2.3E-3</v>
      </c>
      <c r="BO63" s="6">
        <v>2.3E-3</v>
      </c>
      <c r="BP63" s="6">
        <v>2.3E-3</v>
      </c>
      <c r="BQ63" s="6">
        <v>2.3E-3</v>
      </c>
      <c r="BR63" s="6">
        <v>2.3E-3</v>
      </c>
      <c r="BS63" s="6">
        <v>2.3E-3</v>
      </c>
      <c r="BT63" s="6">
        <v>2.3E-3</v>
      </c>
      <c r="BU63" s="6">
        <v>2.3E-3</v>
      </c>
      <c r="BV63" s="6">
        <v>2.3E-3</v>
      </c>
      <c r="BW63" s="6">
        <v>2.3E-3</v>
      </c>
      <c r="BX63" s="6">
        <v>2.3E-3</v>
      </c>
      <c r="BY63" s="31">
        <v>2811.08</v>
      </c>
      <c r="BZ63" s="31">
        <v>2437.12</v>
      </c>
      <c r="CA63" s="31">
        <v>764.27</v>
      </c>
      <c r="CB63" s="31">
        <v>0</v>
      </c>
      <c r="CC63" s="31">
        <v>72.510000000000005</v>
      </c>
      <c r="CD63" s="31">
        <v>51.76</v>
      </c>
      <c r="CE63" s="31">
        <v>0</v>
      </c>
      <c r="CF63" s="31">
        <v>0</v>
      </c>
      <c r="CG63" s="31">
        <v>37.14</v>
      </c>
      <c r="CH63" s="31">
        <v>12.26</v>
      </c>
      <c r="CI63" s="31">
        <v>0</v>
      </c>
      <c r="CJ63" s="31">
        <v>8.2799999999999994</v>
      </c>
      <c r="CK63" s="32">
        <f t="shared" si="53"/>
        <v>3055.52</v>
      </c>
      <c r="CL63" s="32">
        <f t="shared" si="54"/>
        <v>2649.04</v>
      </c>
      <c r="CM63" s="32">
        <f t="shared" si="55"/>
        <v>830.73</v>
      </c>
      <c r="CN63" s="32">
        <f t="shared" si="56"/>
        <v>0</v>
      </c>
      <c r="CO63" s="32">
        <f t="shared" si="57"/>
        <v>78.819999999999993</v>
      </c>
      <c r="CP63" s="32">
        <f t="shared" si="58"/>
        <v>56.26</v>
      </c>
      <c r="CQ63" s="32">
        <f t="shared" si="59"/>
        <v>0</v>
      </c>
      <c r="CR63" s="32">
        <f t="shared" si="60"/>
        <v>0</v>
      </c>
      <c r="CS63" s="32">
        <f t="shared" si="61"/>
        <v>40.36</v>
      </c>
      <c r="CT63" s="32">
        <f t="shared" si="62"/>
        <v>13.32</v>
      </c>
      <c r="CU63" s="32">
        <f t="shared" si="63"/>
        <v>0</v>
      </c>
      <c r="CV63" s="32">
        <f t="shared" si="64"/>
        <v>9</v>
      </c>
      <c r="CW63" s="31">
        <f t="shared" si="186"/>
        <v>-25299.72</v>
      </c>
      <c r="CX63" s="31">
        <f t="shared" si="187"/>
        <v>-21934.07</v>
      </c>
      <c r="CY63" s="31">
        <f t="shared" si="188"/>
        <v>-6878.42</v>
      </c>
      <c r="CZ63" s="31">
        <f t="shared" si="189"/>
        <v>0</v>
      </c>
      <c r="DA63" s="31">
        <f t="shared" si="190"/>
        <v>-649.43000000000006</v>
      </c>
      <c r="DB63" s="31">
        <f t="shared" si="191"/>
        <v>-463.59000000000003</v>
      </c>
      <c r="DC63" s="31">
        <f t="shared" si="192"/>
        <v>0</v>
      </c>
      <c r="DD63" s="31">
        <f t="shared" si="193"/>
        <v>0</v>
      </c>
      <c r="DE63" s="31">
        <f t="shared" si="194"/>
        <v>-361.65999999999997</v>
      </c>
      <c r="DF63" s="31">
        <f t="shared" si="195"/>
        <v>-104.97999999999999</v>
      </c>
      <c r="DG63" s="31">
        <f t="shared" si="196"/>
        <v>0</v>
      </c>
      <c r="DH63" s="31">
        <f t="shared" si="197"/>
        <v>-70.940000000000012</v>
      </c>
      <c r="DI63" s="32">
        <f t="shared" si="65"/>
        <v>-1264.99</v>
      </c>
      <c r="DJ63" s="32">
        <f t="shared" si="66"/>
        <v>-1096.7</v>
      </c>
      <c r="DK63" s="32">
        <f t="shared" si="67"/>
        <v>-343.92</v>
      </c>
      <c r="DL63" s="32">
        <f t="shared" si="68"/>
        <v>0</v>
      </c>
      <c r="DM63" s="32">
        <f t="shared" si="69"/>
        <v>-32.47</v>
      </c>
      <c r="DN63" s="32">
        <f t="shared" si="70"/>
        <v>-23.18</v>
      </c>
      <c r="DO63" s="32">
        <f t="shared" si="71"/>
        <v>0</v>
      </c>
      <c r="DP63" s="32">
        <f t="shared" si="72"/>
        <v>0</v>
      </c>
      <c r="DQ63" s="32">
        <f t="shared" si="73"/>
        <v>-18.079999999999998</v>
      </c>
      <c r="DR63" s="32">
        <f t="shared" si="74"/>
        <v>-5.25</v>
      </c>
      <c r="DS63" s="32">
        <f t="shared" si="75"/>
        <v>0</v>
      </c>
      <c r="DT63" s="32">
        <f t="shared" si="76"/>
        <v>-3.55</v>
      </c>
      <c r="DU63" s="31">
        <f t="shared" si="77"/>
        <v>-4020.49</v>
      </c>
      <c r="DV63" s="31">
        <f t="shared" si="78"/>
        <v>-3439.07</v>
      </c>
      <c r="DW63" s="31">
        <f t="shared" si="79"/>
        <v>-1065.28</v>
      </c>
      <c r="DX63" s="31">
        <f t="shared" si="80"/>
        <v>0</v>
      </c>
      <c r="DY63" s="31">
        <f t="shared" si="81"/>
        <v>-97.87</v>
      </c>
      <c r="DZ63" s="31">
        <f t="shared" si="82"/>
        <v>-68.88</v>
      </c>
      <c r="EA63" s="31">
        <f t="shared" si="83"/>
        <v>0</v>
      </c>
      <c r="EB63" s="31">
        <f t="shared" si="84"/>
        <v>0</v>
      </c>
      <c r="EC63" s="31">
        <f t="shared" si="85"/>
        <v>-51.61</v>
      </c>
      <c r="ED63" s="31">
        <f t="shared" si="86"/>
        <v>-14.79</v>
      </c>
      <c r="EE63" s="31">
        <f t="shared" si="87"/>
        <v>0</v>
      </c>
      <c r="EF63" s="31">
        <f t="shared" si="88"/>
        <v>-9.7200000000000006</v>
      </c>
      <c r="EG63" s="32">
        <f t="shared" si="89"/>
        <v>-30585.200000000004</v>
      </c>
      <c r="EH63" s="32">
        <f t="shared" si="90"/>
        <v>-26469.84</v>
      </c>
      <c r="EI63" s="32">
        <f t="shared" si="91"/>
        <v>-8287.6200000000008</v>
      </c>
      <c r="EJ63" s="32">
        <f t="shared" si="92"/>
        <v>0</v>
      </c>
      <c r="EK63" s="32">
        <f t="shared" si="93"/>
        <v>-779.7700000000001</v>
      </c>
      <c r="EL63" s="32">
        <f t="shared" si="94"/>
        <v>-555.65000000000009</v>
      </c>
      <c r="EM63" s="32">
        <f t="shared" si="95"/>
        <v>0</v>
      </c>
      <c r="EN63" s="32">
        <f t="shared" si="96"/>
        <v>0</v>
      </c>
      <c r="EO63" s="32">
        <f t="shared" si="97"/>
        <v>-431.34999999999997</v>
      </c>
      <c r="EP63" s="32">
        <f t="shared" si="98"/>
        <v>-125.01999999999998</v>
      </c>
      <c r="EQ63" s="32">
        <f t="shared" si="99"/>
        <v>0</v>
      </c>
      <c r="ER63" s="32">
        <f t="shared" si="100"/>
        <v>-84.210000000000008</v>
      </c>
    </row>
    <row r="64" spans="1:148" x14ac:dyDescent="0.25">
      <c r="A64" t="s">
        <v>486</v>
      </c>
      <c r="B64" s="1" t="s">
        <v>67</v>
      </c>
      <c r="C64" t="str">
        <f t="shared" ca="1" si="198"/>
        <v>BCHEXP</v>
      </c>
      <c r="D64" t="str">
        <f t="shared" ca="1" si="199"/>
        <v>Alberta-BC Intertie - Export</v>
      </c>
      <c r="M64" s="52">
        <v>1636.25</v>
      </c>
      <c r="N64" s="52">
        <v>1435</v>
      </c>
      <c r="O64" s="52">
        <v>350</v>
      </c>
      <c r="Q64" s="32"/>
      <c r="R64" s="32"/>
      <c r="S64" s="32"/>
      <c r="T64" s="32"/>
      <c r="U64" s="32"/>
      <c r="V64" s="32"/>
      <c r="W64" s="32"/>
      <c r="X64" s="32"/>
      <c r="Y64" s="32">
        <v>32299.759999999998</v>
      </c>
      <c r="Z64" s="32">
        <v>21439.11</v>
      </c>
      <c r="AA64" s="32">
        <v>6165.5</v>
      </c>
      <c r="AB64" s="32"/>
      <c r="AK64" s="2">
        <v>0.77</v>
      </c>
      <c r="AL64" s="2">
        <v>0.77</v>
      </c>
      <c r="AM64" s="2">
        <v>0.77</v>
      </c>
      <c r="AO64" s="33"/>
      <c r="AP64" s="33"/>
      <c r="AQ64" s="33"/>
      <c r="AR64" s="33"/>
      <c r="AS64" s="33"/>
      <c r="AT64" s="33"/>
      <c r="AU64" s="33"/>
      <c r="AV64" s="33"/>
      <c r="AW64" s="33">
        <v>248.71</v>
      </c>
      <c r="AX64" s="33">
        <v>165.08</v>
      </c>
      <c r="AY64" s="33">
        <v>47.47</v>
      </c>
      <c r="AZ64" s="33"/>
      <c r="BA64" s="31">
        <f t="shared" si="41"/>
        <v>0</v>
      </c>
      <c r="BB64" s="31">
        <f t="shared" si="42"/>
        <v>0</v>
      </c>
      <c r="BC64" s="31">
        <f t="shared" si="43"/>
        <v>0</v>
      </c>
      <c r="BD64" s="31">
        <f t="shared" si="44"/>
        <v>0</v>
      </c>
      <c r="BE64" s="31">
        <f t="shared" si="45"/>
        <v>0</v>
      </c>
      <c r="BF64" s="31">
        <f t="shared" si="46"/>
        <v>0</v>
      </c>
      <c r="BG64" s="31">
        <f t="shared" si="47"/>
        <v>0</v>
      </c>
      <c r="BH64" s="31">
        <f t="shared" si="48"/>
        <v>0</v>
      </c>
      <c r="BI64" s="31">
        <f t="shared" si="49"/>
        <v>51.68</v>
      </c>
      <c r="BJ64" s="31">
        <f t="shared" si="50"/>
        <v>-23.58</v>
      </c>
      <c r="BK64" s="31">
        <f t="shared" si="51"/>
        <v>-6.78</v>
      </c>
      <c r="BL64" s="31">
        <f t="shared" si="52"/>
        <v>0</v>
      </c>
      <c r="BM64" s="6">
        <v>8.9999999999999993E-3</v>
      </c>
      <c r="BN64" s="6">
        <v>8.9999999999999993E-3</v>
      </c>
      <c r="BO64" s="6">
        <v>8.9999999999999993E-3</v>
      </c>
      <c r="BP64" s="6">
        <v>8.9999999999999993E-3</v>
      </c>
      <c r="BQ64" s="6">
        <v>8.9999999999999993E-3</v>
      </c>
      <c r="BR64" s="6">
        <v>8.9999999999999993E-3</v>
      </c>
      <c r="BS64" s="6">
        <v>8.9999999999999993E-3</v>
      </c>
      <c r="BT64" s="6">
        <v>8.9999999999999993E-3</v>
      </c>
      <c r="BU64" s="6">
        <v>8.9999999999999993E-3</v>
      </c>
      <c r="BV64" s="6">
        <v>8.9999999999999993E-3</v>
      </c>
      <c r="BW64" s="6">
        <v>8.9999999999999993E-3</v>
      </c>
      <c r="BX64" s="6">
        <v>8.9999999999999993E-3</v>
      </c>
      <c r="BY64" s="31">
        <v>0</v>
      </c>
      <c r="BZ64" s="31">
        <v>0</v>
      </c>
      <c r="CA64" s="31">
        <v>0</v>
      </c>
      <c r="CB64" s="31">
        <v>0</v>
      </c>
      <c r="CC64" s="31">
        <v>0</v>
      </c>
      <c r="CD64" s="31">
        <v>0</v>
      </c>
      <c r="CE64" s="31">
        <v>0</v>
      </c>
      <c r="CF64" s="31">
        <v>0</v>
      </c>
      <c r="CG64" s="31">
        <v>290.7</v>
      </c>
      <c r="CH64" s="31">
        <v>192.95</v>
      </c>
      <c r="CI64" s="31">
        <v>55.49</v>
      </c>
      <c r="CJ64" s="31">
        <v>0</v>
      </c>
      <c r="CK64" s="32">
        <f t="shared" si="53"/>
        <v>0</v>
      </c>
      <c r="CL64" s="32">
        <f t="shared" si="54"/>
        <v>0</v>
      </c>
      <c r="CM64" s="32">
        <f t="shared" si="55"/>
        <v>0</v>
      </c>
      <c r="CN64" s="32">
        <f t="shared" si="56"/>
        <v>0</v>
      </c>
      <c r="CO64" s="32">
        <f t="shared" si="57"/>
        <v>0</v>
      </c>
      <c r="CP64" s="32">
        <f t="shared" si="58"/>
        <v>0</v>
      </c>
      <c r="CQ64" s="32">
        <f t="shared" si="59"/>
        <v>0</v>
      </c>
      <c r="CR64" s="32">
        <f t="shared" si="60"/>
        <v>0</v>
      </c>
      <c r="CS64" s="32">
        <f t="shared" si="61"/>
        <v>80.75</v>
      </c>
      <c r="CT64" s="32">
        <f t="shared" si="62"/>
        <v>53.6</v>
      </c>
      <c r="CU64" s="32">
        <f t="shared" si="63"/>
        <v>15.41</v>
      </c>
      <c r="CV64" s="32">
        <f t="shared" si="64"/>
        <v>0</v>
      </c>
      <c r="CW64" s="31">
        <f t="shared" si="186"/>
        <v>0</v>
      </c>
      <c r="CX64" s="31">
        <f t="shared" si="187"/>
        <v>0</v>
      </c>
      <c r="CY64" s="31">
        <f t="shared" si="188"/>
        <v>0</v>
      </c>
      <c r="CZ64" s="31">
        <f t="shared" si="189"/>
        <v>0</v>
      </c>
      <c r="DA64" s="31">
        <f t="shared" si="190"/>
        <v>0</v>
      </c>
      <c r="DB64" s="31">
        <f t="shared" si="191"/>
        <v>0</v>
      </c>
      <c r="DC64" s="31">
        <f t="shared" si="192"/>
        <v>0</v>
      </c>
      <c r="DD64" s="31">
        <f t="shared" si="193"/>
        <v>0</v>
      </c>
      <c r="DE64" s="31">
        <f t="shared" si="194"/>
        <v>71.059999999999974</v>
      </c>
      <c r="DF64" s="31">
        <f t="shared" si="195"/>
        <v>105.04999999999997</v>
      </c>
      <c r="DG64" s="31">
        <f t="shared" si="196"/>
        <v>30.210000000000008</v>
      </c>
      <c r="DH64" s="31">
        <f t="shared" si="197"/>
        <v>0</v>
      </c>
      <c r="DI64" s="32">
        <f t="shared" si="65"/>
        <v>0</v>
      </c>
      <c r="DJ64" s="32">
        <f t="shared" si="66"/>
        <v>0</v>
      </c>
      <c r="DK64" s="32">
        <f t="shared" si="67"/>
        <v>0</v>
      </c>
      <c r="DL64" s="32">
        <f t="shared" si="68"/>
        <v>0</v>
      </c>
      <c r="DM64" s="32">
        <f t="shared" si="69"/>
        <v>0</v>
      </c>
      <c r="DN64" s="32">
        <f t="shared" si="70"/>
        <v>0</v>
      </c>
      <c r="DO64" s="32">
        <f t="shared" si="71"/>
        <v>0</v>
      </c>
      <c r="DP64" s="32">
        <f t="shared" si="72"/>
        <v>0</v>
      </c>
      <c r="DQ64" s="32">
        <f t="shared" si="73"/>
        <v>3.55</v>
      </c>
      <c r="DR64" s="32">
        <f t="shared" si="74"/>
        <v>5.25</v>
      </c>
      <c r="DS64" s="32">
        <f t="shared" si="75"/>
        <v>1.51</v>
      </c>
      <c r="DT64" s="32">
        <f t="shared" si="76"/>
        <v>0</v>
      </c>
      <c r="DU64" s="31">
        <f t="shared" si="77"/>
        <v>0</v>
      </c>
      <c r="DV64" s="31">
        <f t="shared" si="78"/>
        <v>0</v>
      </c>
      <c r="DW64" s="31">
        <f t="shared" si="79"/>
        <v>0</v>
      </c>
      <c r="DX64" s="31">
        <f t="shared" si="80"/>
        <v>0</v>
      </c>
      <c r="DY64" s="31">
        <f t="shared" si="81"/>
        <v>0</v>
      </c>
      <c r="DZ64" s="31">
        <f t="shared" si="82"/>
        <v>0</v>
      </c>
      <c r="EA64" s="31">
        <f t="shared" si="83"/>
        <v>0</v>
      </c>
      <c r="EB64" s="31">
        <f t="shared" si="84"/>
        <v>0</v>
      </c>
      <c r="EC64" s="31">
        <f t="shared" si="85"/>
        <v>10.14</v>
      </c>
      <c r="ED64" s="31">
        <f t="shared" si="86"/>
        <v>14.8</v>
      </c>
      <c r="EE64" s="31">
        <f t="shared" si="87"/>
        <v>4.2</v>
      </c>
      <c r="EF64" s="31">
        <f t="shared" si="88"/>
        <v>0</v>
      </c>
      <c r="EG64" s="32">
        <f t="shared" si="89"/>
        <v>0</v>
      </c>
      <c r="EH64" s="32">
        <f t="shared" si="90"/>
        <v>0</v>
      </c>
      <c r="EI64" s="32">
        <f t="shared" si="91"/>
        <v>0</v>
      </c>
      <c r="EJ64" s="32">
        <f t="shared" si="92"/>
        <v>0</v>
      </c>
      <c r="EK64" s="32">
        <f t="shared" si="93"/>
        <v>0</v>
      </c>
      <c r="EL64" s="32">
        <f t="shared" si="94"/>
        <v>0</v>
      </c>
      <c r="EM64" s="32">
        <f t="shared" si="95"/>
        <v>0</v>
      </c>
      <c r="EN64" s="32">
        <f t="shared" si="96"/>
        <v>0</v>
      </c>
      <c r="EO64" s="32">
        <f t="shared" si="97"/>
        <v>84.749999999999972</v>
      </c>
      <c r="EP64" s="32">
        <f t="shared" si="98"/>
        <v>125.09999999999997</v>
      </c>
      <c r="EQ64" s="32">
        <f t="shared" si="99"/>
        <v>35.920000000000009</v>
      </c>
      <c r="ER64" s="32">
        <f t="shared" si="100"/>
        <v>0</v>
      </c>
    </row>
    <row r="65" spans="1:148" x14ac:dyDescent="0.25">
      <c r="A65" t="s">
        <v>487</v>
      </c>
      <c r="B65" s="1" t="s">
        <v>68</v>
      </c>
      <c r="C65" t="str">
        <f t="shared" ca="1" si="198"/>
        <v>EGC1</v>
      </c>
      <c r="D65" t="str">
        <f t="shared" ca="1" si="199"/>
        <v>Shepard</v>
      </c>
      <c r="E65" s="52">
        <v>141055.08566320001</v>
      </c>
      <c r="F65" s="52">
        <v>71017.248919399994</v>
      </c>
      <c r="G65" s="52">
        <v>292343.00931350002</v>
      </c>
      <c r="H65" s="52">
        <v>435938.1984162</v>
      </c>
      <c r="I65" s="52">
        <v>377075.27164380002</v>
      </c>
      <c r="J65" s="52">
        <v>95526.457634799997</v>
      </c>
      <c r="K65" s="52">
        <v>421898.24227819999</v>
      </c>
      <c r="L65" s="52">
        <v>394990.67636420002</v>
      </c>
      <c r="M65" s="52">
        <v>352469.05320740002</v>
      </c>
      <c r="N65" s="52">
        <v>260596.65153989999</v>
      </c>
      <c r="O65" s="52">
        <v>270786.22392860003</v>
      </c>
      <c r="P65" s="52">
        <v>233260.9560794</v>
      </c>
      <c r="Q65" s="32">
        <v>3365874.45</v>
      </c>
      <c r="R65" s="32">
        <v>1953164.8</v>
      </c>
      <c r="S65" s="32">
        <v>6088640.54</v>
      </c>
      <c r="T65" s="32">
        <v>9214611.5</v>
      </c>
      <c r="U65" s="32">
        <v>18867300.109999999</v>
      </c>
      <c r="V65" s="32">
        <v>21697578.809999999</v>
      </c>
      <c r="W65" s="32">
        <v>10518249.49</v>
      </c>
      <c r="X65" s="32">
        <v>15891359.779999999</v>
      </c>
      <c r="Y65" s="32">
        <v>7666515.2199999997</v>
      </c>
      <c r="Z65" s="32">
        <v>6207782.9699999997</v>
      </c>
      <c r="AA65" s="32">
        <v>6002898.5300000003</v>
      </c>
      <c r="AB65" s="32">
        <v>5179148.03</v>
      </c>
      <c r="AC65" s="2">
        <v>1.58</v>
      </c>
      <c r="AD65" s="2">
        <v>1.58</v>
      </c>
      <c r="AE65" s="2">
        <v>1.58</v>
      </c>
      <c r="AF65" s="2">
        <v>1.58</v>
      </c>
      <c r="AG65" s="2">
        <v>1.58</v>
      </c>
      <c r="AH65" s="2">
        <v>1.58</v>
      </c>
      <c r="AI65" s="2">
        <v>1.58</v>
      </c>
      <c r="AJ65" s="2">
        <v>1.58</v>
      </c>
      <c r="AK65" s="2">
        <v>1.58</v>
      </c>
      <c r="AL65" s="2">
        <v>1.58</v>
      </c>
      <c r="AM65" s="2">
        <v>1.58</v>
      </c>
      <c r="AN65" s="2">
        <v>1.58</v>
      </c>
      <c r="AO65" s="33">
        <v>53180.82</v>
      </c>
      <c r="AP65" s="33">
        <v>30860</v>
      </c>
      <c r="AQ65" s="33">
        <v>96200.52</v>
      </c>
      <c r="AR65" s="33">
        <v>145590.85999999999</v>
      </c>
      <c r="AS65" s="33">
        <v>298103.34000000003</v>
      </c>
      <c r="AT65" s="33">
        <v>342821.75</v>
      </c>
      <c r="AU65" s="33">
        <v>166188.34</v>
      </c>
      <c r="AV65" s="33">
        <v>251083.48</v>
      </c>
      <c r="AW65" s="33">
        <v>121130.94</v>
      </c>
      <c r="AX65" s="33">
        <v>98082.97</v>
      </c>
      <c r="AY65" s="33">
        <v>94845.8</v>
      </c>
      <c r="AZ65" s="33">
        <v>81830.539999999994</v>
      </c>
      <c r="BA65" s="31">
        <f t="shared" si="41"/>
        <v>-336.59</v>
      </c>
      <c r="BB65" s="31">
        <f t="shared" si="42"/>
        <v>-195.32</v>
      </c>
      <c r="BC65" s="31">
        <f t="shared" si="43"/>
        <v>-608.86</v>
      </c>
      <c r="BD65" s="31">
        <f t="shared" si="44"/>
        <v>-1842.92</v>
      </c>
      <c r="BE65" s="31">
        <f t="shared" si="45"/>
        <v>-3773.46</v>
      </c>
      <c r="BF65" s="31">
        <f t="shared" si="46"/>
        <v>-4339.5200000000004</v>
      </c>
      <c r="BG65" s="31">
        <f t="shared" si="47"/>
        <v>16829.2</v>
      </c>
      <c r="BH65" s="31">
        <f t="shared" si="48"/>
        <v>25426.18</v>
      </c>
      <c r="BI65" s="31">
        <f t="shared" si="49"/>
        <v>12266.42</v>
      </c>
      <c r="BJ65" s="31">
        <f t="shared" si="50"/>
        <v>-6828.56</v>
      </c>
      <c r="BK65" s="31">
        <f t="shared" si="51"/>
        <v>-6603.19</v>
      </c>
      <c r="BL65" s="31">
        <f t="shared" si="52"/>
        <v>-5697.06</v>
      </c>
      <c r="BM65" s="6">
        <v>-1.72E-2</v>
      </c>
      <c r="BN65" s="6">
        <v>-1.72E-2</v>
      </c>
      <c r="BO65" s="6">
        <v>-1.72E-2</v>
      </c>
      <c r="BP65" s="6">
        <v>-1.72E-2</v>
      </c>
      <c r="BQ65" s="6">
        <v>-1.72E-2</v>
      </c>
      <c r="BR65" s="6">
        <v>-1.72E-2</v>
      </c>
      <c r="BS65" s="6">
        <v>-1.72E-2</v>
      </c>
      <c r="BT65" s="6">
        <v>-1.72E-2</v>
      </c>
      <c r="BU65" s="6">
        <v>-1.72E-2</v>
      </c>
      <c r="BV65" s="6">
        <v>-1.72E-2</v>
      </c>
      <c r="BW65" s="6">
        <v>-1.72E-2</v>
      </c>
      <c r="BX65" s="6">
        <v>-1.72E-2</v>
      </c>
      <c r="BY65" s="31">
        <v>-57893.04</v>
      </c>
      <c r="BZ65" s="31">
        <v>-33594.43</v>
      </c>
      <c r="CA65" s="31">
        <v>-104724.62</v>
      </c>
      <c r="CB65" s="31">
        <v>-158491.32</v>
      </c>
      <c r="CC65" s="31">
        <v>-324517.56</v>
      </c>
      <c r="CD65" s="31">
        <v>-373198.36</v>
      </c>
      <c r="CE65" s="31">
        <v>-180913.89</v>
      </c>
      <c r="CF65" s="31">
        <v>-273331.39</v>
      </c>
      <c r="CG65" s="31">
        <v>-131864.06</v>
      </c>
      <c r="CH65" s="31">
        <v>-106773.87</v>
      </c>
      <c r="CI65" s="31">
        <v>-103249.85</v>
      </c>
      <c r="CJ65" s="31">
        <v>-89081.35</v>
      </c>
      <c r="CK65" s="32">
        <f t="shared" si="53"/>
        <v>8414.69</v>
      </c>
      <c r="CL65" s="32">
        <f t="shared" si="54"/>
        <v>4882.91</v>
      </c>
      <c r="CM65" s="32">
        <f t="shared" si="55"/>
        <v>15221.6</v>
      </c>
      <c r="CN65" s="32">
        <f t="shared" si="56"/>
        <v>23036.53</v>
      </c>
      <c r="CO65" s="32">
        <f t="shared" si="57"/>
        <v>47168.25</v>
      </c>
      <c r="CP65" s="32">
        <f t="shared" si="58"/>
        <v>54243.95</v>
      </c>
      <c r="CQ65" s="32">
        <f t="shared" si="59"/>
        <v>26295.62</v>
      </c>
      <c r="CR65" s="32">
        <f t="shared" si="60"/>
        <v>39728.400000000001</v>
      </c>
      <c r="CS65" s="32">
        <f t="shared" si="61"/>
        <v>19166.29</v>
      </c>
      <c r="CT65" s="32">
        <f t="shared" si="62"/>
        <v>15519.46</v>
      </c>
      <c r="CU65" s="32">
        <f t="shared" si="63"/>
        <v>15007.25</v>
      </c>
      <c r="CV65" s="32">
        <f t="shared" si="64"/>
        <v>12947.87</v>
      </c>
      <c r="CW65" s="31">
        <f t="shared" si="186"/>
        <v>-102322.58</v>
      </c>
      <c r="CX65" s="31">
        <f t="shared" si="187"/>
        <v>-59376.200000000004</v>
      </c>
      <c r="CY65" s="31">
        <f t="shared" si="188"/>
        <v>-185094.68</v>
      </c>
      <c r="CZ65" s="31">
        <f t="shared" si="189"/>
        <v>-279202.73000000004</v>
      </c>
      <c r="DA65" s="31">
        <f t="shared" si="190"/>
        <v>-571679.19000000006</v>
      </c>
      <c r="DB65" s="31">
        <f t="shared" si="191"/>
        <v>-657436.6399999999</v>
      </c>
      <c r="DC65" s="31">
        <f t="shared" si="192"/>
        <v>-337635.81</v>
      </c>
      <c r="DD65" s="31">
        <f t="shared" si="193"/>
        <v>-510112.65</v>
      </c>
      <c r="DE65" s="31">
        <f t="shared" si="194"/>
        <v>-246095.13</v>
      </c>
      <c r="DF65" s="31">
        <f t="shared" si="195"/>
        <v>-182508.82</v>
      </c>
      <c r="DG65" s="31">
        <f t="shared" si="196"/>
        <v>-176485.21000000002</v>
      </c>
      <c r="DH65" s="31">
        <f t="shared" si="197"/>
        <v>-152266.96000000002</v>
      </c>
      <c r="DI65" s="32">
        <f t="shared" si="65"/>
        <v>-5116.13</v>
      </c>
      <c r="DJ65" s="32">
        <f t="shared" si="66"/>
        <v>-2968.81</v>
      </c>
      <c r="DK65" s="32">
        <f t="shared" si="67"/>
        <v>-9254.73</v>
      </c>
      <c r="DL65" s="32">
        <f t="shared" si="68"/>
        <v>-13960.14</v>
      </c>
      <c r="DM65" s="32">
        <f t="shared" si="69"/>
        <v>-28583.96</v>
      </c>
      <c r="DN65" s="32">
        <f t="shared" si="70"/>
        <v>-32871.83</v>
      </c>
      <c r="DO65" s="32">
        <f t="shared" si="71"/>
        <v>-16881.79</v>
      </c>
      <c r="DP65" s="32">
        <f t="shared" si="72"/>
        <v>-25505.63</v>
      </c>
      <c r="DQ65" s="32">
        <f t="shared" si="73"/>
        <v>-12304.76</v>
      </c>
      <c r="DR65" s="32">
        <f t="shared" si="74"/>
        <v>-9125.44</v>
      </c>
      <c r="DS65" s="32">
        <f t="shared" si="75"/>
        <v>-8824.26</v>
      </c>
      <c r="DT65" s="32">
        <f t="shared" si="76"/>
        <v>-7613.35</v>
      </c>
      <c r="DU65" s="31">
        <f t="shared" si="77"/>
        <v>-16260.55</v>
      </c>
      <c r="DV65" s="31">
        <f t="shared" si="78"/>
        <v>-9309.67</v>
      </c>
      <c r="DW65" s="31">
        <f t="shared" si="79"/>
        <v>-28666.25</v>
      </c>
      <c r="DX65" s="31">
        <f t="shared" si="80"/>
        <v>-42648.26</v>
      </c>
      <c r="DY65" s="31">
        <f t="shared" si="81"/>
        <v>-86149.41</v>
      </c>
      <c r="DZ65" s="31">
        <f t="shared" si="82"/>
        <v>-97676.73</v>
      </c>
      <c r="EA65" s="31">
        <f t="shared" si="83"/>
        <v>-49469.48</v>
      </c>
      <c r="EB65" s="31">
        <f t="shared" si="84"/>
        <v>-73765.52</v>
      </c>
      <c r="EC65" s="31">
        <f t="shared" si="85"/>
        <v>-35116.639999999999</v>
      </c>
      <c r="ED65" s="31">
        <f t="shared" si="86"/>
        <v>-25705.65</v>
      </c>
      <c r="EE65" s="31">
        <f t="shared" si="87"/>
        <v>-24519.99</v>
      </c>
      <c r="EF65" s="31">
        <f t="shared" si="88"/>
        <v>-20873.64</v>
      </c>
      <c r="EG65" s="32">
        <f t="shared" si="89"/>
        <v>-123699.26000000001</v>
      </c>
      <c r="EH65" s="32">
        <f t="shared" si="90"/>
        <v>-71654.680000000008</v>
      </c>
      <c r="EI65" s="32">
        <f t="shared" si="91"/>
        <v>-223015.66</v>
      </c>
      <c r="EJ65" s="32">
        <f t="shared" si="92"/>
        <v>-335811.13000000006</v>
      </c>
      <c r="EK65" s="32">
        <f t="shared" si="93"/>
        <v>-686412.56</v>
      </c>
      <c r="EL65" s="32">
        <f t="shared" si="94"/>
        <v>-787985.19999999984</v>
      </c>
      <c r="EM65" s="32">
        <f t="shared" si="95"/>
        <v>-403987.07999999996</v>
      </c>
      <c r="EN65" s="32">
        <f t="shared" si="96"/>
        <v>-609383.80000000005</v>
      </c>
      <c r="EO65" s="32">
        <f t="shared" si="97"/>
        <v>-293516.53000000003</v>
      </c>
      <c r="EP65" s="32">
        <f t="shared" si="98"/>
        <v>-217339.91</v>
      </c>
      <c r="EQ65" s="32">
        <f t="shared" si="99"/>
        <v>-209829.46000000002</v>
      </c>
      <c r="ER65" s="32">
        <f t="shared" si="100"/>
        <v>-180753.95</v>
      </c>
    </row>
    <row r="66" spans="1:148" x14ac:dyDescent="0.25">
      <c r="A66" t="s">
        <v>485</v>
      </c>
      <c r="B66" s="1" t="s">
        <v>77</v>
      </c>
      <c r="C66" t="str">
        <f t="shared" ca="1" si="198"/>
        <v>BCHEXP</v>
      </c>
      <c r="D66" t="str">
        <f t="shared" ca="1" si="199"/>
        <v>Alberta-BC Intertie - Export</v>
      </c>
      <c r="I66" s="52">
        <v>2431</v>
      </c>
      <c r="K66" s="52">
        <v>687.5</v>
      </c>
      <c r="L66" s="52">
        <v>250</v>
      </c>
      <c r="M66" s="52">
        <v>875</v>
      </c>
      <c r="N66" s="52">
        <v>325</v>
      </c>
      <c r="O66" s="52">
        <v>400</v>
      </c>
      <c r="P66" s="52">
        <v>500</v>
      </c>
      <c r="Q66" s="32"/>
      <c r="R66" s="32"/>
      <c r="S66" s="32"/>
      <c r="T66" s="32"/>
      <c r="U66" s="32">
        <v>36450.35</v>
      </c>
      <c r="V66" s="32"/>
      <c r="W66" s="32">
        <v>14100.12</v>
      </c>
      <c r="X66" s="32">
        <v>3911.5</v>
      </c>
      <c r="Y66" s="32">
        <v>13874.5</v>
      </c>
      <c r="Z66" s="32">
        <v>3103.25</v>
      </c>
      <c r="AA66" s="32">
        <v>4358.75</v>
      </c>
      <c r="AB66" s="32">
        <v>5930</v>
      </c>
      <c r="AG66" s="2">
        <v>0.77</v>
      </c>
      <c r="AI66" s="2">
        <v>0.77</v>
      </c>
      <c r="AJ66" s="2">
        <v>0.77</v>
      </c>
      <c r="AK66" s="2">
        <v>0.77</v>
      </c>
      <c r="AL66" s="2">
        <v>0.77</v>
      </c>
      <c r="AM66" s="2">
        <v>0.77</v>
      </c>
      <c r="AN66" s="2">
        <v>0.77</v>
      </c>
      <c r="AO66" s="33"/>
      <c r="AP66" s="33"/>
      <c r="AQ66" s="33"/>
      <c r="AR66" s="33"/>
      <c r="AS66" s="33">
        <v>280.67</v>
      </c>
      <c r="AT66" s="33"/>
      <c r="AU66" s="33">
        <v>108.57</v>
      </c>
      <c r="AV66" s="33">
        <v>30.12</v>
      </c>
      <c r="AW66" s="33">
        <v>106.83</v>
      </c>
      <c r="AX66" s="33">
        <v>23.9</v>
      </c>
      <c r="AY66" s="33">
        <v>33.56</v>
      </c>
      <c r="AZ66" s="33">
        <v>45.66</v>
      </c>
      <c r="BA66" s="31">
        <f t="shared" si="41"/>
        <v>0</v>
      </c>
      <c r="BB66" s="31">
        <f t="shared" si="42"/>
        <v>0</v>
      </c>
      <c r="BC66" s="31">
        <f t="shared" si="43"/>
        <v>0</v>
      </c>
      <c r="BD66" s="31">
        <f t="shared" si="44"/>
        <v>0</v>
      </c>
      <c r="BE66" s="31">
        <f t="shared" si="45"/>
        <v>-7.29</v>
      </c>
      <c r="BF66" s="31">
        <f t="shared" si="46"/>
        <v>0</v>
      </c>
      <c r="BG66" s="31">
        <f t="shared" si="47"/>
        <v>22.56</v>
      </c>
      <c r="BH66" s="31">
        <f t="shared" si="48"/>
        <v>6.26</v>
      </c>
      <c r="BI66" s="31">
        <f t="shared" si="49"/>
        <v>22.2</v>
      </c>
      <c r="BJ66" s="31">
        <f t="shared" si="50"/>
        <v>-3.41</v>
      </c>
      <c r="BK66" s="31">
        <f t="shared" si="51"/>
        <v>-4.79</v>
      </c>
      <c r="BL66" s="31">
        <f t="shared" si="52"/>
        <v>-6.52</v>
      </c>
      <c r="BM66" s="6">
        <v>8.9999999999999993E-3</v>
      </c>
      <c r="BN66" s="6">
        <v>8.9999999999999993E-3</v>
      </c>
      <c r="BO66" s="6">
        <v>8.9999999999999993E-3</v>
      </c>
      <c r="BP66" s="6">
        <v>8.9999999999999993E-3</v>
      </c>
      <c r="BQ66" s="6">
        <v>8.9999999999999993E-3</v>
      </c>
      <c r="BR66" s="6">
        <v>8.9999999999999993E-3</v>
      </c>
      <c r="BS66" s="6">
        <v>8.9999999999999993E-3</v>
      </c>
      <c r="BT66" s="6">
        <v>8.9999999999999993E-3</v>
      </c>
      <c r="BU66" s="6">
        <v>8.9999999999999993E-3</v>
      </c>
      <c r="BV66" s="6">
        <v>8.9999999999999993E-3</v>
      </c>
      <c r="BW66" s="6">
        <v>8.9999999999999993E-3</v>
      </c>
      <c r="BX66" s="6">
        <v>8.9999999999999993E-3</v>
      </c>
      <c r="BY66" s="31">
        <v>0</v>
      </c>
      <c r="BZ66" s="31">
        <v>0</v>
      </c>
      <c r="CA66" s="31">
        <v>0</v>
      </c>
      <c r="CB66" s="31">
        <v>0</v>
      </c>
      <c r="CC66" s="31">
        <v>328.05</v>
      </c>
      <c r="CD66" s="31">
        <v>0</v>
      </c>
      <c r="CE66" s="31">
        <v>126.9</v>
      </c>
      <c r="CF66" s="31">
        <v>35.200000000000003</v>
      </c>
      <c r="CG66" s="31">
        <v>124.87</v>
      </c>
      <c r="CH66" s="31">
        <v>27.93</v>
      </c>
      <c r="CI66" s="31">
        <v>39.229999999999997</v>
      </c>
      <c r="CJ66" s="31">
        <v>53.37</v>
      </c>
      <c r="CK66" s="32">
        <f t="shared" si="53"/>
        <v>0</v>
      </c>
      <c r="CL66" s="32">
        <f t="shared" si="54"/>
        <v>0</v>
      </c>
      <c r="CM66" s="32">
        <f t="shared" si="55"/>
        <v>0</v>
      </c>
      <c r="CN66" s="32">
        <f t="shared" si="56"/>
        <v>0</v>
      </c>
      <c r="CO66" s="32">
        <f t="shared" si="57"/>
        <v>91.13</v>
      </c>
      <c r="CP66" s="32">
        <f t="shared" si="58"/>
        <v>0</v>
      </c>
      <c r="CQ66" s="32">
        <f t="shared" si="59"/>
        <v>35.25</v>
      </c>
      <c r="CR66" s="32">
        <f t="shared" si="60"/>
        <v>9.7799999999999994</v>
      </c>
      <c r="CS66" s="32">
        <f t="shared" si="61"/>
        <v>34.69</v>
      </c>
      <c r="CT66" s="32">
        <f t="shared" si="62"/>
        <v>7.76</v>
      </c>
      <c r="CU66" s="32">
        <f t="shared" si="63"/>
        <v>10.9</v>
      </c>
      <c r="CV66" s="32">
        <f t="shared" si="64"/>
        <v>14.83</v>
      </c>
      <c r="CW66" s="31">
        <f t="shared" si="186"/>
        <v>0</v>
      </c>
      <c r="CX66" s="31">
        <f t="shared" si="187"/>
        <v>0</v>
      </c>
      <c r="CY66" s="31">
        <f t="shared" si="188"/>
        <v>0</v>
      </c>
      <c r="CZ66" s="31">
        <f t="shared" si="189"/>
        <v>0</v>
      </c>
      <c r="DA66" s="31">
        <f t="shared" si="190"/>
        <v>145.79999999999998</v>
      </c>
      <c r="DB66" s="31">
        <f t="shared" si="191"/>
        <v>0</v>
      </c>
      <c r="DC66" s="31">
        <f t="shared" si="192"/>
        <v>31.020000000000014</v>
      </c>
      <c r="DD66" s="31">
        <f t="shared" si="193"/>
        <v>8.6000000000000032</v>
      </c>
      <c r="DE66" s="31">
        <f t="shared" si="194"/>
        <v>30.530000000000005</v>
      </c>
      <c r="DF66" s="31">
        <f t="shared" si="195"/>
        <v>15.2</v>
      </c>
      <c r="DG66" s="31">
        <f t="shared" si="196"/>
        <v>21.359999999999992</v>
      </c>
      <c r="DH66" s="31">
        <f t="shared" si="197"/>
        <v>29.060000000000006</v>
      </c>
      <c r="DI66" s="32">
        <f t="shared" si="65"/>
        <v>0</v>
      </c>
      <c r="DJ66" s="32">
        <f t="shared" si="66"/>
        <v>0</v>
      </c>
      <c r="DK66" s="32">
        <f t="shared" si="67"/>
        <v>0</v>
      </c>
      <c r="DL66" s="32">
        <f t="shared" si="68"/>
        <v>0</v>
      </c>
      <c r="DM66" s="32">
        <f t="shared" si="69"/>
        <v>7.29</v>
      </c>
      <c r="DN66" s="32">
        <f t="shared" si="70"/>
        <v>0</v>
      </c>
      <c r="DO66" s="32">
        <f t="shared" si="71"/>
        <v>1.55</v>
      </c>
      <c r="DP66" s="32">
        <f t="shared" si="72"/>
        <v>0.43</v>
      </c>
      <c r="DQ66" s="32">
        <f t="shared" si="73"/>
        <v>1.53</v>
      </c>
      <c r="DR66" s="32">
        <f t="shared" si="74"/>
        <v>0.76</v>
      </c>
      <c r="DS66" s="32">
        <f t="shared" si="75"/>
        <v>1.07</v>
      </c>
      <c r="DT66" s="32">
        <f t="shared" si="76"/>
        <v>1.45</v>
      </c>
      <c r="DU66" s="31">
        <f t="shared" si="77"/>
        <v>0</v>
      </c>
      <c r="DV66" s="31">
        <f t="shared" si="78"/>
        <v>0</v>
      </c>
      <c r="DW66" s="31">
        <f t="shared" si="79"/>
        <v>0</v>
      </c>
      <c r="DX66" s="31">
        <f t="shared" si="80"/>
        <v>0</v>
      </c>
      <c r="DY66" s="31">
        <f t="shared" si="81"/>
        <v>21.97</v>
      </c>
      <c r="DZ66" s="31">
        <f t="shared" si="82"/>
        <v>0</v>
      </c>
      <c r="EA66" s="31">
        <f t="shared" si="83"/>
        <v>4.54</v>
      </c>
      <c r="EB66" s="31">
        <f t="shared" si="84"/>
        <v>1.24</v>
      </c>
      <c r="EC66" s="31">
        <f t="shared" si="85"/>
        <v>4.3600000000000003</v>
      </c>
      <c r="ED66" s="31">
        <f t="shared" si="86"/>
        <v>2.14</v>
      </c>
      <c r="EE66" s="31">
        <f t="shared" si="87"/>
        <v>2.97</v>
      </c>
      <c r="EF66" s="31">
        <f t="shared" si="88"/>
        <v>3.98</v>
      </c>
      <c r="EG66" s="32">
        <f t="shared" si="89"/>
        <v>0</v>
      </c>
      <c r="EH66" s="32">
        <f t="shared" si="90"/>
        <v>0</v>
      </c>
      <c r="EI66" s="32">
        <f t="shared" si="91"/>
        <v>0</v>
      </c>
      <c r="EJ66" s="32">
        <f t="shared" si="92"/>
        <v>0</v>
      </c>
      <c r="EK66" s="32">
        <f t="shared" si="93"/>
        <v>175.05999999999997</v>
      </c>
      <c r="EL66" s="32">
        <f t="shared" si="94"/>
        <v>0</v>
      </c>
      <c r="EM66" s="32">
        <f t="shared" si="95"/>
        <v>37.110000000000014</v>
      </c>
      <c r="EN66" s="32">
        <f t="shared" si="96"/>
        <v>10.270000000000003</v>
      </c>
      <c r="EO66" s="32">
        <f t="shared" si="97"/>
        <v>36.42</v>
      </c>
      <c r="EP66" s="32">
        <f t="shared" si="98"/>
        <v>18.099999999999998</v>
      </c>
      <c r="EQ66" s="32">
        <f t="shared" si="99"/>
        <v>25.399999999999991</v>
      </c>
      <c r="ER66" s="32">
        <f t="shared" si="100"/>
        <v>34.49</v>
      </c>
    </row>
    <row r="67" spans="1:148" x14ac:dyDescent="0.25">
      <c r="A67" t="s">
        <v>488</v>
      </c>
      <c r="B67" s="1" t="s">
        <v>59</v>
      </c>
      <c r="C67" t="str">
        <f t="shared" ca="1" si="198"/>
        <v>ENC1</v>
      </c>
      <c r="D67" t="str">
        <f t="shared" ca="1" si="199"/>
        <v>Clover Bar #1</v>
      </c>
      <c r="J67" s="52">
        <v>8006.3451662999996</v>
      </c>
      <c r="K67" s="52">
        <v>1412.2867332000001</v>
      </c>
      <c r="L67" s="52">
        <v>2005.0102222999999</v>
      </c>
      <c r="M67" s="52">
        <v>376.37641609999997</v>
      </c>
      <c r="N67" s="52">
        <v>1844.4280338000001</v>
      </c>
      <c r="O67" s="52">
        <v>11696.775536200001</v>
      </c>
      <c r="P67" s="52">
        <v>3819.9172300999999</v>
      </c>
      <c r="Q67" s="32"/>
      <c r="R67" s="32"/>
      <c r="S67" s="32"/>
      <c r="T67" s="32"/>
      <c r="U67" s="32"/>
      <c r="V67" s="32">
        <v>2053692.44</v>
      </c>
      <c r="W67" s="32">
        <v>74142.600000000006</v>
      </c>
      <c r="X67" s="32">
        <v>344134.22</v>
      </c>
      <c r="Y67" s="32">
        <v>15943.98</v>
      </c>
      <c r="Z67" s="32">
        <v>100813.39</v>
      </c>
      <c r="AA67" s="32">
        <v>321249.77</v>
      </c>
      <c r="AB67" s="32">
        <v>113794.18</v>
      </c>
      <c r="AH67" s="2">
        <v>3.05</v>
      </c>
      <c r="AI67" s="2">
        <v>3.05</v>
      </c>
      <c r="AJ67" s="2">
        <v>3.05</v>
      </c>
      <c r="AK67" s="2">
        <v>3.05</v>
      </c>
      <c r="AL67" s="2">
        <v>3.05</v>
      </c>
      <c r="AM67" s="2">
        <v>3.05</v>
      </c>
      <c r="AN67" s="2">
        <v>3.05</v>
      </c>
      <c r="AO67" s="33"/>
      <c r="AP67" s="33"/>
      <c r="AQ67" s="33"/>
      <c r="AR67" s="33"/>
      <c r="AS67" s="33"/>
      <c r="AT67" s="33">
        <v>62637.62</v>
      </c>
      <c r="AU67" s="33">
        <v>2261.35</v>
      </c>
      <c r="AV67" s="33">
        <v>10496.09</v>
      </c>
      <c r="AW67" s="33">
        <v>486.29</v>
      </c>
      <c r="AX67" s="33">
        <v>3074.81</v>
      </c>
      <c r="AY67" s="33">
        <v>9798.1200000000008</v>
      </c>
      <c r="AZ67" s="33">
        <v>3470.72</v>
      </c>
      <c r="BA67" s="31">
        <f t="shared" si="41"/>
        <v>0</v>
      </c>
      <c r="BB67" s="31">
        <f t="shared" si="42"/>
        <v>0</v>
      </c>
      <c r="BC67" s="31">
        <f t="shared" si="43"/>
        <v>0</v>
      </c>
      <c r="BD67" s="31">
        <f t="shared" si="44"/>
        <v>0</v>
      </c>
      <c r="BE67" s="31">
        <f t="shared" si="45"/>
        <v>0</v>
      </c>
      <c r="BF67" s="31">
        <f t="shared" si="46"/>
        <v>-410.74</v>
      </c>
      <c r="BG67" s="31">
        <f t="shared" si="47"/>
        <v>118.63</v>
      </c>
      <c r="BH67" s="31">
        <f t="shared" si="48"/>
        <v>550.61</v>
      </c>
      <c r="BI67" s="31">
        <f t="shared" si="49"/>
        <v>25.51</v>
      </c>
      <c r="BJ67" s="31">
        <f t="shared" si="50"/>
        <v>-110.89</v>
      </c>
      <c r="BK67" s="31">
        <f t="shared" si="51"/>
        <v>-353.37</v>
      </c>
      <c r="BL67" s="31">
        <f t="shared" si="52"/>
        <v>-125.17</v>
      </c>
      <c r="BM67" s="6">
        <v>4.9799999999999997E-2</v>
      </c>
      <c r="BN67" s="6">
        <v>4.9799999999999997E-2</v>
      </c>
      <c r="BO67" s="6">
        <v>4.9799999999999997E-2</v>
      </c>
      <c r="BP67" s="6">
        <v>4.9799999999999997E-2</v>
      </c>
      <c r="BQ67" s="6">
        <v>4.9799999999999997E-2</v>
      </c>
      <c r="BR67" s="6">
        <v>4.9799999999999997E-2</v>
      </c>
      <c r="BS67" s="6">
        <v>4.9799999999999997E-2</v>
      </c>
      <c r="BT67" s="6">
        <v>4.9799999999999997E-2</v>
      </c>
      <c r="BU67" s="6">
        <v>4.9799999999999997E-2</v>
      </c>
      <c r="BV67" s="6">
        <v>4.9799999999999997E-2</v>
      </c>
      <c r="BW67" s="6">
        <v>4.9799999999999997E-2</v>
      </c>
      <c r="BX67" s="6">
        <v>4.9799999999999997E-2</v>
      </c>
      <c r="BY67" s="31">
        <v>0</v>
      </c>
      <c r="BZ67" s="31">
        <v>0</v>
      </c>
      <c r="CA67" s="31">
        <v>0</v>
      </c>
      <c r="CB67" s="31">
        <v>0</v>
      </c>
      <c r="CC67" s="31">
        <v>0</v>
      </c>
      <c r="CD67" s="31">
        <v>102273.88</v>
      </c>
      <c r="CE67" s="31">
        <v>3692.3</v>
      </c>
      <c r="CF67" s="31">
        <v>17137.88</v>
      </c>
      <c r="CG67" s="31">
        <v>794.01</v>
      </c>
      <c r="CH67" s="31">
        <v>5020.51</v>
      </c>
      <c r="CI67" s="31">
        <v>15998.24</v>
      </c>
      <c r="CJ67" s="31">
        <v>5666.95</v>
      </c>
      <c r="CK67" s="32">
        <f t="shared" si="53"/>
        <v>0</v>
      </c>
      <c r="CL67" s="32">
        <f t="shared" si="54"/>
        <v>0</v>
      </c>
      <c r="CM67" s="32">
        <f t="shared" si="55"/>
        <v>0</v>
      </c>
      <c r="CN67" s="32">
        <f t="shared" si="56"/>
        <v>0</v>
      </c>
      <c r="CO67" s="32">
        <f t="shared" si="57"/>
        <v>0</v>
      </c>
      <c r="CP67" s="32">
        <f t="shared" si="58"/>
        <v>5134.2299999999996</v>
      </c>
      <c r="CQ67" s="32">
        <f t="shared" si="59"/>
        <v>185.36</v>
      </c>
      <c r="CR67" s="32">
        <f t="shared" si="60"/>
        <v>860.34</v>
      </c>
      <c r="CS67" s="32">
        <f t="shared" si="61"/>
        <v>39.86</v>
      </c>
      <c r="CT67" s="32">
        <f t="shared" si="62"/>
        <v>252.03</v>
      </c>
      <c r="CU67" s="32">
        <f t="shared" si="63"/>
        <v>803.12</v>
      </c>
      <c r="CV67" s="32">
        <f t="shared" si="64"/>
        <v>284.49</v>
      </c>
      <c r="CW67" s="31">
        <f t="shared" si="186"/>
        <v>0</v>
      </c>
      <c r="CX67" s="31">
        <f t="shared" si="187"/>
        <v>0</v>
      </c>
      <c r="CY67" s="31">
        <f t="shared" si="188"/>
        <v>0</v>
      </c>
      <c r="CZ67" s="31">
        <f t="shared" si="189"/>
        <v>0</v>
      </c>
      <c r="DA67" s="31">
        <f t="shared" si="190"/>
        <v>0</v>
      </c>
      <c r="DB67" s="31">
        <f t="shared" si="191"/>
        <v>45181.229999999996</v>
      </c>
      <c r="DC67" s="31">
        <f t="shared" si="192"/>
        <v>1497.6800000000003</v>
      </c>
      <c r="DD67" s="31">
        <f t="shared" si="193"/>
        <v>6951.5200000000013</v>
      </c>
      <c r="DE67" s="31">
        <f t="shared" si="194"/>
        <v>322.07</v>
      </c>
      <c r="DF67" s="31">
        <f t="shared" si="195"/>
        <v>2308.62</v>
      </c>
      <c r="DG67" s="31">
        <f t="shared" si="196"/>
        <v>7356.61</v>
      </c>
      <c r="DH67" s="31">
        <f t="shared" si="197"/>
        <v>2605.89</v>
      </c>
      <c r="DI67" s="32">
        <f t="shared" si="65"/>
        <v>0</v>
      </c>
      <c r="DJ67" s="32">
        <f t="shared" si="66"/>
        <v>0</v>
      </c>
      <c r="DK67" s="32">
        <f t="shared" si="67"/>
        <v>0</v>
      </c>
      <c r="DL67" s="32">
        <f t="shared" si="68"/>
        <v>0</v>
      </c>
      <c r="DM67" s="32">
        <f t="shared" si="69"/>
        <v>0</v>
      </c>
      <c r="DN67" s="32">
        <f t="shared" si="70"/>
        <v>2259.06</v>
      </c>
      <c r="DO67" s="32">
        <f t="shared" si="71"/>
        <v>74.88</v>
      </c>
      <c r="DP67" s="32">
        <f t="shared" si="72"/>
        <v>347.58</v>
      </c>
      <c r="DQ67" s="32">
        <f t="shared" si="73"/>
        <v>16.100000000000001</v>
      </c>
      <c r="DR67" s="32">
        <f t="shared" si="74"/>
        <v>115.43</v>
      </c>
      <c r="DS67" s="32">
        <f t="shared" si="75"/>
        <v>367.83</v>
      </c>
      <c r="DT67" s="32">
        <f t="shared" si="76"/>
        <v>130.29</v>
      </c>
      <c r="DU67" s="31">
        <f t="shared" si="77"/>
        <v>0</v>
      </c>
      <c r="DV67" s="31">
        <f t="shared" si="78"/>
        <v>0</v>
      </c>
      <c r="DW67" s="31">
        <f t="shared" si="79"/>
        <v>0</v>
      </c>
      <c r="DX67" s="31">
        <f t="shared" si="80"/>
        <v>0</v>
      </c>
      <c r="DY67" s="31">
        <f t="shared" si="81"/>
        <v>0</v>
      </c>
      <c r="DZ67" s="31">
        <f t="shared" si="82"/>
        <v>6712.67</v>
      </c>
      <c r="EA67" s="31">
        <f t="shared" si="83"/>
        <v>219.44</v>
      </c>
      <c r="EB67" s="31">
        <f t="shared" si="84"/>
        <v>1005.23</v>
      </c>
      <c r="EC67" s="31">
        <f t="shared" si="85"/>
        <v>45.96</v>
      </c>
      <c r="ED67" s="31">
        <f t="shared" si="86"/>
        <v>325.16000000000003</v>
      </c>
      <c r="EE67" s="31">
        <f t="shared" si="87"/>
        <v>1022.09</v>
      </c>
      <c r="EF67" s="31">
        <f t="shared" si="88"/>
        <v>357.23</v>
      </c>
      <c r="EG67" s="32">
        <f t="shared" si="89"/>
        <v>0</v>
      </c>
      <c r="EH67" s="32">
        <f t="shared" si="90"/>
        <v>0</v>
      </c>
      <c r="EI67" s="32">
        <f t="shared" si="91"/>
        <v>0</v>
      </c>
      <c r="EJ67" s="32">
        <f t="shared" si="92"/>
        <v>0</v>
      </c>
      <c r="EK67" s="32">
        <f t="shared" si="93"/>
        <v>0</v>
      </c>
      <c r="EL67" s="32">
        <f t="shared" si="94"/>
        <v>54152.959999999992</v>
      </c>
      <c r="EM67" s="32">
        <f t="shared" si="95"/>
        <v>1792.0000000000005</v>
      </c>
      <c r="EN67" s="32">
        <f t="shared" si="96"/>
        <v>8304.3300000000017</v>
      </c>
      <c r="EO67" s="32">
        <f t="shared" si="97"/>
        <v>384.13</v>
      </c>
      <c r="EP67" s="32">
        <f t="shared" si="98"/>
        <v>2749.2099999999996</v>
      </c>
      <c r="EQ67" s="32">
        <f t="shared" si="99"/>
        <v>8746.5299999999988</v>
      </c>
      <c r="ER67" s="32">
        <f t="shared" si="100"/>
        <v>3093.41</v>
      </c>
    </row>
    <row r="68" spans="1:148" x14ac:dyDescent="0.25">
      <c r="A68" t="s">
        <v>539</v>
      </c>
      <c r="B68" s="1" t="s">
        <v>59</v>
      </c>
      <c r="C68" t="str">
        <f t="shared" ca="1" si="198"/>
        <v>ENC1</v>
      </c>
      <c r="D68" t="str">
        <f t="shared" ca="1" si="199"/>
        <v>Clover Bar #1</v>
      </c>
      <c r="E68" s="52">
        <v>4963.8934198999996</v>
      </c>
      <c r="F68" s="52">
        <v>2881.3297794</v>
      </c>
      <c r="G68" s="52">
        <v>209.6388</v>
      </c>
      <c r="H68" s="52">
        <v>939.44759999999997</v>
      </c>
      <c r="I68" s="52">
        <v>2677.1556</v>
      </c>
      <c r="Q68" s="32">
        <v>442817.02</v>
      </c>
      <c r="R68" s="32">
        <v>328923.23</v>
      </c>
      <c r="S68" s="32">
        <v>8301.98</v>
      </c>
      <c r="T68" s="32">
        <v>37746.379999999997</v>
      </c>
      <c r="U68" s="32">
        <v>451428.21</v>
      </c>
      <c r="V68" s="32"/>
      <c r="W68" s="32"/>
      <c r="X68" s="32"/>
      <c r="Y68" s="32"/>
      <c r="Z68" s="32"/>
      <c r="AA68" s="32"/>
      <c r="AB68" s="32"/>
      <c r="AC68" s="2">
        <v>3.05</v>
      </c>
      <c r="AD68" s="2">
        <v>3.05</v>
      </c>
      <c r="AE68" s="2">
        <v>3.05</v>
      </c>
      <c r="AF68" s="2">
        <v>3.05</v>
      </c>
      <c r="AG68" s="2">
        <v>3.05</v>
      </c>
      <c r="AO68" s="33">
        <v>13505.92</v>
      </c>
      <c r="AP68" s="33">
        <v>10032.16</v>
      </c>
      <c r="AQ68" s="33">
        <v>253.21</v>
      </c>
      <c r="AR68" s="33">
        <v>1151.26</v>
      </c>
      <c r="AS68" s="33">
        <v>13768.56</v>
      </c>
      <c r="AT68" s="33"/>
      <c r="AU68" s="33"/>
      <c r="AV68" s="33"/>
      <c r="AW68" s="33"/>
      <c r="AX68" s="33"/>
      <c r="AY68" s="33"/>
      <c r="AZ68" s="33"/>
      <c r="BA68" s="31">
        <f t="shared" si="41"/>
        <v>-44.28</v>
      </c>
      <c r="BB68" s="31">
        <f t="shared" si="42"/>
        <v>-32.89</v>
      </c>
      <c r="BC68" s="31">
        <f t="shared" si="43"/>
        <v>-0.83</v>
      </c>
      <c r="BD68" s="31">
        <f t="shared" si="44"/>
        <v>-7.55</v>
      </c>
      <c r="BE68" s="31">
        <f t="shared" si="45"/>
        <v>-90.29</v>
      </c>
      <c r="BF68" s="31">
        <f t="shared" si="46"/>
        <v>0</v>
      </c>
      <c r="BG68" s="31">
        <f t="shared" si="47"/>
        <v>0</v>
      </c>
      <c r="BH68" s="31">
        <f t="shared" si="48"/>
        <v>0</v>
      </c>
      <c r="BI68" s="31">
        <f t="shared" si="49"/>
        <v>0</v>
      </c>
      <c r="BJ68" s="31">
        <f t="shared" si="50"/>
        <v>0</v>
      </c>
      <c r="BK68" s="31">
        <f t="shared" si="51"/>
        <v>0</v>
      </c>
      <c r="BL68" s="31">
        <f t="shared" si="52"/>
        <v>0</v>
      </c>
      <c r="BM68" s="6">
        <v>4.9799999999999997E-2</v>
      </c>
      <c r="BN68" s="6">
        <v>4.9799999999999997E-2</v>
      </c>
      <c r="BO68" s="6">
        <v>4.9799999999999997E-2</v>
      </c>
      <c r="BP68" s="6">
        <v>4.9799999999999997E-2</v>
      </c>
      <c r="BQ68" s="6">
        <v>4.9799999999999997E-2</v>
      </c>
      <c r="BR68" s="6">
        <v>4.9799999999999997E-2</v>
      </c>
      <c r="BS68" s="6">
        <v>4.9799999999999997E-2</v>
      </c>
      <c r="BT68" s="6">
        <v>4.9799999999999997E-2</v>
      </c>
      <c r="BU68" s="6">
        <v>4.9799999999999997E-2</v>
      </c>
      <c r="BV68" s="6">
        <v>4.9799999999999997E-2</v>
      </c>
      <c r="BW68" s="6">
        <v>4.9799999999999997E-2</v>
      </c>
      <c r="BX68" s="6">
        <v>4.9799999999999997E-2</v>
      </c>
      <c r="BY68" s="31">
        <v>22052.29</v>
      </c>
      <c r="BZ68" s="31">
        <v>16380.38</v>
      </c>
      <c r="CA68" s="31">
        <v>413.44</v>
      </c>
      <c r="CB68" s="31">
        <v>1879.77</v>
      </c>
      <c r="CC68" s="31">
        <v>22481.119999999999</v>
      </c>
      <c r="CD68" s="31">
        <v>0</v>
      </c>
      <c r="CE68" s="31">
        <v>0</v>
      </c>
      <c r="CF68" s="31">
        <v>0</v>
      </c>
      <c r="CG68" s="31">
        <v>0</v>
      </c>
      <c r="CH68" s="31">
        <v>0</v>
      </c>
      <c r="CI68" s="31">
        <v>0</v>
      </c>
      <c r="CJ68" s="31">
        <v>0</v>
      </c>
      <c r="CK68" s="32">
        <f t="shared" si="53"/>
        <v>1107.04</v>
      </c>
      <c r="CL68" s="32">
        <f t="shared" si="54"/>
        <v>822.31</v>
      </c>
      <c r="CM68" s="32">
        <f t="shared" si="55"/>
        <v>20.75</v>
      </c>
      <c r="CN68" s="32">
        <f t="shared" si="56"/>
        <v>94.37</v>
      </c>
      <c r="CO68" s="32">
        <f t="shared" si="57"/>
        <v>1128.57</v>
      </c>
      <c r="CP68" s="32">
        <f t="shared" si="58"/>
        <v>0</v>
      </c>
      <c r="CQ68" s="32">
        <f t="shared" si="59"/>
        <v>0</v>
      </c>
      <c r="CR68" s="32">
        <f t="shared" si="60"/>
        <v>0</v>
      </c>
      <c r="CS68" s="32">
        <f t="shared" si="61"/>
        <v>0</v>
      </c>
      <c r="CT68" s="32">
        <f t="shared" si="62"/>
        <v>0</v>
      </c>
      <c r="CU68" s="32">
        <f t="shared" si="63"/>
        <v>0</v>
      </c>
      <c r="CV68" s="32">
        <f t="shared" si="64"/>
        <v>0</v>
      </c>
      <c r="CW68" s="31">
        <f t="shared" si="186"/>
        <v>9697.6900000000023</v>
      </c>
      <c r="CX68" s="31">
        <f t="shared" si="187"/>
        <v>7203.4199999999992</v>
      </c>
      <c r="CY68" s="31">
        <f t="shared" si="188"/>
        <v>181.81</v>
      </c>
      <c r="CZ68" s="31">
        <f t="shared" si="189"/>
        <v>830.42999999999984</v>
      </c>
      <c r="DA68" s="31">
        <f t="shared" si="190"/>
        <v>9931.42</v>
      </c>
      <c r="DB68" s="31">
        <f t="shared" si="191"/>
        <v>0</v>
      </c>
      <c r="DC68" s="31">
        <f t="shared" si="192"/>
        <v>0</v>
      </c>
      <c r="DD68" s="31">
        <f t="shared" si="193"/>
        <v>0</v>
      </c>
      <c r="DE68" s="31">
        <f t="shared" si="194"/>
        <v>0</v>
      </c>
      <c r="DF68" s="31">
        <f t="shared" si="195"/>
        <v>0</v>
      </c>
      <c r="DG68" s="31">
        <f t="shared" si="196"/>
        <v>0</v>
      </c>
      <c r="DH68" s="31">
        <f t="shared" si="197"/>
        <v>0</v>
      </c>
      <c r="DI68" s="32">
        <f t="shared" si="65"/>
        <v>484.88</v>
      </c>
      <c r="DJ68" s="32">
        <f t="shared" si="66"/>
        <v>360.17</v>
      </c>
      <c r="DK68" s="32">
        <f t="shared" si="67"/>
        <v>9.09</v>
      </c>
      <c r="DL68" s="32">
        <f t="shared" si="68"/>
        <v>41.52</v>
      </c>
      <c r="DM68" s="32">
        <f t="shared" si="69"/>
        <v>496.57</v>
      </c>
      <c r="DN68" s="32">
        <f t="shared" si="70"/>
        <v>0</v>
      </c>
      <c r="DO68" s="32">
        <f t="shared" si="71"/>
        <v>0</v>
      </c>
      <c r="DP68" s="32">
        <f t="shared" si="72"/>
        <v>0</v>
      </c>
      <c r="DQ68" s="32">
        <f t="shared" si="73"/>
        <v>0</v>
      </c>
      <c r="DR68" s="32">
        <f t="shared" si="74"/>
        <v>0</v>
      </c>
      <c r="DS68" s="32">
        <f t="shared" si="75"/>
        <v>0</v>
      </c>
      <c r="DT68" s="32">
        <f t="shared" si="76"/>
        <v>0</v>
      </c>
      <c r="DU68" s="31">
        <f t="shared" si="77"/>
        <v>1541.1</v>
      </c>
      <c r="DV68" s="31">
        <f t="shared" si="78"/>
        <v>1129.43</v>
      </c>
      <c r="DW68" s="31">
        <f t="shared" si="79"/>
        <v>28.16</v>
      </c>
      <c r="DX68" s="31">
        <f t="shared" si="80"/>
        <v>126.85</v>
      </c>
      <c r="DY68" s="31">
        <f t="shared" si="81"/>
        <v>1496.62</v>
      </c>
      <c r="DZ68" s="31">
        <f t="shared" si="82"/>
        <v>0</v>
      </c>
      <c r="EA68" s="31">
        <f t="shared" si="83"/>
        <v>0</v>
      </c>
      <c r="EB68" s="31">
        <f t="shared" si="84"/>
        <v>0</v>
      </c>
      <c r="EC68" s="31">
        <f t="shared" si="85"/>
        <v>0</v>
      </c>
      <c r="ED68" s="31">
        <f t="shared" si="86"/>
        <v>0</v>
      </c>
      <c r="EE68" s="31">
        <f t="shared" si="87"/>
        <v>0</v>
      </c>
      <c r="EF68" s="31">
        <f t="shared" si="88"/>
        <v>0</v>
      </c>
      <c r="EG68" s="32">
        <f t="shared" si="89"/>
        <v>11723.670000000002</v>
      </c>
      <c r="EH68" s="32">
        <f t="shared" si="90"/>
        <v>8693.0199999999986</v>
      </c>
      <c r="EI68" s="32">
        <f t="shared" si="91"/>
        <v>219.06</v>
      </c>
      <c r="EJ68" s="32">
        <f t="shared" si="92"/>
        <v>998.79999999999984</v>
      </c>
      <c r="EK68" s="32">
        <f t="shared" si="93"/>
        <v>11924.61</v>
      </c>
      <c r="EL68" s="32">
        <f t="shared" si="94"/>
        <v>0</v>
      </c>
      <c r="EM68" s="32">
        <f t="shared" si="95"/>
        <v>0</v>
      </c>
      <c r="EN68" s="32">
        <f t="shared" si="96"/>
        <v>0</v>
      </c>
      <c r="EO68" s="32">
        <f t="shared" si="97"/>
        <v>0</v>
      </c>
      <c r="EP68" s="32">
        <f t="shared" si="98"/>
        <v>0</v>
      </c>
      <c r="EQ68" s="32">
        <f t="shared" si="99"/>
        <v>0</v>
      </c>
      <c r="ER68" s="32">
        <f t="shared" si="100"/>
        <v>0</v>
      </c>
    </row>
    <row r="69" spans="1:148" x14ac:dyDescent="0.25">
      <c r="A69" t="s">
        <v>488</v>
      </c>
      <c r="B69" s="1" t="s">
        <v>60</v>
      </c>
      <c r="C69" t="str">
        <f t="shared" ca="1" si="198"/>
        <v>ENC2</v>
      </c>
      <c r="D69" t="str">
        <f t="shared" ca="1" si="199"/>
        <v>Clover Bar #2</v>
      </c>
      <c r="J69" s="52">
        <v>27279.2277574</v>
      </c>
      <c r="K69" s="52">
        <v>8621.6762158000001</v>
      </c>
      <c r="L69" s="52">
        <v>1105.975905</v>
      </c>
      <c r="M69" s="52">
        <v>2939.7709328000001</v>
      </c>
      <c r="N69" s="52">
        <v>2688.895325</v>
      </c>
      <c r="O69" s="52">
        <v>2370.2265876000001</v>
      </c>
      <c r="P69" s="52">
        <v>4657.2006939000003</v>
      </c>
      <c r="Q69" s="32"/>
      <c r="R69" s="32"/>
      <c r="S69" s="32"/>
      <c r="T69" s="32"/>
      <c r="U69" s="32"/>
      <c r="V69" s="32">
        <v>5385374</v>
      </c>
      <c r="W69" s="32">
        <v>283848.57</v>
      </c>
      <c r="X69" s="32">
        <v>41867.910000000003</v>
      </c>
      <c r="Y69" s="32">
        <v>90916.77</v>
      </c>
      <c r="Z69" s="32">
        <v>208036.28</v>
      </c>
      <c r="AA69" s="32">
        <v>217670.99</v>
      </c>
      <c r="AB69" s="32">
        <v>161952.4</v>
      </c>
      <c r="AH69" s="2">
        <v>3.05</v>
      </c>
      <c r="AI69" s="2">
        <v>3.05</v>
      </c>
      <c r="AJ69" s="2">
        <v>3.05</v>
      </c>
      <c r="AK69" s="2">
        <v>3.05</v>
      </c>
      <c r="AL69" s="2">
        <v>3.05</v>
      </c>
      <c r="AM69" s="2">
        <v>3.05</v>
      </c>
      <c r="AN69" s="2">
        <v>3.05</v>
      </c>
      <c r="AO69" s="33"/>
      <c r="AP69" s="33"/>
      <c r="AQ69" s="33"/>
      <c r="AR69" s="33"/>
      <c r="AS69" s="33"/>
      <c r="AT69" s="33">
        <v>164253.91</v>
      </c>
      <c r="AU69" s="33">
        <v>8657.3799999999992</v>
      </c>
      <c r="AV69" s="33">
        <v>1276.97</v>
      </c>
      <c r="AW69" s="33">
        <v>2772.96</v>
      </c>
      <c r="AX69" s="33">
        <v>6345.11</v>
      </c>
      <c r="AY69" s="33">
        <v>6638.97</v>
      </c>
      <c r="AZ69" s="33">
        <v>4939.55</v>
      </c>
      <c r="BA69" s="31">
        <f t="shared" si="41"/>
        <v>0</v>
      </c>
      <c r="BB69" s="31">
        <f t="shared" si="42"/>
        <v>0</v>
      </c>
      <c r="BC69" s="31">
        <f t="shared" si="43"/>
        <v>0</v>
      </c>
      <c r="BD69" s="31">
        <f t="shared" si="44"/>
        <v>0</v>
      </c>
      <c r="BE69" s="31">
        <f t="shared" si="45"/>
        <v>0</v>
      </c>
      <c r="BF69" s="31">
        <f t="shared" si="46"/>
        <v>-1077.07</v>
      </c>
      <c r="BG69" s="31">
        <f t="shared" si="47"/>
        <v>454.16</v>
      </c>
      <c r="BH69" s="31">
        <f t="shared" si="48"/>
        <v>66.989999999999995</v>
      </c>
      <c r="BI69" s="31">
        <f t="shared" si="49"/>
        <v>145.47</v>
      </c>
      <c r="BJ69" s="31">
        <f t="shared" si="50"/>
        <v>-228.84</v>
      </c>
      <c r="BK69" s="31">
        <f t="shared" si="51"/>
        <v>-239.44</v>
      </c>
      <c r="BL69" s="31">
        <f t="shared" si="52"/>
        <v>-178.15</v>
      </c>
      <c r="BM69" s="6">
        <v>5.0500000000000003E-2</v>
      </c>
      <c r="BN69" s="6">
        <v>5.0500000000000003E-2</v>
      </c>
      <c r="BO69" s="6">
        <v>5.0500000000000003E-2</v>
      </c>
      <c r="BP69" s="6">
        <v>5.0500000000000003E-2</v>
      </c>
      <c r="BQ69" s="6">
        <v>5.0500000000000003E-2</v>
      </c>
      <c r="BR69" s="6">
        <v>5.0500000000000003E-2</v>
      </c>
      <c r="BS69" s="6">
        <v>5.0500000000000003E-2</v>
      </c>
      <c r="BT69" s="6">
        <v>5.0500000000000003E-2</v>
      </c>
      <c r="BU69" s="6">
        <v>5.0500000000000003E-2</v>
      </c>
      <c r="BV69" s="6">
        <v>5.0500000000000003E-2</v>
      </c>
      <c r="BW69" s="6">
        <v>5.0500000000000003E-2</v>
      </c>
      <c r="BX69" s="6">
        <v>5.0500000000000003E-2</v>
      </c>
      <c r="BY69" s="31">
        <v>0</v>
      </c>
      <c r="BZ69" s="31">
        <v>0</v>
      </c>
      <c r="CA69" s="31">
        <v>0</v>
      </c>
      <c r="CB69" s="31">
        <v>0</v>
      </c>
      <c r="CC69" s="31">
        <v>0</v>
      </c>
      <c r="CD69" s="31">
        <v>271961.39</v>
      </c>
      <c r="CE69" s="31">
        <v>14334.35</v>
      </c>
      <c r="CF69" s="31">
        <v>2114.33</v>
      </c>
      <c r="CG69" s="31">
        <v>4591.3</v>
      </c>
      <c r="CH69" s="31">
        <v>10505.83</v>
      </c>
      <c r="CI69" s="31">
        <v>10992.38</v>
      </c>
      <c r="CJ69" s="31">
        <v>8178.6</v>
      </c>
      <c r="CK69" s="32">
        <f t="shared" si="53"/>
        <v>0</v>
      </c>
      <c r="CL69" s="32">
        <f t="shared" si="54"/>
        <v>0</v>
      </c>
      <c r="CM69" s="32">
        <f t="shared" si="55"/>
        <v>0</v>
      </c>
      <c r="CN69" s="32">
        <f t="shared" si="56"/>
        <v>0</v>
      </c>
      <c r="CO69" s="32">
        <f t="shared" si="57"/>
        <v>0</v>
      </c>
      <c r="CP69" s="32">
        <f t="shared" si="58"/>
        <v>13463.44</v>
      </c>
      <c r="CQ69" s="32">
        <f t="shared" si="59"/>
        <v>709.62</v>
      </c>
      <c r="CR69" s="32">
        <f t="shared" si="60"/>
        <v>104.67</v>
      </c>
      <c r="CS69" s="32">
        <f t="shared" si="61"/>
        <v>227.29</v>
      </c>
      <c r="CT69" s="32">
        <f t="shared" si="62"/>
        <v>520.09</v>
      </c>
      <c r="CU69" s="32">
        <f t="shared" si="63"/>
        <v>544.17999999999995</v>
      </c>
      <c r="CV69" s="32">
        <f t="shared" si="64"/>
        <v>404.88</v>
      </c>
      <c r="CW69" s="31">
        <f t="shared" si="186"/>
        <v>0</v>
      </c>
      <c r="CX69" s="31">
        <f t="shared" si="187"/>
        <v>0</v>
      </c>
      <c r="CY69" s="31">
        <f t="shared" si="188"/>
        <v>0</v>
      </c>
      <c r="CZ69" s="31">
        <f t="shared" si="189"/>
        <v>0</v>
      </c>
      <c r="DA69" s="31">
        <f t="shared" si="190"/>
        <v>0</v>
      </c>
      <c r="DB69" s="31">
        <f t="shared" si="191"/>
        <v>122247.99000000002</v>
      </c>
      <c r="DC69" s="31">
        <f t="shared" si="192"/>
        <v>5932.4300000000021</v>
      </c>
      <c r="DD69" s="31">
        <f t="shared" si="193"/>
        <v>875.04</v>
      </c>
      <c r="DE69" s="31">
        <f t="shared" si="194"/>
        <v>1900.16</v>
      </c>
      <c r="DF69" s="31">
        <f t="shared" si="195"/>
        <v>4909.6500000000005</v>
      </c>
      <c r="DG69" s="31">
        <f t="shared" si="196"/>
        <v>5137.0299999999988</v>
      </c>
      <c r="DH69" s="31">
        <f t="shared" si="197"/>
        <v>3822.0799999999995</v>
      </c>
      <c r="DI69" s="32">
        <f t="shared" si="65"/>
        <v>0</v>
      </c>
      <c r="DJ69" s="32">
        <f t="shared" si="66"/>
        <v>0</v>
      </c>
      <c r="DK69" s="32">
        <f t="shared" si="67"/>
        <v>0</v>
      </c>
      <c r="DL69" s="32">
        <f t="shared" si="68"/>
        <v>0</v>
      </c>
      <c r="DM69" s="32">
        <f t="shared" si="69"/>
        <v>0</v>
      </c>
      <c r="DN69" s="32">
        <f t="shared" si="70"/>
        <v>6112.4</v>
      </c>
      <c r="DO69" s="32">
        <f t="shared" si="71"/>
        <v>296.62</v>
      </c>
      <c r="DP69" s="32">
        <f t="shared" si="72"/>
        <v>43.75</v>
      </c>
      <c r="DQ69" s="32">
        <f t="shared" si="73"/>
        <v>95.01</v>
      </c>
      <c r="DR69" s="32">
        <f t="shared" si="74"/>
        <v>245.48</v>
      </c>
      <c r="DS69" s="32">
        <f t="shared" si="75"/>
        <v>256.85000000000002</v>
      </c>
      <c r="DT69" s="32">
        <f t="shared" si="76"/>
        <v>191.1</v>
      </c>
      <c r="DU69" s="31">
        <f t="shared" si="77"/>
        <v>0</v>
      </c>
      <c r="DV69" s="31">
        <f t="shared" si="78"/>
        <v>0</v>
      </c>
      <c r="DW69" s="31">
        <f t="shared" si="79"/>
        <v>0</v>
      </c>
      <c r="DX69" s="31">
        <f t="shared" si="80"/>
        <v>0</v>
      </c>
      <c r="DY69" s="31">
        <f t="shared" si="81"/>
        <v>0</v>
      </c>
      <c r="DZ69" s="31">
        <f t="shared" si="82"/>
        <v>18162.64</v>
      </c>
      <c r="EA69" s="31">
        <f t="shared" si="83"/>
        <v>869.2</v>
      </c>
      <c r="EB69" s="31">
        <f t="shared" si="84"/>
        <v>126.54</v>
      </c>
      <c r="EC69" s="31">
        <f t="shared" si="85"/>
        <v>271.14</v>
      </c>
      <c r="ED69" s="31">
        <f t="shared" si="86"/>
        <v>691.5</v>
      </c>
      <c r="EE69" s="31">
        <f t="shared" si="87"/>
        <v>713.71</v>
      </c>
      <c r="EF69" s="31">
        <f t="shared" si="88"/>
        <v>523.95000000000005</v>
      </c>
      <c r="EG69" s="32">
        <f t="shared" si="89"/>
        <v>0</v>
      </c>
      <c r="EH69" s="32">
        <f t="shared" si="90"/>
        <v>0</v>
      </c>
      <c r="EI69" s="32">
        <f t="shared" si="91"/>
        <v>0</v>
      </c>
      <c r="EJ69" s="32">
        <f t="shared" si="92"/>
        <v>0</v>
      </c>
      <c r="EK69" s="32">
        <f t="shared" si="93"/>
        <v>0</v>
      </c>
      <c r="EL69" s="32">
        <f t="shared" si="94"/>
        <v>146523.03000000003</v>
      </c>
      <c r="EM69" s="32">
        <f t="shared" si="95"/>
        <v>7098.2500000000018</v>
      </c>
      <c r="EN69" s="32">
        <f t="shared" si="96"/>
        <v>1045.33</v>
      </c>
      <c r="EO69" s="32">
        <f t="shared" si="97"/>
        <v>2266.31</v>
      </c>
      <c r="EP69" s="32">
        <f t="shared" si="98"/>
        <v>5846.63</v>
      </c>
      <c r="EQ69" s="32">
        <f t="shared" si="99"/>
        <v>6107.5899999999992</v>
      </c>
      <c r="ER69" s="32">
        <f t="shared" si="100"/>
        <v>4537.1299999999992</v>
      </c>
    </row>
    <row r="70" spans="1:148" x14ac:dyDescent="0.25">
      <c r="A70" t="s">
        <v>539</v>
      </c>
      <c r="B70" s="1" t="s">
        <v>60</v>
      </c>
      <c r="C70" t="str">
        <f t="shared" ca="1" si="198"/>
        <v>ENC2</v>
      </c>
      <c r="D70" t="str">
        <f t="shared" ca="1" si="199"/>
        <v>Clover Bar #2</v>
      </c>
      <c r="E70" s="52">
        <v>12930.149542700001</v>
      </c>
      <c r="F70" s="52">
        <v>17078.764630099999</v>
      </c>
      <c r="G70" s="52">
        <v>2623.2276000000002</v>
      </c>
      <c r="H70" s="52">
        <v>11585.6664</v>
      </c>
      <c r="I70" s="52">
        <v>12391.974</v>
      </c>
      <c r="Q70" s="32">
        <v>956074.06</v>
      </c>
      <c r="R70" s="32">
        <v>1100726.3899999999</v>
      </c>
      <c r="S70" s="32">
        <v>76322.070000000007</v>
      </c>
      <c r="T70" s="32">
        <v>334807.74</v>
      </c>
      <c r="U70" s="32">
        <v>2143724.94</v>
      </c>
      <c r="V70" s="32"/>
      <c r="W70" s="32"/>
      <c r="X70" s="32"/>
      <c r="Y70" s="32"/>
      <c r="Z70" s="32"/>
      <c r="AA70" s="32"/>
      <c r="AB70" s="32"/>
      <c r="AC70" s="2">
        <v>3.05</v>
      </c>
      <c r="AD70" s="2">
        <v>3.05</v>
      </c>
      <c r="AE70" s="2">
        <v>3.05</v>
      </c>
      <c r="AF70" s="2">
        <v>3.05</v>
      </c>
      <c r="AG70" s="2">
        <v>3.05</v>
      </c>
      <c r="AO70" s="33">
        <v>29160.26</v>
      </c>
      <c r="AP70" s="33">
        <v>33572.15</v>
      </c>
      <c r="AQ70" s="33">
        <v>2327.8200000000002</v>
      </c>
      <c r="AR70" s="33">
        <v>10211.64</v>
      </c>
      <c r="AS70" s="33">
        <v>65383.61</v>
      </c>
      <c r="AT70" s="33"/>
      <c r="AU70" s="33"/>
      <c r="AV70" s="33"/>
      <c r="AW70" s="33"/>
      <c r="AX70" s="33"/>
      <c r="AY70" s="33"/>
      <c r="AZ70" s="33"/>
      <c r="BA70" s="31">
        <f t="shared" si="41"/>
        <v>-95.61</v>
      </c>
      <c r="BB70" s="31">
        <f t="shared" si="42"/>
        <v>-110.07</v>
      </c>
      <c r="BC70" s="31">
        <f t="shared" si="43"/>
        <v>-7.63</v>
      </c>
      <c r="BD70" s="31">
        <f t="shared" si="44"/>
        <v>-66.959999999999994</v>
      </c>
      <c r="BE70" s="31">
        <f t="shared" si="45"/>
        <v>-428.74</v>
      </c>
      <c r="BF70" s="31">
        <f t="shared" si="46"/>
        <v>0</v>
      </c>
      <c r="BG70" s="31">
        <f t="shared" si="47"/>
        <v>0</v>
      </c>
      <c r="BH70" s="31">
        <f t="shared" si="48"/>
        <v>0</v>
      </c>
      <c r="BI70" s="31">
        <f t="shared" si="49"/>
        <v>0</v>
      </c>
      <c r="BJ70" s="31">
        <f t="shared" si="50"/>
        <v>0</v>
      </c>
      <c r="BK70" s="31">
        <f t="shared" si="51"/>
        <v>0</v>
      </c>
      <c r="BL70" s="31">
        <f t="shared" si="52"/>
        <v>0</v>
      </c>
      <c r="BM70" s="6">
        <v>5.0500000000000003E-2</v>
      </c>
      <c r="BN70" s="6">
        <v>5.0500000000000003E-2</v>
      </c>
      <c r="BO70" s="6">
        <v>5.0500000000000003E-2</v>
      </c>
      <c r="BP70" s="6">
        <v>5.0500000000000003E-2</v>
      </c>
      <c r="BQ70" s="6">
        <v>5.0500000000000003E-2</v>
      </c>
      <c r="BR70" s="6">
        <v>5.0500000000000003E-2</v>
      </c>
      <c r="BS70" s="6">
        <v>5.0500000000000003E-2</v>
      </c>
      <c r="BT70" s="6">
        <v>5.0500000000000003E-2</v>
      </c>
      <c r="BU70" s="6">
        <v>5.0500000000000003E-2</v>
      </c>
      <c r="BV70" s="6">
        <v>5.0500000000000003E-2</v>
      </c>
      <c r="BW70" s="6">
        <v>5.0500000000000003E-2</v>
      </c>
      <c r="BX70" s="6">
        <v>5.0500000000000003E-2</v>
      </c>
      <c r="BY70" s="31">
        <v>48281.74</v>
      </c>
      <c r="BZ70" s="31">
        <v>55586.68</v>
      </c>
      <c r="CA70" s="31">
        <v>3854.26</v>
      </c>
      <c r="CB70" s="31">
        <v>16907.79</v>
      </c>
      <c r="CC70" s="31">
        <v>108258.11</v>
      </c>
      <c r="CD70" s="31">
        <v>0</v>
      </c>
      <c r="CE70" s="31">
        <v>0</v>
      </c>
      <c r="CF70" s="31">
        <v>0</v>
      </c>
      <c r="CG70" s="31">
        <v>0</v>
      </c>
      <c r="CH70" s="31">
        <v>0</v>
      </c>
      <c r="CI70" s="31">
        <v>0</v>
      </c>
      <c r="CJ70" s="31">
        <v>0</v>
      </c>
      <c r="CK70" s="32">
        <f t="shared" si="53"/>
        <v>2390.19</v>
      </c>
      <c r="CL70" s="32">
        <f t="shared" si="54"/>
        <v>2751.82</v>
      </c>
      <c r="CM70" s="32">
        <f t="shared" si="55"/>
        <v>190.81</v>
      </c>
      <c r="CN70" s="32">
        <f t="shared" si="56"/>
        <v>837.02</v>
      </c>
      <c r="CO70" s="32">
        <f t="shared" si="57"/>
        <v>5359.31</v>
      </c>
      <c r="CP70" s="32">
        <f t="shared" si="58"/>
        <v>0</v>
      </c>
      <c r="CQ70" s="32">
        <f t="shared" si="59"/>
        <v>0</v>
      </c>
      <c r="CR70" s="32">
        <f t="shared" si="60"/>
        <v>0</v>
      </c>
      <c r="CS70" s="32">
        <f t="shared" si="61"/>
        <v>0</v>
      </c>
      <c r="CT70" s="32">
        <f t="shared" si="62"/>
        <v>0</v>
      </c>
      <c r="CU70" s="32">
        <f t="shared" si="63"/>
        <v>0</v>
      </c>
      <c r="CV70" s="32">
        <f t="shared" si="64"/>
        <v>0</v>
      </c>
      <c r="CW70" s="31">
        <f t="shared" si="186"/>
        <v>21607.280000000002</v>
      </c>
      <c r="CX70" s="31">
        <f t="shared" si="187"/>
        <v>24876.42</v>
      </c>
      <c r="CY70" s="31">
        <f t="shared" si="188"/>
        <v>1724.88</v>
      </c>
      <c r="CZ70" s="31">
        <f t="shared" si="189"/>
        <v>7600.1300000000019</v>
      </c>
      <c r="DA70" s="31">
        <f t="shared" si="190"/>
        <v>48662.549999999996</v>
      </c>
      <c r="DB70" s="31">
        <f t="shared" si="191"/>
        <v>0</v>
      </c>
      <c r="DC70" s="31">
        <f t="shared" si="192"/>
        <v>0</v>
      </c>
      <c r="DD70" s="31">
        <f t="shared" si="193"/>
        <v>0</v>
      </c>
      <c r="DE70" s="31">
        <f t="shared" si="194"/>
        <v>0</v>
      </c>
      <c r="DF70" s="31">
        <f t="shared" si="195"/>
        <v>0</v>
      </c>
      <c r="DG70" s="31">
        <f t="shared" si="196"/>
        <v>0</v>
      </c>
      <c r="DH70" s="31">
        <f t="shared" si="197"/>
        <v>0</v>
      </c>
      <c r="DI70" s="32">
        <f t="shared" ref="DI70:DI133" si="200">ROUND(CW70*5%,2)</f>
        <v>1080.3599999999999</v>
      </c>
      <c r="DJ70" s="32">
        <f t="shared" ref="DJ70:DJ133" si="201">ROUND(CX70*5%,2)</f>
        <v>1243.82</v>
      </c>
      <c r="DK70" s="32">
        <f t="shared" ref="DK70:DK133" si="202">ROUND(CY70*5%,2)</f>
        <v>86.24</v>
      </c>
      <c r="DL70" s="32">
        <f t="shared" ref="DL70:DL133" si="203">ROUND(CZ70*5%,2)</f>
        <v>380.01</v>
      </c>
      <c r="DM70" s="32">
        <f t="shared" ref="DM70:DM133" si="204">ROUND(DA70*5%,2)</f>
        <v>2433.13</v>
      </c>
      <c r="DN70" s="32">
        <f t="shared" ref="DN70:DN133" si="205">ROUND(DB70*5%,2)</f>
        <v>0</v>
      </c>
      <c r="DO70" s="32">
        <f t="shared" ref="DO70:DO133" si="206">ROUND(DC70*5%,2)</f>
        <v>0</v>
      </c>
      <c r="DP70" s="32">
        <f t="shared" ref="DP70:DP133" si="207">ROUND(DD70*5%,2)</f>
        <v>0</v>
      </c>
      <c r="DQ70" s="32">
        <f t="shared" ref="DQ70:DQ133" si="208">ROUND(DE70*5%,2)</f>
        <v>0</v>
      </c>
      <c r="DR70" s="32">
        <f t="shared" ref="DR70:DR133" si="209">ROUND(DF70*5%,2)</f>
        <v>0</v>
      </c>
      <c r="DS70" s="32">
        <f t="shared" ref="DS70:DS133" si="210">ROUND(DG70*5%,2)</f>
        <v>0</v>
      </c>
      <c r="DT70" s="32">
        <f t="shared" ref="DT70:DT133" si="211">ROUND(DH70*5%,2)</f>
        <v>0</v>
      </c>
      <c r="DU70" s="31">
        <f t="shared" ref="DU70:DU133" si="212">ROUND(CW70*DU$3,2)</f>
        <v>3433.71</v>
      </c>
      <c r="DV70" s="31">
        <f t="shared" ref="DV70:DV133" si="213">ROUND(CX70*DV$3,2)</f>
        <v>3900.41</v>
      </c>
      <c r="DW70" s="31">
        <f t="shared" ref="DW70:DW133" si="214">ROUND(CY70*DW$3,2)</f>
        <v>267.14</v>
      </c>
      <c r="DX70" s="31">
        <f t="shared" ref="DX70:DX133" si="215">ROUND(CZ70*DX$3,2)</f>
        <v>1160.92</v>
      </c>
      <c r="DY70" s="31">
        <f t="shared" ref="DY70:DY133" si="216">ROUND(DA70*DY$3,2)</f>
        <v>7333.22</v>
      </c>
      <c r="DZ70" s="31">
        <f t="shared" ref="DZ70:DZ133" si="217">ROUND(DB70*DZ$3,2)</f>
        <v>0</v>
      </c>
      <c r="EA70" s="31">
        <f t="shared" ref="EA70:EA133" si="218">ROUND(DC70*EA$3,2)</f>
        <v>0</v>
      </c>
      <c r="EB70" s="31">
        <f t="shared" ref="EB70:EB133" si="219">ROUND(DD70*EB$3,2)</f>
        <v>0</v>
      </c>
      <c r="EC70" s="31">
        <f t="shared" ref="EC70:EC133" si="220">ROUND(DE70*EC$3,2)</f>
        <v>0</v>
      </c>
      <c r="ED70" s="31">
        <f t="shared" ref="ED70:ED133" si="221">ROUND(DF70*ED$3,2)</f>
        <v>0</v>
      </c>
      <c r="EE70" s="31">
        <f t="shared" ref="EE70:EE133" si="222">ROUND(DG70*EE$3,2)</f>
        <v>0</v>
      </c>
      <c r="EF70" s="31">
        <f t="shared" ref="EF70:EF133" si="223">ROUND(DH70*EF$3,2)</f>
        <v>0</v>
      </c>
      <c r="EG70" s="32">
        <f t="shared" ref="EG70:EG133" si="224">CW70+DI70+DU70</f>
        <v>26121.350000000002</v>
      </c>
      <c r="EH70" s="32">
        <f t="shared" ref="EH70:EH133" si="225">CX70+DJ70+DV70</f>
        <v>30020.649999999998</v>
      </c>
      <c r="EI70" s="32">
        <f t="shared" ref="EI70:EI133" si="226">CY70+DK70+DW70</f>
        <v>2078.2600000000002</v>
      </c>
      <c r="EJ70" s="32">
        <f t="shared" ref="EJ70:EJ133" si="227">CZ70+DL70+DX70</f>
        <v>9141.0600000000013</v>
      </c>
      <c r="EK70" s="32">
        <f t="shared" ref="EK70:EK133" si="228">DA70+DM70+DY70</f>
        <v>58428.899999999994</v>
      </c>
      <c r="EL70" s="32">
        <f t="shared" ref="EL70:EL133" si="229">DB70+DN70+DZ70</f>
        <v>0</v>
      </c>
      <c r="EM70" s="32">
        <f t="shared" ref="EM70:EM133" si="230">DC70+DO70+EA70</f>
        <v>0</v>
      </c>
      <c r="EN70" s="32">
        <f t="shared" ref="EN70:EN133" si="231">DD70+DP70+EB70</f>
        <v>0</v>
      </c>
      <c r="EO70" s="32">
        <f t="shared" ref="EO70:EO133" si="232">DE70+DQ70+EC70</f>
        <v>0</v>
      </c>
      <c r="EP70" s="32">
        <f t="shared" ref="EP70:EP133" si="233">DF70+DR70+ED70</f>
        <v>0</v>
      </c>
      <c r="EQ70" s="32">
        <f t="shared" ref="EQ70:EQ133" si="234">DG70+DS70+EE70</f>
        <v>0</v>
      </c>
      <c r="ER70" s="32">
        <f t="shared" ref="ER70:ER133" si="235">DH70+DT70+EF70</f>
        <v>0</v>
      </c>
    </row>
    <row r="71" spans="1:148" x14ac:dyDescent="0.25">
      <c r="A71" t="s">
        <v>488</v>
      </c>
      <c r="B71" s="1" t="s">
        <v>61</v>
      </c>
      <c r="C71" t="str">
        <f t="shared" ca="1" si="198"/>
        <v>ENC3</v>
      </c>
      <c r="D71" t="str">
        <f t="shared" ca="1" si="199"/>
        <v>Clover Bar #3</v>
      </c>
      <c r="J71" s="52">
        <v>15644.509075100001</v>
      </c>
      <c r="K71" s="52">
        <v>6641.4370620999998</v>
      </c>
      <c r="L71" s="52">
        <v>9979.1565948000007</v>
      </c>
      <c r="M71" s="52">
        <v>5971.5252346999996</v>
      </c>
      <c r="N71" s="52">
        <v>3798.0516050000001</v>
      </c>
      <c r="O71" s="52">
        <v>2191.7167453000002</v>
      </c>
      <c r="P71" s="52">
        <v>7313.9870608000001</v>
      </c>
      <c r="Q71" s="32"/>
      <c r="R71" s="32"/>
      <c r="S71" s="32"/>
      <c r="T71" s="32"/>
      <c r="U71" s="32"/>
      <c r="V71" s="32">
        <v>2771144.21</v>
      </c>
      <c r="W71" s="32">
        <v>307969.89</v>
      </c>
      <c r="X71" s="32">
        <v>1031750.45</v>
      </c>
      <c r="Y71" s="32">
        <v>172464.51</v>
      </c>
      <c r="Z71" s="32">
        <v>252372.1</v>
      </c>
      <c r="AA71" s="32">
        <v>72841.399999999994</v>
      </c>
      <c r="AB71" s="32">
        <v>238283.76</v>
      </c>
      <c r="AH71" s="2">
        <v>3.05</v>
      </c>
      <c r="AI71" s="2">
        <v>3.05</v>
      </c>
      <c r="AJ71" s="2">
        <v>3.05</v>
      </c>
      <c r="AK71" s="2">
        <v>3.05</v>
      </c>
      <c r="AL71" s="2">
        <v>3.05</v>
      </c>
      <c r="AM71" s="2">
        <v>3.05</v>
      </c>
      <c r="AN71" s="2">
        <v>3.05</v>
      </c>
      <c r="AO71" s="33"/>
      <c r="AP71" s="33"/>
      <c r="AQ71" s="33"/>
      <c r="AR71" s="33"/>
      <c r="AS71" s="33"/>
      <c r="AT71" s="33">
        <v>84519.9</v>
      </c>
      <c r="AU71" s="33">
        <v>9393.08</v>
      </c>
      <c r="AV71" s="33">
        <v>31468.39</v>
      </c>
      <c r="AW71" s="33">
        <v>5260.17</v>
      </c>
      <c r="AX71" s="33">
        <v>7697.35</v>
      </c>
      <c r="AY71" s="33">
        <v>2221.66</v>
      </c>
      <c r="AZ71" s="33">
        <v>7267.65</v>
      </c>
      <c r="BA71" s="31">
        <f t="shared" si="41"/>
        <v>0</v>
      </c>
      <c r="BB71" s="31">
        <f t="shared" si="42"/>
        <v>0</v>
      </c>
      <c r="BC71" s="31">
        <f t="shared" si="43"/>
        <v>0</v>
      </c>
      <c r="BD71" s="31">
        <f t="shared" si="44"/>
        <v>0</v>
      </c>
      <c r="BE71" s="31">
        <f t="shared" si="45"/>
        <v>0</v>
      </c>
      <c r="BF71" s="31">
        <f t="shared" si="46"/>
        <v>-554.23</v>
      </c>
      <c r="BG71" s="31">
        <f t="shared" si="47"/>
        <v>492.75</v>
      </c>
      <c r="BH71" s="31">
        <f t="shared" si="48"/>
        <v>1650.8</v>
      </c>
      <c r="BI71" s="31">
        <f t="shared" si="49"/>
        <v>275.94</v>
      </c>
      <c r="BJ71" s="31">
        <f t="shared" si="50"/>
        <v>-277.61</v>
      </c>
      <c r="BK71" s="31">
        <f t="shared" si="51"/>
        <v>-80.13</v>
      </c>
      <c r="BL71" s="31">
        <f t="shared" si="52"/>
        <v>-262.11</v>
      </c>
      <c r="BM71" s="6">
        <v>4.9599999999999998E-2</v>
      </c>
      <c r="BN71" s="6">
        <v>4.9599999999999998E-2</v>
      </c>
      <c r="BO71" s="6">
        <v>4.9599999999999998E-2</v>
      </c>
      <c r="BP71" s="6">
        <v>4.9599999999999998E-2</v>
      </c>
      <c r="BQ71" s="6">
        <v>4.9599999999999998E-2</v>
      </c>
      <c r="BR71" s="6">
        <v>4.9599999999999998E-2</v>
      </c>
      <c r="BS71" s="6">
        <v>4.9599999999999998E-2</v>
      </c>
      <c r="BT71" s="6">
        <v>4.9599999999999998E-2</v>
      </c>
      <c r="BU71" s="6">
        <v>4.9599999999999998E-2</v>
      </c>
      <c r="BV71" s="6">
        <v>4.9599999999999998E-2</v>
      </c>
      <c r="BW71" s="6">
        <v>4.9599999999999998E-2</v>
      </c>
      <c r="BX71" s="6">
        <v>4.9599999999999998E-2</v>
      </c>
      <c r="BY71" s="31">
        <v>0</v>
      </c>
      <c r="BZ71" s="31">
        <v>0</v>
      </c>
      <c r="CA71" s="31">
        <v>0</v>
      </c>
      <c r="CB71" s="31">
        <v>0</v>
      </c>
      <c r="CC71" s="31">
        <v>0</v>
      </c>
      <c r="CD71" s="31">
        <v>137448.75</v>
      </c>
      <c r="CE71" s="31">
        <v>15275.31</v>
      </c>
      <c r="CF71" s="31">
        <v>51174.82</v>
      </c>
      <c r="CG71" s="31">
        <v>8554.24</v>
      </c>
      <c r="CH71" s="31">
        <v>12517.66</v>
      </c>
      <c r="CI71" s="31">
        <v>3612.93</v>
      </c>
      <c r="CJ71" s="31">
        <v>11818.87</v>
      </c>
      <c r="CK71" s="32">
        <f t="shared" si="53"/>
        <v>0</v>
      </c>
      <c r="CL71" s="32">
        <f t="shared" si="54"/>
        <v>0</v>
      </c>
      <c r="CM71" s="32">
        <f t="shared" si="55"/>
        <v>0</v>
      </c>
      <c r="CN71" s="32">
        <f t="shared" si="56"/>
        <v>0</v>
      </c>
      <c r="CO71" s="32">
        <f t="shared" si="57"/>
        <v>0</v>
      </c>
      <c r="CP71" s="32">
        <f t="shared" si="58"/>
        <v>6927.86</v>
      </c>
      <c r="CQ71" s="32">
        <f t="shared" si="59"/>
        <v>769.92</v>
      </c>
      <c r="CR71" s="32">
        <f t="shared" si="60"/>
        <v>2579.38</v>
      </c>
      <c r="CS71" s="32">
        <f t="shared" si="61"/>
        <v>431.16</v>
      </c>
      <c r="CT71" s="32">
        <f t="shared" si="62"/>
        <v>630.92999999999995</v>
      </c>
      <c r="CU71" s="32">
        <f t="shared" si="63"/>
        <v>182.1</v>
      </c>
      <c r="CV71" s="32">
        <f t="shared" si="64"/>
        <v>595.71</v>
      </c>
      <c r="CW71" s="31">
        <f t="shared" si="186"/>
        <v>0</v>
      </c>
      <c r="CX71" s="31">
        <f t="shared" si="187"/>
        <v>0</v>
      </c>
      <c r="CY71" s="31">
        <f t="shared" si="188"/>
        <v>0</v>
      </c>
      <c r="CZ71" s="31">
        <f t="shared" si="189"/>
        <v>0</v>
      </c>
      <c r="DA71" s="31">
        <f t="shared" si="190"/>
        <v>0</v>
      </c>
      <c r="DB71" s="31">
        <f t="shared" si="191"/>
        <v>60410.939999999995</v>
      </c>
      <c r="DC71" s="31">
        <f t="shared" si="192"/>
        <v>6159.4</v>
      </c>
      <c r="DD71" s="31">
        <f t="shared" si="193"/>
        <v>20635.009999999998</v>
      </c>
      <c r="DE71" s="31">
        <f t="shared" si="194"/>
        <v>3449.2899999999995</v>
      </c>
      <c r="DF71" s="31">
        <f t="shared" si="195"/>
        <v>5728.8499999999995</v>
      </c>
      <c r="DG71" s="31">
        <f t="shared" si="196"/>
        <v>1653.5</v>
      </c>
      <c r="DH71" s="31">
        <f t="shared" si="197"/>
        <v>5409.0400000000018</v>
      </c>
      <c r="DI71" s="32">
        <f t="shared" si="200"/>
        <v>0</v>
      </c>
      <c r="DJ71" s="32">
        <f t="shared" si="201"/>
        <v>0</v>
      </c>
      <c r="DK71" s="32">
        <f t="shared" si="202"/>
        <v>0</v>
      </c>
      <c r="DL71" s="32">
        <f t="shared" si="203"/>
        <v>0</v>
      </c>
      <c r="DM71" s="32">
        <f t="shared" si="204"/>
        <v>0</v>
      </c>
      <c r="DN71" s="32">
        <f t="shared" si="205"/>
        <v>3020.55</v>
      </c>
      <c r="DO71" s="32">
        <f t="shared" si="206"/>
        <v>307.97000000000003</v>
      </c>
      <c r="DP71" s="32">
        <f t="shared" si="207"/>
        <v>1031.75</v>
      </c>
      <c r="DQ71" s="32">
        <f t="shared" si="208"/>
        <v>172.46</v>
      </c>
      <c r="DR71" s="32">
        <f t="shared" si="209"/>
        <v>286.44</v>
      </c>
      <c r="DS71" s="32">
        <f t="shared" si="210"/>
        <v>82.68</v>
      </c>
      <c r="DT71" s="32">
        <f t="shared" si="211"/>
        <v>270.45</v>
      </c>
      <c r="DU71" s="31">
        <f t="shared" si="212"/>
        <v>0</v>
      </c>
      <c r="DV71" s="31">
        <f t="shared" si="213"/>
        <v>0</v>
      </c>
      <c r="DW71" s="31">
        <f t="shared" si="214"/>
        <v>0</v>
      </c>
      <c r="DX71" s="31">
        <f t="shared" si="215"/>
        <v>0</v>
      </c>
      <c r="DY71" s="31">
        <f t="shared" si="216"/>
        <v>0</v>
      </c>
      <c r="DZ71" s="31">
        <f t="shared" si="217"/>
        <v>8975.3799999999992</v>
      </c>
      <c r="EA71" s="31">
        <f t="shared" si="218"/>
        <v>902.46</v>
      </c>
      <c r="EB71" s="31">
        <f t="shared" si="219"/>
        <v>2983.95</v>
      </c>
      <c r="EC71" s="31">
        <f t="shared" si="220"/>
        <v>492.2</v>
      </c>
      <c r="ED71" s="31">
        <f t="shared" si="221"/>
        <v>806.89</v>
      </c>
      <c r="EE71" s="31">
        <f t="shared" si="222"/>
        <v>229.73</v>
      </c>
      <c r="EF71" s="31">
        <f t="shared" si="223"/>
        <v>741.5</v>
      </c>
      <c r="EG71" s="32">
        <f t="shared" si="224"/>
        <v>0</v>
      </c>
      <c r="EH71" s="32">
        <f t="shared" si="225"/>
        <v>0</v>
      </c>
      <c r="EI71" s="32">
        <f t="shared" si="226"/>
        <v>0</v>
      </c>
      <c r="EJ71" s="32">
        <f t="shared" si="227"/>
        <v>0</v>
      </c>
      <c r="EK71" s="32">
        <f t="shared" si="228"/>
        <v>0</v>
      </c>
      <c r="EL71" s="32">
        <f t="shared" si="229"/>
        <v>72406.87</v>
      </c>
      <c r="EM71" s="32">
        <f t="shared" si="230"/>
        <v>7369.83</v>
      </c>
      <c r="EN71" s="32">
        <f t="shared" si="231"/>
        <v>24650.71</v>
      </c>
      <c r="EO71" s="32">
        <f t="shared" si="232"/>
        <v>4113.95</v>
      </c>
      <c r="EP71" s="32">
        <f t="shared" si="233"/>
        <v>6822.1799999999994</v>
      </c>
      <c r="EQ71" s="32">
        <f t="shared" si="234"/>
        <v>1965.91</v>
      </c>
      <c r="ER71" s="32">
        <f t="shared" si="235"/>
        <v>6420.9900000000016</v>
      </c>
    </row>
    <row r="72" spans="1:148" x14ac:dyDescent="0.25">
      <c r="A72" t="s">
        <v>539</v>
      </c>
      <c r="B72" s="1" t="s">
        <v>61</v>
      </c>
      <c r="C72" t="str">
        <f t="shared" ca="1" si="198"/>
        <v>ENC3</v>
      </c>
      <c r="D72" t="str">
        <f t="shared" ca="1" si="199"/>
        <v>Clover Bar #3</v>
      </c>
      <c r="E72" s="52">
        <v>16751.4962548</v>
      </c>
      <c r="F72" s="52">
        <v>10837.170102100001</v>
      </c>
      <c r="G72" s="52">
        <v>1259.3055999999999</v>
      </c>
      <c r="H72" s="52">
        <v>7171.3040000000001</v>
      </c>
      <c r="I72" s="52">
        <v>13449.407999999999</v>
      </c>
      <c r="Q72" s="32">
        <v>1101033.3</v>
      </c>
      <c r="R72" s="32">
        <v>889178.31</v>
      </c>
      <c r="S72" s="32">
        <v>39494.82</v>
      </c>
      <c r="T72" s="32">
        <v>227477.6</v>
      </c>
      <c r="U72" s="32">
        <v>2079271.72</v>
      </c>
      <c r="V72" s="32"/>
      <c r="W72" s="32"/>
      <c r="X72" s="32"/>
      <c r="Y72" s="32"/>
      <c r="Z72" s="32"/>
      <c r="AA72" s="32"/>
      <c r="AB72" s="32"/>
      <c r="AC72" s="2">
        <v>3.05</v>
      </c>
      <c r="AD72" s="2">
        <v>3.05</v>
      </c>
      <c r="AE72" s="2">
        <v>3.05</v>
      </c>
      <c r="AF72" s="2">
        <v>3.05</v>
      </c>
      <c r="AG72" s="2">
        <v>3.05</v>
      </c>
      <c r="AO72" s="33">
        <v>33581.519999999997</v>
      </c>
      <c r="AP72" s="33">
        <v>27119.94</v>
      </c>
      <c r="AQ72" s="33">
        <v>1204.5899999999999</v>
      </c>
      <c r="AR72" s="33">
        <v>6938.07</v>
      </c>
      <c r="AS72" s="33">
        <v>63417.79</v>
      </c>
      <c r="AT72" s="33"/>
      <c r="AU72" s="33"/>
      <c r="AV72" s="33"/>
      <c r="AW72" s="33"/>
      <c r="AX72" s="33"/>
      <c r="AY72" s="33"/>
      <c r="AZ72" s="33"/>
      <c r="BA72" s="31">
        <f t="shared" ref="BA72:BA135" si="236">ROUND(Q72*BA$3,2)</f>
        <v>-110.1</v>
      </c>
      <c r="BB72" s="31">
        <f t="shared" ref="BB72:BB135" si="237">ROUND(R72*BB$3,2)</f>
        <v>-88.92</v>
      </c>
      <c r="BC72" s="31">
        <f t="shared" ref="BC72:BC135" si="238">ROUND(S72*BC$3,2)</f>
        <v>-3.95</v>
      </c>
      <c r="BD72" s="31">
        <f t="shared" ref="BD72:BD135" si="239">ROUND(T72*BD$3,2)</f>
        <v>-45.5</v>
      </c>
      <c r="BE72" s="31">
        <f t="shared" ref="BE72:BE135" si="240">ROUND(U72*BE$3,2)</f>
        <v>-415.85</v>
      </c>
      <c r="BF72" s="31">
        <f t="shared" ref="BF72:BF135" si="241">ROUND(V72*BF$3,2)</f>
        <v>0</v>
      </c>
      <c r="BG72" s="31">
        <f t="shared" ref="BG72:BG135" si="242">ROUND(W72*BG$3,2)</f>
        <v>0</v>
      </c>
      <c r="BH72" s="31">
        <f t="shared" ref="BH72:BH135" si="243">ROUND(X72*BH$3,2)</f>
        <v>0</v>
      </c>
      <c r="BI72" s="31">
        <f t="shared" ref="BI72:BI135" si="244">ROUND(Y72*BI$3,2)</f>
        <v>0</v>
      </c>
      <c r="BJ72" s="31">
        <f t="shared" ref="BJ72:BJ135" si="245">ROUND(Z72*BJ$3,2)</f>
        <v>0</v>
      </c>
      <c r="BK72" s="31">
        <f t="shared" ref="BK72:BK135" si="246">ROUND(AA72*BK$3,2)</f>
        <v>0</v>
      </c>
      <c r="BL72" s="31">
        <f t="shared" ref="BL72:BL135" si="247">ROUND(AB72*BL$3,2)</f>
        <v>0</v>
      </c>
      <c r="BM72" s="6">
        <v>4.9599999999999998E-2</v>
      </c>
      <c r="BN72" s="6">
        <v>4.9599999999999998E-2</v>
      </c>
      <c r="BO72" s="6">
        <v>4.9599999999999998E-2</v>
      </c>
      <c r="BP72" s="6">
        <v>4.9599999999999998E-2</v>
      </c>
      <c r="BQ72" s="6">
        <v>4.9599999999999998E-2</v>
      </c>
      <c r="BR72" s="6">
        <v>4.9599999999999998E-2</v>
      </c>
      <c r="BS72" s="6">
        <v>4.9599999999999998E-2</v>
      </c>
      <c r="BT72" s="6">
        <v>4.9599999999999998E-2</v>
      </c>
      <c r="BU72" s="6">
        <v>4.9599999999999998E-2</v>
      </c>
      <c r="BV72" s="6">
        <v>4.9599999999999998E-2</v>
      </c>
      <c r="BW72" s="6">
        <v>4.9599999999999998E-2</v>
      </c>
      <c r="BX72" s="6">
        <v>4.9599999999999998E-2</v>
      </c>
      <c r="BY72" s="31">
        <v>54611.25</v>
      </c>
      <c r="BZ72" s="31">
        <v>44103.24</v>
      </c>
      <c r="CA72" s="31">
        <v>1958.94</v>
      </c>
      <c r="CB72" s="31">
        <v>11282.89</v>
      </c>
      <c r="CC72" s="31">
        <v>103131.88</v>
      </c>
      <c r="CD72" s="31">
        <v>0</v>
      </c>
      <c r="CE72" s="31">
        <v>0</v>
      </c>
      <c r="CF72" s="31">
        <v>0</v>
      </c>
      <c r="CG72" s="31">
        <v>0</v>
      </c>
      <c r="CH72" s="31">
        <v>0</v>
      </c>
      <c r="CI72" s="31">
        <v>0</v>
      </c>
      <c r="CJ72" s="31">
        <v>0</v>
      </c>
      <c r="CK72" s="32">
        <f t="shared" ref="CK72:CK135" si="248">ROUND(Q72*$CV$3,2)</f>
        <v>2752.58</v>
      </c>
      <c r="CL72" s="32">
        <f t="shared" ref="CL72:CL135" si="249">ROUND(R72*$CV$3,2)</f>
        <v>2222.9499999999998</v>
      </c>
      <c r="CM72" s="32">
        <f t="shared" ref="CM72:CM135" si="250">ROUND(S72*$CV$3,2)</f>
        <v>98.74</v>
      </c>
      <c r="CN72" s="32">
        <f t="shared" ref="CN72:CN135" si="251">ROUND(T72*$CV$3,2)</f>
        <v>568.69000000000005</v>
      </c>
      <c r="CO72" s="32">
        <f t="shared" ref="CO72:CO135" si="252">ROUND(U72*$CV$3,2)</f>
        <v>5198.18</v>
      </c>
      <c r="CP72" s="32">
        <f t="shared" ref="CP72:CP135" si="253">ROUND(V72*$CV$3,2)</f>
        <v>0</v>
      </c>
      <c r="CQ72" s="32">
        <f t="shared" ref="CQ72:CQ135" si="254">ROUND(W72*$CV$3,2)</f>
        <v>0</v>
      </c>
      <c r="CR72" s="32">
        <f t="shared" ref="CR72:CR135" si="255">ROUND(X72*$CV$3,2)</f>
        <v>0</v>
      </c>
      <c r="CS72" s="32">
        <f t="shared" ref="CS72:CS135" si="256">ROUND(Y72*$CV$3,2)</f>
        <v>0</v>
      </c>
      <c r="CT72" s="32">
        <f t="shared" ref="CT72:CT135" si="257">ROUND(Z72*$CV$3,2)</f>
        <v>0</v>
      </c>
      <c r="CU72" s="32">
        <f t="shared" ref="CU72:CU135" si="258">ROUND(AA72*$CV$3,2)</f>
        <v>0</v>
      </c>
      <c r="CV72" s="32">
        <f t="shared" ref="CV72:CV135" si="259">ROUND(AB72*$CV$3,2)</f>
        <v>0</v>
      </c>
      <c r="CW72" s="31">
        <f t="shared" ref="CW72:CW135" si="260">BY72+CK72-AO72-BA72</f>
        <v>23892.410000000003</v>
      </c>
      <c r="CX72" s="31">
        <f t="shared" ref="CX72:CX135" si="261">BZ72+CL72-AP72-BB72</f>
        <v>19295.169999999995</v>
      </c>
      <c r="CY72" s="31">
        <f t="shared" ref="CY72:CY135" si="262">CA72+CM72-AQ72-BC72</f>
        <v>857.04</v>
      </c>
      <c r="CZ72" s="31">
        <f t="shared" ref="CZ72:CZ135" si="263">CB72+CN72-AR72-BD72</f>
        <v>4959.01</v>
      </c>
      <c r="DA72" s="31">
        <f t="shared" ref="DA72:DA135" si="264">CC72+CO72-AS72-BE72</f>
        <v>45328.119999999995</v>
      </c>
      <c r="DB72" s="31">
        <f t="shared" ref="DB72:DB135" si="265">CD72+CP72-AT72-BF72</f>
        <v>0</v>
      </c>
      <c r="DC72" s="31">
        <f t="shared" ref="DC72:DC135" si="266">CE72+CQ72-AU72-BG72</f>
        <v>0</v>
      </c>
      <c r="DD72" s="31">
        <f t="shared" ref="DD72:DD135" si="267">CF72+CR72-AV72-BH72</f>
        <v>0</v>
      </c>
      <c r="DE72" s="31">
        <f t="shared" ref="DE72:DE135" si="268">CG72+CS72-AW72-BI72</f>
        <v>0</v>
      </c>
      <c r="DF72" s="31">
        <f t="shared" ref="DF72:DF135" si="269">CH72+CT72-AX72-BJ72</f>
        <v>0</v>
      </c>
      <c r="DG72" s="31">
        <f t="shared" ref="DG72:DG135" si="270">CI72+CU72-AY72-BK72</f>
        <v>0</v>
      </c>
      <c r="DH72" s="31">
        <f t="shared" ref="DH72:DH135" si="271">CJ72+CV72-AZ72-BL72</f>
        <v>0</v>
      </c>
      <c r="DI72" s="32">
        <f t="shared" si="200"/>
        <v>1194.6199999999999</v>
      </c>
      <c r="DJ72" s="32">
        <f t="shared" si="201"/>
        <v>964.76</v>
      </c>
      <c r="DK72" s="32">
        <f t="shared" si="202"/>
        <v>42.85</v>
      </c>
      <c r="DL72" s="32">
        <f t="shared" si="203"/>
        <v>247.95</v>
      </c>
      <c r="DM72" s="32">
        <f t="shared" si="204"/>
        <v>2266.41</v>
      </c>
      <c r="DN72" s="32">
        <f t="shared" si="205"/>
        <v>0</v>
      </c>
      <c r="DO72" s="32">
        <f t="shared" si="206"/>
        <v>0</v>
      </c>
      <c r="DP72" s="32">
        <f t="shared" si="207"/>
        <v>0</v>
      </c>
      <c r="DQ72" s="32">
        <f t="shared" si="208"/>
        <v>0</v>
      </c>
      <c r="DR72" s="32">
        <f t="shared" si="209"/>
        <v>0</v>
      </c>
      <c r="DS72" s="32">
        <f t="shared" si="210"/>
        <v>0</v>
      </c>
      <c r="DT72" s="32">
        <f t="shared" si="211"/>
        <v>0</v>
      </c>
      <c r="DU72" s="31">
        <f t="shared" si="212"/>
        <v>3796.85</v>
      </c>
      <c r="DV72" s="31">
        <f t="shared" si="213"/>
        <v>3025.31</v>
      </c>
      <c r="DW72" s="31">
        <f t="shared" si="214"/>
        <v>132.72999999999999</v>
      </c>
      <c r="DX72" s="31">
        <f t="shared" si="215"/>
        <v>757.49</v>
      </c>
      <c r="DY72" s="31">
        <f t="shared" si="216"/>
        <v>6830.74</v>
      </c>
      <c r="DZ72" s="31">
        <f t="shared" si="217"/>
        <v>0</v>
      </c>
      <c r="EA72" s="31">
        <f t="shared" si="218"/>
        <v>0</v>
      </c>
      <c r="EB72" s="31">
        <f t="shared" si="219"/>
        <v>0</v>
      </c>
      <c r="EC72" s="31">
        <f t="shared" si="220"/>
        <v>0</v>
      </c>
      <c r="ED72" s="31">
        <f t="shared" si="221"/>
        <v>0</v>
      </c>
      <c r="EE72" s="31">
        <f t="shared" si="222"/>
        <v>0</v>
      </c>
      <c r="EF72" s="31">
        <f t="shared" si="223"/>
        <v>0</v>
      </c>
      <c r="EG72" s="32">
        <f t="shared" si="224"/>
        <v>28883.88</v>
      </c>
      <c r="EH72" s="32">
        <f t="shared" si="225"/>
        <v>23285.239999999994</v>
      </c>
      <c r="EI72" s="32">
        <f t="shared" si="226"/>
        <v>1032.6199999999999</v>
      </c>
      <c r="EJ72" s="32">
        <f t="shared" si="227"/>
        <v>5964.45</v>
      </c>
      <c r="EK72" s="32">
        <f t="shared" si="228"/>
        <v>54425.27</v>
      </c>
      <c r="EL72" s="32">
        <f t="shared" si="229"/>
        <v>0</v>
      </c>
      <c r="EM72" s="32">
        <f t="shared" si="230"/>
        <v>0</v>
      </c>
      <c r="EN72" s="32">
        <f t="shared" si="231"/>
        <v>0</v>
      </c>
      <c r="EO72" s="32">
        <f t="shared" si="232"/>
        <v>0</v>
      </c>
      <c r="EP72" s="32">
        <f t="shared" si="233"/>
        <v>0</v>
      </c>
      <c r="EQ72" s="32">
        <f t="shared" si="234"/>
        <v>0</v>
      </c>
      <c r="ER72" s="32">
        <f t="shared" si="235"/>
        <v>0</v>
      </c>
    </row>
    <row r="73" spans="1:148" x14ac:dyDescent="0.25">
      <c r="A73" t="s">
        <v>540</v>
      </c>
      <c r="B73" s="1" t="s">
        <v>401</v>
      </c>
      <c r="C73" t="str">
        <f t="shared" ref="C73:C104" ca="1" si="272">VLOOKUP($B73,LocationLookup,2,FALSE)</f>
        <v>120SIMP</v>
      </c>
      <c r="D73" t="str">
        <f t="shared" ref="D73:D104" ca="1" si="273">VLOOKUP($C73,LossFactorLookup,2,FALSE)</f>
        <v>Alberta-Montana Intertie - Import</v>
      </c>
      <c r="E73" s="52">
        <v>79.8774339</v>
      </c>
      <c r="N73" s="52">
        <v>59.856000000000002</v>
      </c>
      <c r="Q73" s="32">
        <v>2589.63</v>
      </c>
      <c r="R73" s="32"/>
      <c r="S73" s="32"/>
      <c r="T73" s="32"/>
      <c r="U73" s="32"/>
      <c r="V73" s="32"/>
      <c r="W73" s="32"/>
      <c r="X73" s="32"/>
      <c r="Y73" s="32"/>
      <c r="Z73" s="32">
        <v>1681.62</v>
      </c>
      <c r="AA73" s="32"/>
      <c r="AB73" s="32"/>
      <c r="AC73" s="2">
        <v>2.5299999999999998</v>
      </c>
      <c r="AL73" s="2">
        <v>2.5299999999999998</v>
      </c>
      <c r="AO73" s="33">
        <v>65.52</v>
      </c>
      <c r="AP73" s="33"/>
      <c r="AQ73" s="33"/>
      <c r="AR73" s="33"/>
      <c r="AS73" s="33"/>
      <c r="AT73" s="33"/>
      <c r="AU73" s="33"/>
      <c r="AV73" s="33"/>
      <c r="AW73" s="33"/>
      <c r="AX73" s="33">
        <v>42.54</v>
      </c>
      <c r="AY73" s="33"/>
      <c r="AZ73" s="33"/>
      <c r="BA73" s="31">
        <f t="shared" si="236"/>
        <v>-0.26</v>
      </c>
      <c r="BB73" s="31">
        <f t="shared" si="237"/>
        <v>0</v>
      </c>
      <c r="BC73" s="31">
        <f t="shared" si="238"/>
        <v>0</v>
      </c>
      <c r="BD73" s="31">
        <f t="shared" si="239"/>
        <v>0</v>
      </c>
      <c r="BE73" s="31">
        <f t="shared" si="240"/>
        <v>0</v>
      </c>
      <c r="BF73" s="31">
        <f t="shared" si="241"/>
        <v>0</v>
      </c>
      <c r="BG73" s="31">
        <f t="shared" si="242"/>
        <v>0</v>
      </c>
      <c r="BH73" s="31">
        <f t="shared" si="243"/>
        <v>0</v>
      </c>
      <c r="BI73" s="31">
        <f t="shared" si="244"/>
        <v>0</v>
      </c>
      <c r="BJ73" s="31">
        <f t="shared" si="245"/>
        <v>-1.85</v>
      </c>
      <c r="BK73" s="31">
        <f t="shared" si="246"/>
        <v>0</v>
      </c>
      <c r="BL73" s="31">
        <f t="shared" si="247"/>
        <v>0</v>
      </c>
      <c r="BM73" s="6">
        <v>1.9599999999999999E-2</v>
      </c>
      <c r="BN73" s="6">
        <v>1.9599999999999999E-2</v>
      </c>
      <c r="BO73" s="6">
        <v>1.9599999999999999E-2</v>
      </c>
      <c r="BP73" s="6">
        <v>1.9599999999999999E-2</v>
      </c>
      <c r="BQ73" s="6">
        <v>1.9599999999999999E-2</v>
      </c>
      <c r="BR73" s="6">
        <v>1.9599999999999999E-2</v>
      </c>
      <c r="BS73" s="6">
        <v>1.9599999999999999E-2</v>
      </c>
      <c r="BT73" s="6">
        <v>1.9599999999999999E-2</v>
      </c>
      <c r="BU73" s="6">
        <v>1.9599999999999999E-2</v>
      </c>
      <c r="BV73" s="6">
        <v>1.9599999999999999E-2</v>
      </c>
      <c r="BW73" s="6">
        <v>1.9599999999999999E-2</v>
      </c>
      <c r="BX73" s="6">
        <v>1.9599999999999999E-2</v>
      </c>
      <c r="BY73" s="31">
        <v>50.76</v>
      </c>
      <c r="BZ73" s="31">
        <v>0</v>
      </c>
      <c r="CA73" s="31">
        <v>0</v>
      </c>
      <c r="CB73" s="31">
        <v>0</v>
      </c>
      <c r="CC73" s="31">
        <v>0</v>
      </c>
      <c r="CD73" s="31">
        <v>0</v>
      </c>
      <c r="CE73" s="31">
        <v>0</v>
      </c>
      <c r="CF73" s="31">
        <v>0</v>
      </c>
      <c r="CG73" s="31">
        <v>0</v>
      </c>
      <c r="CH73" s="31">
        <v>32.96</v>
      </c>
      <c r="CI73" s="31">
        <v>0</v>
      </c>
      <c r="CJ73" s="31">
        <v>0</v>
      </c>
      <c r="CK73" s="32">
        <f t="shared" si="248"/>
        <v>6.47</v>
      </c>
      <c r="CL73" s="32">
        <f t="shared" si="249"/>
        <v>0</v>
      </c>
      <c r="CM73" s="32">
        <f t="shared" si="250"/>
        <v>0</v>
      </c>
      <c r="CN73" s="32">
        <f t="shared" si="251"/>
        <v>0</v>
      </c>
      <c r="CO73" s="32">
        <f t="shared" si="252"/>
        <v>0</v>
      </c>
      <c r="CP73" s="32">
        <f t="shared" si="253"/>
        <v>0</v>
      </c>
      <c r="CQ73" s="32">
        <f t="shared" si="254"/>
        <v>0</v>
      </c>
      <c r="CR73" s="32">
        <f t="shared" si="255"/>
        <v>0</v>
      </c>
      <c r="CS73" s="32">
        <f t="shared" si="256"/>
        <v>0</v>
      </c>
      <c r="CT73" s="32">
        <f t="shared" si="257"/>
        <v>4.2</v>
      </c>
      <c r="CU73" s="32">
        <f t="shared" si="258"/>
        <v>0</v>
      </c>
      <c r="CV73" s="32">
        <f t="shared" si="259"/>
        <v>0</v>
      </c>
      <c r="CW73" s="31">
        <f t="shared" si="260"/>
        <v>-8.0299999999999994</v>
      </c>
      <c r="CX73" s="31">
        <f t="shared" si="261"/>
        <v>0</v>
      </c>
      <c r="CY73" s="31">
        <f t="shared" si="262"/>
        <v>0</v>
      </c>
      <c r="CZ73" s="31">
        <f t="shared" si="263"/>
        <v>0</v>
      </c>
      <c r="DA73" s="31">
        <f t="shared" si="264"/>
        <v>0</v>
      </c>
      <c r="DB73" s="31">
        <f t="shared" si="265"/>
        <v>0</v>
      </c>
      <c r="DC73" s="31">
        <f t="shared" si="266"/>
        <v>0</v>
      </c>
      <c r="DD73" s="31">
        <f t="shared" si="267"/>
        <v>0</v>
      </c>
      <c r="DE73" s="31">
        <f t="shared" si="268"/>
        <v>0</v>
      </c>
      <c r="DF73" s="31">
        <f t="shared" si="269"/>
        <v>-3.5299999999999954</v>
      </c>
      <c r="DG73" s="31">
        <f t="shared" si="270"/>
        <v>0</v>
      </c>
      <c r="DH73" s="31">
        <f t="shared" si="271"/>
        <v>0</v>
      </c>
      <c r="DI73" s="32">
        <f t="shared" si="200"/>
        <v>-0.4</v>
      </c>
      <c r="DJ73" s="32">
        <f t="shared" si="201"/>
        <v>0</v>
      </c>
      <c r="DK73" s="32">
        <f t="shared" si="202"/>
        <v>0</v>
      </c>
      <c r="DL73" s="32">
        <f t="shared" si="203"/>
        <v>0</v>
      </c>
      <c r="DM73" s="32">
        <f t="shared" si="204"/>
        <v>0</v>
      </c>
      <c r="DN73" s="32">
        <f t="shared" si="205"/>
        <v>0</v>
      </c>
      <c r="DO73" s="32">
        <f t="shared" si="206"/>
        <v>0</v>
      </c>
      <c r="DP73" s="32">
        <f t="shared" si="207"/>
        <v>0</v>
      </c>
      <c r="DQ73" s="32">
        <f t="shared" si="208"/>
        <v>0</v>
      </c>
      <c r="DR73" s="32">
        <f t="shared" si="209"/>
        <v>-0.18</v>
      </c>
      <c r="DS73" s="32">
        <f t="shared" si="210"/>
        <v>0</v>
      </c>
      <c r="DT73" s="32">
        <f t="shared" si="211"/>
        <v>0</v>
      </c>
      <c r="DU73" s="31">
        <f t="shared" si="212"/>
        <v>-1.28</v>
      </c>
      <c r="DV73" s="31">
        <f t="shared" si="213"/>
        <v>0</v>
      </c>
      <c r="DW73" s="31">
        <f t="shared" si="214"/>
        <v>0</v>
      </c>
      <c r="DX73" s="31">
        <f t="shared" si="215"/>
        <v>0</v>
      </c>
      <c r="DY73" s="31">
        <f t="shared" si="216"/>
        <v>0</v>
      </c>
      <c r="DZ73" s="31">
        <f t="shared" si="217"/>
        <v>0</v>
      </c>
      <c r="EA73" s="31">
        <f t="shared" si="218"/>
        <v>0</v>
      </c>
      <c r="EB73" s="31">
        <f t="shared" si="219"/>
        <v>0</v>
      </c>
      <c r="EC73" s="31">
        <f t="shared" si="220"/>
        <v>0</v>
      </c>
      <c r="ED73" s="31">
        <f t="shared" si="221"/>
        <v>-0.5</v>
      </c>
      <c r="EE73" s="31">
        <f t="shared" si="222"/>
        <v>0</v>
      </c>
      <c r="EF73" s="31">
        <f t="shared" si="223"/>
        <v>0</v>
      </c>
      <c r="EG73" s="32">
        <f t="shared" si="224"/>
        <v>-9.7099999999999991</v>
      </c>
      <c r="EH73" s="32">
        <f t="shared" si="225"/>
        <v>0</v>
      </c>
      <c r="EI73" s="32">
        <f t="shared" si="226"/>
        <v>0</v>
      </c>
      <c r="EJ73" s="32">
        <f t="shared" si="227"/>
        <v>0</v>
      </c>
      <c r="EK73" s="32">
        <f t="shared" si="228"/>
        <v>0</v>
      </c>
      <c r="EL73" s="32">
        <f t="shared" si="229"/>
        <v>0</v>
      </c>
      <c r="EM73" s="32">
        <f t="shared" si="230"/>
        <v>0</v>
      </c>
      <c r="EN73" s="32">
        <f t="shared" si="231"/>
        <v>0</v>
      </c>
      <c r="EO73" s="32">
        <f t="shared" si="232"/>
        <v>0</v>
      </c>
      <c r="EP73" s="32">
        <f t="shared" si="233"/>
        <v>-4.2099999999999955</v>
      </c>
      <c r="EQ73" s="32">
        <f t="shared" si="234"/>
        <v>0</v>
      </c>
      <c r="ER73" s="32">
        <f t="shared" si="235"/>
        <v>0</v>
      </c>
    </row>
    <row r="74" spans="1:148" x14ac:dyDescent="0.25">
      <c r="A74" t="s">
        <v>489</v>
      </c>
      <c r="B74" s="1" t="s">
        <v>135</v>
      </c>
      <c r="C74" t="str">
        <f t="shared" ca="1" si="272"/>
        <v>BCHIMP</v>
      </c>
      <c r="D74" t="str">
        <f t="shared" ca="1" si="273"/>
        <v>Alberta-BC Intertie - Import</v>
      </c>
      <c r="E74" s="52">
        <v>4941</v>
      </c>
      <c r="F74" s="52">
        <v>7568</v>
      </c>
      <c r="G74" s="52">
        <v>1594</v>
      </c>
      <c r="I74" s="52">
        <v>4939</v>
      </c>
      <c r="J74" s="52">
        <v>9286</v>
      </c>
      <c r="K74" s="52">
        <v>1861</v>
      </c>
      <c r="L74" s="52">
        <v>3272</v>
      </c>
      <c r="N74" s="52">
        <v>50</v>
      </c>
      <c r="P74" s="52">
        <v>279</v>
      </c>
      <c r="Q74" s="32">
        <v>703036.79</v>
      </c>
      <c r="R74" s="32">
        <v>662212.78</v>
      </c>
      <c r="S74" s="32">
        <v>52834.6</v>
      </c>
      <c r="T74" s="32"/>
      <c r="U74" s="32">
        <v>1672207.27</v>
      </c>
      <c r="V74" s="32">
        <v>4104245.87</v>
      </c>
      <c r="W74" s="32">
        <v>87435.49</v>
      </c>
      <c r="X74" s="32">
        <v>576933.1</v>
      </c>
      <c r="Y74" s="32"/>
      <c r="Z74" s="32">
        <v>1417</v>
      </c>
      <c r="AA74" s="32"/>
      <c r="AB74" s="32">
        <v>11311.74</v>
      </c>
      <c r="AC74" s="2">
        <v>2.56</v>
      </c>
      <c r="AD74" s="2">
        <v>2.56</v>
      </c>
      <c r="AE74" s="2">
        <v>2.56</v>
      </c>
      <c r="AG74" s="2">
        <v>2.56</v>
      </c>
      <c r="AH74" s="2">
        <v>2.56</v>
      </c>
      <c r="AI74" s="2">
        <v>2.56</v>
      </c>
      <c r="AJ74" s="2">
        <v>2.56</v>
      </c>
      <c r="AL74" s="2">
        <v>2.56</v>
      </c>
      <c r="AN74" s="2">
        <v>2.56</v>
      </c>
      <c r="AO74" s="33">
        <v>17997.740000000002</v>
      </c>
      <c r="AP74" s="33">
        <v>16952.650000000001</v>
      </c>
      <c r="AQ74" s="33">
        <v>1352.57</v>
      </c>
      <c r="AR74" s="33"/>
      <c r="AS74" s="33">
        <v>42808.51</v>
      </c>
      <c r="AT74" s="33">
        <v>105068.69</v>
      </c>
      <c r="AU74" s="33">
        <v>2238.35</v>
      </c>
      <c r="AV74" s="33">
        <v>14769.49</v>
      </c>
      <c r="AW74" s="33"/>
      <c r="AX74" s="33">
        <v>36.28</v>
      </c>
      <c r="AY74" s="33"/>
      <c r="AZ74" s="33">
        <v>289.58</v>
      </c>
      <c r="BA74" s="31">
        <f t="shared" si="236"/>
        <v>-70.3</v>
      </c>
      <c r="BB74" s="31">
        <f t="shared" si="237"/>
        <v>-66.22</v>
      </c>
      <c r="BC74" s="31">
        <f t="shared" si="238"/>
        <v>-5.28</v>
      </c>
      <c r="BD74" s="31">
        <f t="shared" si="239"/>
        <v>0</v>
      </c>
      <c r="BE74" s="31">
        <f t="shared" si="240"/>
        <v>-334.44</v>
      </c>
      <c r="BF74" s="31">
        <f t="shared" si="241"/>
        <v>-820.85</v>
      </c>
      <c r="BG74" s="31">
        <f t="shared" si="242"/>
        <v>139.9</v>
      </c>
      <c r="BH74" s="31">
        <f t="shared" si="243"/>
        <v>923.09</v>
      </c>
      <c r="BI74" s="31">
        <f t="shared" si="244"/>
        <v>0</v>
      </c>
      <c r="BJ74" s="31">
        <f t="shared" si="245"/>
        <v>-1.56</v>
      </c>
      <c r="BK74" s="31">
        <f t="shared" si="246"/>
        <v>0</v>
      </c>
      <c r="BL74" s="31">
        <f t="shared" si="247"/>
        <v>-12.44</v>
      </c>
      <c r="BM74" s="6">
        <v>2.3E-3</v>
      </c>
      <c r="BN74" s="6">
        <v>2.3E-3</v>
      </c>
      <c r="BO74" s="6">
        <v>2.3E-3</v>
      </c>
      <c r="BP74" s="6">
        <v>2.3E-3</v>
      </c>
      <c r="BQ74" s="6">
        <v>2.3E-3</v>
      </c>
      <c r="BR74" s="6">
        <v>2.3E-3</v>
      </c>
      <c r="BS74" s="6">
        <v>2.3E-3</v>
      </c>
      <c r="BT74" s="6">
        <v>2.3E-3</v>
      </c>
      <c r="BU74" s="6">
        <v>2.3E-3</v>
      </c>
      <c r="BV74" s="6">
        <v>2.3E-3</v>
      </c>
      <c r="BW74" s="6">
        <v>2.3E-3</v>
      </c>
      <c r="BX74" s="6">
        <v>2.3E-3</v>
      </c>
      <c r="BY74" s="31">
        <v>1616.98</v>
      </c>
      <c r="BZ74" s="31">
        <v>1523.09</v>
      </c>
      <c r="CA74" s="31">
        <v>121.52</v>
      </c>
      <c r="CB74" s="31">
        <v>0</v>
      </c>
      <c r="CC74" s="31">
        <v>3846.08</v>
      </c>
      <c r="CD74" s="31">
        <v>9439.77</v>
      </c>
      <c r="CE74" s="31">
        <v>201.1</v>
      </c>
      <c r="CF74" s="31">
        <v>1326.95</v>
      </c>
      <c r="CG74" s="31">
        <v>0</v>
      </c>
      <c r="CH74" s="31">
        <v>3.26</v>
      </c>
      <c r="CI74" s="31">
        <v>0</v>
      </c>
      <c r="CJ74" s="31">
        <v>26.02</v>
      </c>
      <c r="CK74" s="32">
        <f t="shared" si="248"/>
        <v>1757.59</v>
      </c>
      <c r="CL74" s="32">
        <f t="shared" si="249"/>
        <v>1655.53</v>
      </c>
      <c r="CM74" s="32">
        <f t="shared" si="250"/>
        <v>132.09</v>
      </c>
      <c r="CN74" s="32">
        <f t="shared" si="251"/>
        <v>0</v>
      </c>
      <c r="CO74" s="32">
        <f t="shared" si="252"/>
        <v>4180.5200000000004</v>
      </c>
      <c r="CP74" s="32">
        <f t="shared" si="253"/>
        <v>10260.61</v>
      </c>
      <c r="CQ74" s="32">
        <f t="shared" si="254"/>
        <v>218.59</v>
      </c>
      <c r="CR74" s="32">
        <f t="shared" si="255"/>
        <v>1442.33</v>
      </c>
      <c r="CS74" s="32">
        <f t="shared" si="256"/>
        <v>0</v>
      </c>
      <c r="CT74" s="32">
        <f t="shared" si="257"/>
        <v>3.54</v>
      </c>
      <c r="CU74" s="32">
        <f t="shared" si="258"/>
        <v>0</v>
      </c>
      <c r="CV74" s="32">
        <f t="shared" si="259"/>
        <v>28.28</v>
      </c>
      <c r="CW74" s="31">
        <f t="shared" si="260"/>
        <v>-14552.870000000003</v>
      </c>
      <c r="CX74" s="31">
        <f t="shared" si="261"/>
        <v>-13707.810000000003</v>
      </c>
      <c r="CY74" s="31">
        <f t="shared" si="262"/>
        <v>-1093.68</v>
      </c>
      <c r="CZ74" s="31">
        <f t="shared" si="263"/>
        <v>0</v>
      </c>
      <c r="DA74" s="31">
        <f t="shared" si="264"/>
        <v>-34447.47</v>
      </c>
      <c r="DB74" s="31">
        <f t="shared" si="265"/>
        <v>-84547.459999999992</v>
      </c>
      <c r="DC74" s="31">
        <f t="shared" si="266"/>
        <v>-1958.56</v>
      </c>
      <c r="DD74" s="31">
        <f t="shared" si="267"/>
        <v>-12923.3</v>
      </c>
      <c r="DE74" s="31">
        <f t="shared" si="268"/>
        <v>0</v>
      </c>
      <c r="DF74" s="31">
        <f t="shared" si="269"/>
        <v>-27.92</v>
      </c>
      <c r="DG74" s="31">
        <f t="shared" si="270"/>
        <v>0</v>
      </c>
      <c r="DH74" s="31">
        <f t="shared" si="271"/>
        <v>-222.83999999999997</v>
      </c>
      <c r="DI74" s="32">
        <f t="shared" si="200"/>
        <v>-727.64</v>
      </c>
      <c r="DJ74" s="32">
        <f t="shared" si="201"/>
        <v>-685.39</v>
      </c>
      <c r="DK74" s="32">
        <f t="shared" si="202"/>
        <v>-54.68</v>
      </c>
      <c r="DL74" s="32">
        <f t="shared" si="203"/>
        <v>0</v>
      </c>
      <c r="DM74" s="32">
        <f t="shared" si="204"/>
        <v>-1722.37</v>
      </c>
      <c r="DN74" s="32">
        <f t="shared" si="205"/>
        <v>-4227.37</v>
      </c>
      <c r="DO74" s="32">
        <f t="shared" si="206"/>
        <v>-97.93</v>
      </c>
      <c r="DP74" s="32">
        <f t="shared" si="207"/>
        <v>-646.16999999999996</v>
      </c>
      <c r="DQ74" s="32">
        <f t="shared" si="208"/>
        <v>0</v>
      </c>
      <c r="DR74" s="32">
        <f t="shared" si="209"/>
        <v>-1.4</v>
      </c>
      <c r="DS74" s="32">
        <f t="shared" si="210"/>
        <v>0</v>
      </c>
      <c r="DT74" s="32">
        <f t="shared" si="211"/>
        <v>-11.14</v>
      </c>
      <c r="DU74" s="31">
        <f t="shared" si="212"/>
        <v>-2312.66</v>
      </c>
      <c r="DV74" s="31">
        <f t="shared" si="213"/>
        <v>-2149.2600000000002</v>
      </c>
      <c r="DW74" s="31">
        <f t="shared" si="214"/>
        <v>-169.38</v>
      </c>
      <c r="DX74" s="31">
        <f t="shared" si="215"/>
        <v>0</v>
      </c>
      <c r="DY74" s="31">
        <f t="shared" si="216"/>
        <v>-5191.07</v>
      </c>
      <c r="DZ74" s="31">
        <f t="shared" si="217"/>
        <v>-12561.39</v>
      </c>
      <c r="EA74" s="31">
        <f t="shared" si="218"/>
        <v>-286.95999999999998</v>
      </c>
      <c r="EB74" s="31">
        <f t="shared" si="219"/>
        <v>-1868.79</v>
      </c>
      <c r="EC74" s="31">
        <f t="shared" si="220"/>
        <v>0</v>
      </c>
      <c r="ED74" s="31">
        <f t="shared" si="221"/>
        <v>-3.93</v>
      </c>
      <c r="EE74" s="31">
        <f t="shared" si="222"/>
        <v>0</v>
      </c>
      <c r="EF74" s="31">
        <f t="shared" si="223"/>
        <v>-30.55</v>
      </c>
      <c r="EG74" s="32">
        <f t="shared" si="224"/>
        <v>-17593.170000000002</v>
      </c>
      <c r="EH74" s="32">
        <f t="shared" si="225"/>
        <v>-16542.460000000003</v>
      </c>
      <c r="EI74" s="32">
        <f t="shared" si="226"/>
        <v>-1317.7400000000002</v>
      </c>
      <c r="EJ74" s="32">
        <f t="shared" si="227"/>
        <v>0</v>
      </c>
      <c r="EK74" s="32">
        <f t="shared" si="228"/>
        <v>-41360.910000000003</v>
      </c>
      <c r="EL74" s="32">
        <f t="shared" si="229"/>
        <v>-101336.21999999999</v>
      </c>
      <c r="EM74" s="32">
        <f t="shared" si="230"/>
        <v>-2343.4499999999998</v>
      </c>
      <c r="EN74" s="32">
        <f t="shared" si="231"/>
        <v>-15438.259999999998</v>
      </c>
      <c r="EO74" s="32">
        <f t="shared" si="232"/>
        <v>0</v>
      </c>
      <c r="EP74" s="32">
        <f t="shared" si="233"/>
        <v>-33.25</v>
      </c>
      <c r="EQ74" s="32">
        <f t="shared" si="234"/>
        <v>0</v>
      </c>
      <c r="ER74" s="32">
        <f t="shared" si="235"/>
        <v>-264.52999999999997</v>
      </c>
    </row>
    <row r="75" spans="1:148" x14ac:dyDescent="0.25">
      <c r="A75" t="s">
        <v>489</v>
      </c>
      <c r="B75" s="1" t="s">
        <v>137</v>
      </c>
      <c r="C75" t="str">
        <f t="shared" ca="1" si="272"/>
        <v>BCHEXP</v>
      </c>
      <c r="D75" t="str">
        <f t="shared" ca="1" si="273"/>
        <v>Alberta-BC Intertie - Export</v>
      </c>
      <c r="E75" s="52">
        <v>2838.75</v>
      </c>
      <c r="G75" s="52">
        <v>3910</v>
      </c>
      <c r="H75" s="52">
        <v>804</v>
      </c>
      <c r="I75" s="52">
        <v>5616</v>
      </c>
      <c r="J75" s="52">
        <v>10985.75</v>
      </c>
      <c r="K75" s="52">
        <v>19265</v>
      </c>
      <c r="L75" s="52">
        <v>16436.25</v>
      </c>
      <c r="M75" s="52">
        <v>28846.75</v>
      </c>
      <c r="N75" s="52">
        <v>49434.5</v>
      </c>
      <c r="O75" s="52">
        <v>3964.25</v>
      </c>
      <c r="P75" s="52">
        <v>4595</v>
      </c>
      <c r="Q75" s="32">
        <v>61492.38</v>
      </c>
      <c r="R75" s="32"/>
      <c r="S75" s="32">
        <v>61685.2</v>
      </c>
      <c r="T75" s="32">
        <v>13754.9</v>
      </c>
      <c r="U75" s="32">
        <v>87041.91</v>
      </c>
      <c r="V75" s="32">
        <v>247033.18</v>
      </c>
      <c r="W75" s="32">
        <v>355052.56</v>
      </c>
      <c r="X75" s="32">
        <v>376629.26</v>
      </c>
      <c r="Y75" s="32">
        <v>603331.43999999994</v>
      </c>
      <c r="Z75" s="32">
        <v>950907.15</v>
      </c>
      <c r="AA75" s="32">
        <v>76515.850000000006</v>
      </c>
      <c r="AB75" s="32">
        <v>79018.78</v>
      </c>
      <c r="AC75" s="2">
        <v>0.77</v>
      </c>
      <c r="AE75" s="2">
        <v>0.77</v>
      </c>
      <c r="AF75" s="2">
        <v>0.77</v>
      </c>
      <c r="AG75" s="2">
        <v>0.77</v>
      </c>
      <c r="AH75" s="2">
        <v>0.77</v>
      </c>
      <c r="AI75" s="2">
        <v>0.77</v>
      </c>
      <c r="AJ75" s="2">
        <v>0.77</v>
      </c>
      <c r="AK75" s="2">
        <v>0.77</v>
      </c>
      <c r="AL75" s="2">
        <v>0.77</v>
      </c>
      <c r="AM75" s="2">
        <v>0.77</v>
      </c>
      <c r="AN75" s="2">
        <v>0.77</v>
      </c>
      <c r="AO75" s="33">
        <v>473.49</v>
      </c>
      <c r="AP75" s="33"/>
      <c r="AQ75" s="33">
        <v>474.98</v>
      </c>
      <c r="AR75" s="33">
        <v>105.91</v>
      </c>
      <c r="AS75" s="33">
        <v>670.22</v>
      </c>
      <c r="AT75" s="33">
        <v>1902.16</v>
      </c>
      <c r="AU75" s="33">
        <v>2733.9</v>
      </c>
      <c r="AV75" s="33">
        <v>2900.05</v>
      </c>
      <c r="AW75" s="33">
        <v>4645.6499999999996</v>
      </c>
      <c r="AX75" s="33">
        <v>7321.99</v>
      </c>
      <c r="AY75" s="33">
        <v>589.16999999999996</v>
      </c>
      <c r="AZ75" s="33">
        <v>608.44000000000005</v>
      </c>
      <c r="BA75" s="31">
        <f t="shared" si="236"/>
        <v>-6.15</v>
      </c>
      <c r="BB75" s="31">
        <f t="shared" si="237"/>
        <v>0</v>
      </c>
      <c r="BC75" s="31">
        <f t="shared" si="238"/>
        <v>-6.17</v>
      </c>
      <c r="BD75" s="31">
        <f t="shared" si="239"/>
        <v>-2.75</v>
      </c>
      <c r="BE75" s="31">
        <f t="shared" si="240"/>
        <v>-17.41</v>
      </c>
      <c r="BF75" s="31">
        <f t="shared" si="241"/>
        <v>-49.41</v>
      </c>
      <c r="BG75" s="31">
        <f t="shared" si="242"/>
        <v>568.08000000000004</v>
      </c>
      <c r="BH75" s="31">
        <f t="shared" si="243"/>
        <v>602.61</v>
      </c>
      <c r="BI75" s="31">
        <f t="shared" si="244"/>
        <v>965.33</v>
      </c>
      <c r="BJ75" s="31">
        <f t="shared" si="245"/>
        <v>-1046</v>
      </c>
      <c r="BK75" s="31">
        <f t="shared" si="246"/>
        <v>-84.17</v>
      </c>
      <c r="BL75" s="31">
        <f t="shared" si="247"/>
        <v>-86.92</v>
      </c>
      <c r="BM75" s="6">
        <v>8.9999999999999993E-3</v>
      </c>
      <c r="BN75" s="6">
        <v>8.9999999999999993E-3</v>
      </c>
      <c r="BO75" s="6">
        <v>8.9999999999999993E-3</v>
      </c>
      <c r="BP75" s="6">
        <v>8.9999999999999993E-3</v>
      </c>
      <c r="BQ75" s="6">
        <v>8.9999999999999993E-3</v>
      </c>
      <c r="BR75" s="6">
        <v>8.9999999999999993E-3</v>
      </c>
      <c r="BS75" s="6">
        <v>8.9999999999999993E-3</v>
      </c>
      <c r="BT75" s="6">
        <v>8.9999999999999993E-3</v>
      </c>
      <c r="BU75" s="6">
        <v>8.9999999999999993E-3</v>
      </c>
      <c r="BV75" s="6">
        <v>8.9999999999999993E-3</v>
      </c>
      <c r="BW75" s="6">
        <v>8.9999999999999993E-3</v>
      </c>
      <c r="BX75" s="6">
        <v>8.9999999999999993E-3</v>
      </c>
      <c r="BY75" s="31">
        <v>553.42999999999995</v>
      </c>
      <c r="BZ75" s="31">
        <v>0</v>
      </c>
      <c r="CA75" s="31">
        <v>555.16999999999996</v>
      </c>
      <c r="CB75" s="31">
        <v>123.79</v>
      </c>
      <c r="CC75" s="31">
        <v>783.38</v>
      </c>
      <c r="CD75" s="31">
        <v>2223.3000000000002</v>
      </c>
      <c r="CE75" s="31">
        <v>3195.47</v>
      </c>
      <c r="CF75" s="31">
        <v>3389.66</v>
      </c>
      <c r="CG75" s="31">
        <v>5429.98</v>
      </c>
      <c r="CH75" s="31">
        <v>8558.16</v>
      </c>
      <c r="CI75" s="31">
        <v>688.64</v>
      </c>
      <c r="CJ75" s="31">
        <v>711.17</v>
      </c>
      <c r="CK75" s="32">
        <f t="shared" si="248"/>
        <v>153.72999999999999</v>
      </c>
      <c r="CL75" s="32">
        <f t="shared" si="249"/>
        <v>0</v>
      </c>
      <c r="CM75" s="32">
        <f t="shared" si="250"/>
        <v>154.21</v>
      </c>
      <c r="CN75" s="32">
        <f t="shared" si="251"/>
        <v>34.39</v>
      </c>
      <c r="CO75" s="32">
        <f t="shared" si="252"/>
        <v>217.6</v>
      </c>
      <c r="CP75" s="32">
        <f t="shared" si="253"/>
        <v>617.58000000000004</v>
      </c>
      <c r="CQ75" s="32">
        <f t="shared" si="254"/>
        <v>887.63</v>
      </c>
      <c r="CR75" s="32">
        <f t="shared" si="255"/>
        <v>941.57</v>
      </c>
      <c r="CS75" s="32">
        <f t="shared" si="256"/>
        <v>1508.33</v>
      </c>
      <c r="CT75" s="32">
        <f t="shared" si="257"/>
        <v>2377.27</v>
      </c>
      <c r="CU75" s="32">
        <f t="shared" si="258"/>
        <v>191.29</v>
      </c>
      <c r="CV75" s="32">
        <f t="shared" si="259"/>
        <v>197.55</v>
      </c>
      <c r="CW75" s="31">
        <f t="shared" si="260"/>
        <v>239.81999999999996</v>
      </c>
      <c r="CX75" s="31">
        <f t="shared" si="261"/>
        <v>0</v>
      </c>
      <c r="CY75" s="31">
        <f t="shared" si="262"/>
        <v>240.56999999999996</v>
      </c>
      <c r="CZ75" s="31">
        <f t="shared" si="263"/>
        <v>55.02000000000001</v>
      </c>
      <c r="DA75" s="31">
        <f t="shared" si="264"/>
        <v>348.17</v>
      </c>
      <c r="DB75" s="31">
        <f t="shared" si="265"/>
        <v>988.13</v>
      </c>
      <c r="DC75" s="31">
        <f t="shared" si="266"/>
        <v>781.11999999999978</v>
      </c>
      <c r="DD75" s="31">
        <f t="shared" si="267"/>
        <v>828.56999999999937</v>
      </c>
      <c r="DE75" s="31">
        <f t="shared" si="268"/>
        <v>1327.33</v>
      </c>
      <c r="DF75" s="31">
        <f t="shared" si="269"/>
        <v>4659.4400000000005</v>
      </c>
      <c r="DG75" s="31">
        <f t="shared" si="270"/>
        <v>374.93</v>
      </c>
      <c r="DH75" s="31">
        <f t="shared" si="271"/>
        <v>387.2</v>
      </c>
      <c r="DI75" s="32">
        <f t="shared" si="200"/>
        <v>11.99</v>
      </c>
      <c r="DJ75" s="32">
        <f t="shared" si="201"/>
        <v>0</v>
      </c>
      <c r="DK75" s="32">
        <f t="shared" si="202"/>
        <v>12.03</v>
      </c>
      <c r="DL75" s="32">
        <f t="shared" si="203"/>
        <v>2.75</v>
      </c>
      <c r="DM75" s="32">
        <f t="shared" si="204"/>
        <v>17.41</v>
      </c>
      <c r="DN75" s="32">
        <f t="shared" si="205"/>
        <v>49.41</v>
      </c>
      <c r="DO75" s="32">
        <f t="shared" si="206"/>
        <v>39.06</v>
      </c>
      <c r="DP75" s="32">
        <f t="shared" si="207"/>
        <v>41.43</v>
      </c>
      <c r="DQ75" s="32">
        <f t="shared" si="208"/>
        <v>66.37</v>
      </c>
      <c r="DR75" s="32">
        <f t="shared" si="209"/>
        <v>232.97</v>
      </c>
      <c r="DS75" s="32">
        <f t="shared" si="210"/>
        <v>18.75</v>
      </c>
      <c r="DT75" s="32">
        <f t="shared" si="211"/>
        <v>19.36</v>
      </c>
      <c r="DU75" s="31">
        <f t="shared" si="212"/>
        <v>38.11</v>
      </c>
      <c r="DV75" s="31">
        <f t="shared" si="213"/>
        <v>0</v>
      </c>
      <c r="DW75" s="31">
        <f t="shared" si="214"/>
        <v>37.26</v>
      </c>
      <c r="DX75" s="31">
        <f t="shared" si="215"/>
        <v>8.4</v>
      </c>
      <c r="DY75" s="31">
        <f t="shared" si="216"/>
        <v>52.47</v>
      </c>
      <c r="DZ75" s="31">
        <f t="shared" si="217"/>
        <v>146.81</v>
      </c>
      <c r="EA75" s="31">
        <f t="shared" si="218"/>
        <v>114.45</v>
      </c>
      <c r="EB75" s="31">
        <f t="shared" si="219"/>
        <v>119.82</v>
      </c>
      <c r="EC75" s="31">
        <f t="shared" si="220"/>
        <v>189.4</v>
      </c>
      <c r="ED75" s="31">
        <f t="shared" si="221"/>
        <v>656.26</v>
      </c>
      <c r="EE75" s="31">
        <f t="shared" si="222"/>
        <v>52.09</v>
      </c>
      <c r="EF75" s="31">
        <f t="shared" si="223"/>
        <v>53.08</v>
      </c>
      <c r="EG75" s="32">
        <f t="shared" si="224"/>
        <v>289.91999999999996</v>
      </c>
      <c r="EH75" s="32">
        <f t="shared" si="225"/>
        <v>0</v>
      </c>
      <c r="EI75" s="32">
        <f t="shared" si="226"/>
        <v>289.85999999999996</v>
      </c>
      <c r="EJ75" s="32">
        <f t="shared" si="227"/>
        <v>66.170000000000016</v>
      </c>
      <c r="EK75" s="32">
        <f t="shared" si="228"/>
        <v>418.05000000000007</v>
      </c>
      <c r="EL75" s="32">
        <f t="shared" si="229"/>
        <v>1184.3499999999999</v>
      </c>
      <c r="EM75" s="32">
        <f t="shared" si="230"/>
        <v>934.62999999999988</v>
      </c>
      <c r="EN75" s="32">
        <f t="shared" si="231"/>
        <v>989.81999999999925</v>
      </c>
      <c r="EO75" s="32">
        <f t="shared" si="232"/>
        <v>1583.1</v>
      </c>
      <c r="EP75" s="32">
        <f t="shared" si="233"/>
        <v>5548.670000000001</v>
      </c>
      <c r="EQ75" s="32">
        <f t="shared" si="234"/>
        <v>445.77</v>
      </c>
      <c r="ER75" s="32">
        <f t="shared" si="235"/>
        <v>459.64</v>
      </c>
    </row>
    <row r="76" spans="1:148" x14ac:dyDescent="0.25">
      <c r="A76" t="s">
        <v>490</v>
      </c>
      <c r="B76" s="1" t="s">
        <v>106</v>
      </c>
      <c r="C76" t="str">
        <f t="shared" ca="1" si="272"/>
        <v>FNG1</v>
      </c>
      <c r="D76" t="str">
        <f t="shared" ca="1" si="273"/>
        <v>Fort Nelson</v>
      </c>
      <c r="E76" s="52">
        <v>1960.6466399999999</v>
      </c>
      <c r="F76" s="52">
        <v>1303.4781599999999</v>
      </c>
      <c r="G76" s="52">
        <v>666.30240000000003</v>
      </c>
      <c r="H76" s="52">
        <v>992.90520000000004</v>
      </c>
      <c r="I76" s="52">
        <v>5681.1059999999998</v>
      </c>
      <c r="J76" s="52">
        <v>8066.4710400000004</v>
      </c>
      <c r="K76" s="52">
        <v>3102.9758400000001</v>
      </c>
      <c r="L76" s="52">
        <v>4909.3096800000003</v>
      </c>
      <c r="M76" s="52">
        <v>5009.9918399999997</v>
      </c>
      <c r="N76" s="52">
        <v>7649.28024</v>
      </c>
      <c r="O76" s="52">
        <v>7869.9971999999998</v>
      </c>
      <c r="P76" s="52">
        <v>2925.0640800000001</v>
      </c>
      <c r="Q76" s="32">
        <v>198711.18</v>
      </c>
      <c r="R76" s="32">
        <v>127654.72</v>
      </c>
      <c r="S76" s="32">
        <v>17491.77</v>
      </c>
      <c r="T76" s="32">
        <v>22285.58</v>
      </c>
      <c r="U76" s="32">
        <v>758657.98</v>
      </c>
      <c r="V76" s="32">
        <v>1697502.78</v>
      </c>
      <c r="W76" s="32">
        <v>84981.83</v>
      </c>
      <c r="X76" s="32">
        <v>283001.88</v>
      </c>
      <c r="Y76" s="32">
        <v>108604.06</v>
      </c>
      <c r="Z76" s="32">
        <v>166105.35</v>
      </c>
      <c r="AA76" s="32">
        <v>194874.51</v>
      </c>
      <c r="AB76" s="32">
        <v>69281.539999999994</v>
      </c>
      <c r="AC76" s="2">
        <v>-2.1</v>
      </c>
      <c r="AD76" s="2">
        <v>-2.1</v>
      </c>
      <c r="AE76" s="2">
        <v>-2.1</v>
      </c>
      <c r="AF76" s="2">
        <v>-2.1</v>
      </c>
      <c r="AG76" s="2">
        <v>-2.1</v>
      </c>
      <c r="AH76" s="2">
        <v>-2.1</v>
      </c>
      <c r="AI76" s="2">
        <v>-2.1</v>
      </c>
      <c r="AJ76" s="2">
        <v>-2.1</v>
      </c>
      <c r="AK76" s="2">
        <v>-2.1</v>
      </c>
      <c r="AL76" s="2">
        <v>-2.1</v>
      </c>
      <c r="AM76" s="2">
        <v>-2.1</v>
      </c>
      <c r="AN76" s="2">
        <v>-2.1</v>
      </c>
      <c r="AO76" s="33">
        <v>-4172.93</v>
      </c>
      <c r="AP76" s="33">
        <v>-2680.75</v>
      </c>
      <c r="AQ76" s="33">
        <v>-367.33</v>
      </c>
      <c r="AR76" s="33">
        <v>-468</v>
      </c>
      <c r="AS76" s="33">
        <v>-15931.82</v>
      </c>
      <c r="AT76" s="33">
        <v>-35647.56</v>
      </c>
      <c r="AU76" s="33">
        <v>-1784.62</v>
      </c>
      <c r="AV76" s="33">
        <v>-5943.04</v>
      </c>
      <c r="AW76" s="33">
        <v>-2280.69</v>
      </c>
      <c r="AX76" s="33">
        <v>-3488.21</v>
      </c>
      <c r="AY76" s="33">
        <v>-4092.36</v>
      </c>
      <c r="AZ76" s="33">
        <v>-1454.91</v>
      </c>
      <c r="BA76" s="31">
        <f t="shared" si="236"/>
        <v>-19.87</v>
      </c>
      <c r="BB76" s="31">
        <f t="shared" si="237"/>
        <v>-12.77</v>
      </c>
      <c r="BC76" s="31">
        <f t="shared" si="238"/>
        <v>-1.75</v>
      </c>
      <c r="BD76" s="31">
        <f t="shared" si="239"/>
        <v>-4.46</v>
      </c>
      <c r="BE76" s="31">
        <f t="shared" si="240"/>
        <v>-151.72999999999999</v>
      </c>
      <c r="BF76" s="31">
        <f t="shared" si="241"/>
        <v>-339.5</v>
      </c>
      <c r="BG76" s="31">
        <f t="shared" si="242"/>
        <v>135.97</v>
      </c>
      <c r="BH76" s="31">
        <f t="shared" si="243"/>
        <v>452.8</v>
      </c>
      <c r="BI76" s="31">
        <f t="shared" si="244"/>
        <v>173.77</v>
      </c>
      <c r="BJ76" s="31">
        <f t="shared" si="245"/>
        <v>-182.72</v>
      </c>
      <c r="BK76" s="31">
        <f t="shared" si="246"/>
        <v>-214.36</v>
      </c>
      <c r="BL76" s="31">
        <f t="shared" si="247"/>
        <v>-76.209999999999994</v>
      </c>
      <c r="BM76" s="6">
        <v>-4.5900000000000003E-2</v>
      </c>
      <c r="BN76" s="6">
        <v>-4.5900000000000003E-2</v>
      </c>
      <c r="BO76" s="6">
        <v>-4.5900000000000003E-2</v>
      </c>
      <c r="BP76" s="6">
        <v>-4.5900000000000003E-2</v>
      </c>
      <c r="BQ76" s="6">
        <v>-4.5900000000000003E-2</v>
      </c>
      <c r="BR76" s="6">
        <v>-4.5900000000000003E-2</v>
      </c>
      <c r="BS76" s="6">
        <v>-4.5900000000000003E-2</v>
      </c>
      <c r="BT76" s="6">
        <v>-4.5900000000000003E-2</v>
      </c>
      <c r="BU76" s="6">
        <v>-4.5900000000000003E-2</v>
      </c>
      <c r="BV76" s="6">
        <v>-4.5900000000000003E-2</v>
      </c>
      <c r="BW76" s="6">
        <v>-4.5900000000000003E-2</v>
      </c>
      <c r="BX76" s="6">
        <v>-4.5900000000000003E-2</v>
      </c>
      <c r="BY76" s="31">
        <v>-9120.84</v>
      </c>
      <c r="BZ76" s="31">
        <v>-5859.35</v>
      </c>
      <c r="CA76" s="31">
        <v>-802.87</v>
      </c>
      <c r="CB76" s="31">
        <v>-1022.91</v>
      </c>
      <c r="CC76" s="31">
        <v>-34822.400000000001</v>
      </c>
      <c r="CD76" s="31">
        <v>-77915.38</v>
      </c>
      <c r="CE76" s="31">
        <v>-3900.67</v>
      </c>
      <c r="CF76" s="31">
        <v>-12989.79</v>
      </c>
      <c r="CG76" s="31">
        <v>-4984.93</v>
      </c>
      <c r="CH76" s="31">
        <v>-7624.24</v>
      </c>
      <c r="CI76" s="31">
        <v>-8944.74</v>
      </c>
      <c r="CJ76" s="31">
        <v>-3180.02</v>
      </c>
      <c r="CK76" s="32">
        <f t="shared" si="248"/>
        <v>496.78</v>
      </c>
      <c r="CL76" s="32">
        <f t="shared" si="249"/>
        <v>319.14</v>
      </c>
      <c r="CM76" s="32">
        <f t="shared" si="250"/>
        <v>43.73</v>
      </c>
      <c r="CN76" s="32">
        <f t="shared" si="251"/>
        <v>55.71</v>
      </c>
      <c r="CO76" s="32">
        <f t="shared" si="252"/>
        <v>1896.64</v>
      </c>
      <c r="CP76" s="32">
        <f t="shared" si="253"/>
        <v>4243.76</v>
      </c>
      <c r="CQ76" s="32">
        <f t="shared" si="254"/>
        <v>212.45</v>
      </c>
      <c r="CR76" s="32">
        <f t="shared" si="255"/>
        <v>707.5</v>
      </c>
      <c r="CS76" s="32">
        <f t="shared" si="256"/>
        <v>271.51</v>
      </c>
      <c r="CT76" s="32">
        <f t="shared" si="257"/>
        <v>415.26</v>
      </c>
      <c r="CU76" s="32">
        <f t="shared" si="258"/>
        <v>487.19</v>
      </c>
      <c r="CV76" s="32">
        <f t="shared" si="259"/>
        <v>173.2</v>
      </c>
      <c r="CW76" s="31">
        <f t="shared" si="260"/>
        <v>-4431.2599999999993</v>
      </c>
      <c r="CX76" s="31">
        <f t="shared" si="261"/>
        <v>-2846.69</v>
      </c>
      <c r="CY76" s="31">
        <f t="shared" si="262"/>
        <v>-390.06</v>
      </c>
      <c r="CZ76" s="31">
        <f t="shared" si="263"/>
        <v>-494.73999999999995</v>
      </c>
      <c r="DA76" s="31">
        <f t="shared" si="264"/>
        <v>-16842.210000000003</v>
      </c>
      <c r="DB76" s="31">
        <f t="shared" si="265"/>
        <v>-37684.560000000012</v>
      </c>
      <c r="DC76" s="31">
        <f t="shared" si="266"/>
        <v>-2039.5700000000004</v>
      </c>
      <c r="DD76" s="31">
        <f t="shared" si="267"/>
        <v>-6792.0500000000011</v>
      </c>
      <c r="DE76" s="31">
        <f t="shared" si="268"/>
        <v>-2606.5</v>
      </c>
      <c r="DF76" s="31">
        <f t="shared" si="269"/>
        <v>-3538.0499999999997</v>
      </c>
      <c r="DG76" s="31">
        <f t="shared" si="270"/>
        <v>-4150.829999999999</v>
      </c>
      <c r="DH76" s="31">
        <f t="shared" si="271"/>
        <v>-1475.7</v>
      </c>
      <c r="DI76" s="32">
        <f t="shared" si="200"/>
        <v>-221.56</v>
      </c>
      <c r="DJ76" s="32">
        <f t="shared" si="201"/>
        <v>-142.33000000000001</v>
      </c>
      <c r="DK76" s="32">
        <f t="shared" si="202"/>
        <v>-19.5</v>
      </c>
      <c r="DL76" s="32">
        <f t="shared" si="203"/>
        <v>-24.74</v>
      </c>
      <c r="DM76" s="32">
        <f t="shared" si="204"/>
        <v>-842.11</v>
      </c>
      <c r="DN76" s="32">
        <f t="shared" si="205"/>
        <v>-1884.23</v>
      </c>
      <c r="DO76" s="32">
        <f t="shared" si="206"/>
        <v>-101.98</v>
      </c>
      <c r="DP76" s="32">
        <f t="shared" si="207"/>
        <v>-339.6</v>
      </c>
      <c r="DQ76" s="32">
        <f t="shared" si="208"/>
        <v>-130.33000000000001</v>
      </c>
      <c r="DR76" s="32">
        <f t="shared" si="209"/>
        <v>-176.9</v>
      </c>
      <c r="DS76" s="32">
        <f t="shared" si="210"/>
        <v>-207.54</v>
      </c>
      <c r="DT76" s="32">
        <f t="shared" si="211"/>
        <v>-73.790000000000006</v>
      </c>
      <c r="DU76" s="31">
        <f t="shared" si="212"/>
        <v>-704.19</v>
      </c>
      <c r="DV76" s="31">
        <f t="shared" si="213"/>
        <v>-446.34</v>
      </c>
      <c r="DW76" s="31">
        <f t="shared" si="214"/>
        <v>-60.41</v>
      </c>
      <c r="DX76" s="31">
        <f t="shared" si="215"/>
        <v>-75.569999999999993</v>
      </c>
      <c r="DY76" s="31">
        <f t="shared" si="216"/>
        <v>-2538.04</v>
      </c>
      <c r="DZ76" s="31">
        <f t="shared" si="217"/>
        <v>-5598.87</v>
      </c>
      <c r="EA76" s="31">
        <f t="shared" si="218"/>
        <v>-298.83</v>
      </c>
      <c r="EB76" s="31">
        <f t="shared" si="219"/>
        <v>-982.17</v>
      </c>
      <c r="EC76" s="31">
        <f t="shared" si="220"/>
        <v>-371.94</v>
      </c>
      <c r="ED76" s="31">
        <f t="shared" si="221"/>
        <v>-498.32</v>
      </c>
      <c r="EE76" s="31">
        <f t="shared" si="222"/>
        <v>-576.70000000000005</v>
      </c>
      <c r="EF76" s="31">
        <f t="shared" si="223"/>
        <v>-202.3</v>
      </c>
      <c r="EG76" s="32">
        <f t="shared" si="224"/>
        <v>-5357.01</v>
      </c>
      <c r="EH76" s="32">
        <f t="shared" si="225"/>
        <v>-3435.36</v>
      </c>
      <c r="EI76" s="32">
        <f t="shared" si="226"/>
        <v>-469.97</v>
      </c>
      <c r="EJ76" s="32">
        <f t="shared" si="227"/>
        <v>-595.04999999999995</v>
      </c>
      <c r="EK76" s="32">
        <f t="shared" si="228"/>
        <v>-20222.360000000004</v>
      </c>
      <c r="EL76" s="32">
        <f t="shared" si="229"/>
        <v>-45167.660000000018</v>
      </c>
      <c r="EM76" s="32">
        <f t="shared" si="230"/>
        <v>-2440.38</v>
      </c>
      <c r="EN76" s="32">
        <f t="shared" si="231"/>
        <v>-8113.8200000000015</v>
      </c>
      <c r="EO76" s="32">
        <f t="shared" si="232"/>
        <v>-3108.77</v>
      </c>
      <c r="EP76" s="32">
        <f t="shared" si="233"/>
        <v>-4213.2699999999995</v>
      </c>
      <c r="EQ76" s="32">
        <f t="shared" si="234"/>
        <v>-4935.0699999999988</v>
      </c>
      <c r="ER76" s="32">
        <f t="shared" si="235"/>
        <v>-1751.79</v>
      </c>
    </row>
    <row r="77" spans="1:148" x14ac:dyDescent="0.25">
      <c r="A77" t="s">
        <v>467</v>
      </c>
      <c r="B77" s="1" t="s">
        <v>127</v>
      </c>
      <c r="C77" t="str">
        <f t="shared" ca="1" si="272"/>
        <v>GHO</v>
      </c>
      <c r="D77" t="str">
        <f t="shared" ca="1" si="273"/>
        <v>Ghost Hydro Facility</v>
      </c>
      <c r="E77" s="52">
        <v>9809.2397562999995</v>
      </c>
      <c r="F77" s="52">
        <v>10232.248400300001</v>
      </c>
      <c r="G77" s="52">
        <v>10667.080253399999</v>
      </c>
      <c r="H77" s="52">
        <v>9628.0362366000008</v>
      </c>
      <c r="I77" s="52">
        <v>16392.039236299999</v>
      </c>
      <c r="J77" s="52">
        <v>16082.5646177</v>
      </c>
      <c r="K77" s="52">
        <v>15365.651645</v>
      </c>
      <c r="L77" s="52">
        <v>11000.772133500001</v>
      </c>
      <c r="M77" s="52">
        <v>11484.7812529</v>
      </c>
      <c r="N77" s="52">
        <v>11105.0311798</v>
      </c>
      <c r="O77" s="52">
        <v>8099.8803875000003</v>
      </c>
      <c r="P77" s="52">
        <v>8494.3969975</v>
      </c>
      <c r="Q77" s="32">
        <v>443568.78</v>
      </c>
      <c r="R77" s="32">
        <v>426996.86</v>
      </c>
      <c r="S77" s="32">
        <v>225827.65</v>
      </c>
      <c r="T77" s="32">
        <v>209238.47</v>
      </c>
      <c r="U77" s="32">
        <v>1028418.31</v>
      </c>
      <c r="V77" s="32">
        <v>1757065.9</v>
      </c>
      <c r="W77" s="32">
        <v>391591.67999999999</v>
      </c>
      <c r="X77" s="32">
        <v>389483.64</v>
      </c>
      <c r="Y77" s="32">
        <v>243550.27</v>
      </c>
      <c r="Z77" s="32">
        <v>245960.54</v>
      </c>
      <c r="AA77" s="32">
        <v>174823.16</v>
      </c>
      <c r="AB77" s="32">
        <v>196322.79</v>
      </c>
      <c r="AC77" s="2">
        <v>1.04</v>
      </c>
      <c r="AD77" s="2">
        <v>1.04</v>
      </c>
      <c r="AE77" s="2">
        <v>1.04</v>
      </c>
      <c r="AF77" s="2">
        <v>1.04</v>
      </c>
      <c r="AG77" s="2">
        <v>1.04</v>
      </c>
      <c r="AH77" s="2">
        <v>1.04</v>
      </c>
      <c r="AI77" s="2">
        <v>1.04</v>
      </c>
      <c r="AJ77" s="2">
        <v>1.04</v>
      </c>
      <c r="AK77" s="2">
        <v>1.04</v>
      </c>
      <c r="AL77" s="2">
        <v>1.04</v>
      </c>
      <c r="AM77" s="2">
        <v>1.04</v>
      </c>
      <c r="AN77" s="2">
        <v>1.04</v>
      </c>
      <c r="AO77" s="33">
        <v>4613.12</v>
      </c>
      <c r="AP77" s="33">
        <v>4440.7700000000004</v>
      </c>
      <c r="AQ77" s="33">
        <v>2348.61</v>
      </c>
      <c r="AR77" s="33">
        <v>2176.08</v>
      </c>
      <c r="AS77" s="33">
        <v>10695.55</v>
      </c>
      <c r="AT77" s="33">
        <v>18273.490000000002</v>
      </c>
      <c r="AU77" s="33">
        <v>4072.55</v>
      </c>
      <c r="AV77" s="33">
        <v>4050.63</v>
      </c>
      <c r="AW77" s="33">
        <v>2532.92</v>
      </c>
      <c r="AX77" s="33">
        <v>2557.9899999999998</v>
      </c>
      <c r="AY77" s="33">
        <v>1818.16</v>
      </c>
      <c r="AZ77" s="33">
        <v>2041.76</v>
      </c>
      <c r="BA77" s="31">
        <f t="shared" si="236"/>
        <v>-44.36</v>
      </c>
      <c r="BB77" s="31">
        <f t="shared" si="237"/>
        <v>-42.7</v>
      </c>
      <c r="BC77" s="31">
        <f t="shared" si="238"/>
        <v>-22.58</v>
      </c>
      <c r="BD77" s="31">
        <f t="shared" si="239"/>
        <v>-41.85</v>
      </c>
      <c r="BE77" s="31">
        <f t="shared" si="240"/>
        <v>-205.68</v>
      </c>
      <c r="BF77" s="31">
        <f t="shared" si="241"/>
        <v>-351.41</v>
      </c>
      <c r="BG77" s="31">
        <f t="shared" si="242"/>
        <v>626.54999999999995</v>
      </c>
      <c r="BH77" s="31">
        <f t="shared" si="243"/>
        <v>623.16999999999996</v>
      </c>
      <c r="BI77" s="31">
        <f t="shared" si="244"/>
        <v>389.68</v>
      </c>
      <c r="BJ77" s="31">
        <f t="shared" si="245"/>
        <v>-270.56</v>
      </c>
      <c r="BK77" s="31">
        <f t="shared" si="246"/>
        <v>-192.31</v>
      </c>
      <c r="BL77" s="31">
        <f t="shared" si="247"/>
        <v>-215.96</v>
      </c>
      <c r="BM77" s="6">
        <v>-3.1399999999999997E-2</v>
      </c>
      <c r="BN77" s="6">
        <v>-3.1399999999999997E-2</v>
      </c>
      <c r="BO77" s="6">
        <v>-3.1399999999999997E-2</v>
      </c>
      <c r="BP77" s="6">
        <v>-3.1399999999999997E-2</v>
      </c>
      <c r="BQ77" s="6">
        <v>-3.1399999999999997E-2</v>
      </c>
      <c r="BR77" s="6">
        <v>-3.1399999999999997E-2</v>
      </c>
      <c r="BS77" s="6">
        <v>-3.1399999999999997E-2</v>
      </c>
      <c r="BT77" s="6">
        <v>-3.1399999999999997E-2</v>
      </c>
      <c r="BU77" s="6">
        <v>-3.1399999999999997E-2</v>
      </c>
      <c r="BV77" s="6">
        <v>-3.1399999999999997E-2</v>
      </c>
      <c r="BW77" s="6">
        <v>-3.1399999999999997E-2</v>
      </c>
      <c r="BX77" s="6">
        <v>-3.1399999999999997E-2</v>
      </c>
      <c r="BY77" s="31">
        <v>-13928.06</v>
      </c>
      <c r="BZ77" s="31">
        <v>-13407.7</v>
      </c>
      <c r="CA77" s="31">
        <v>-7090.99</v>
      </c>
      <c r="CB77" s="31">
        <v>-6570.09</v>
      </c>
      <c r="CC77" s="31">
        <v>-32292.33</v>
      </c>
      <c r="CD77" s="31">
        <v>-55171.87</v>
      </c>
      <c r="CE77" s="31">
        <v>-12295.98</v>
      </c>
      <c r="CF77" s="31">
        <v>-12229.79</v>
      </c>
      <c r="CG77" s="31">
        <v>-7647.48</v>
      </c>
      <c r="CH77" s="31">
        <v>-7723.16</v>
      </c>
      <c r="CI77" s="31">
        <v>-5489.45</v>
      </c>
      <c r="CJ77" s="31">
        <v>-6164.54</v>
      </c>
      <c r="CK77" s="32">
        <f t="shared" si="248"/>
        <v>1108.92</v>
      </c>
      <c r="CL77" s="32">
        <f t="shared" si="249"/>
        <v>1067.49</v>
      </c>
      <c r="CM77" s="32">
        <f t="shared" si="250"/>
        <v>564.57000000000005</v>
      </c>
      <c r="CN77" s="32">
        <f t="shared" si="251"/>
        <v>523.1</v>
      </c>
      <c r="CO77" s="32">
        <f t="shared" si="252"/>
        <v>2571.0500000000002</v>
      </c>
      <c r="CP77" s="32">
        <f t="shared" si="253"/>
        <v>4392.66</v>
      </c>
      <c r="CQ77" s="32">
        <f t="shared" si="254"/>
        <v>978.98</v>
      </c>
      <c r="CR77" s="32">
        <f t="shared" si="255"/>
        <v>973.71</v>
      </c>
      <c r="CS77" s="32">
        <f t="shared" si="256"/>
        <v>608.88</v>
      </c>
      <c r="CT77" s="32">
        <f t="shared" si="257"/>
        <v>614.9</v>
      </c>
      <c r="CU77" s="32">
        <f t="shared" si="258"/>
        <v>437.06</v>
      </c>
      <c r="CV77" s="32">
        <f t="shared" si="259"/>
        <v>490.81</v>
      </c>
      <c r="CW77" s="31">
        <f t="shared" si="260"/>
        <v>-17387.899999999998</v>
      </c>
      <c r="CX77" s="31">
        <f t="shared" si="261"/>
        <v>-16738.280000000002</v>
      </c>
      <c r="CY77" s="31">
        <f t="shared" si="262"/>
        <v>-8852.4500000000007</v>
      </c>
      <c r="CZ77" s="31">
        <f t="shared" si="263"/>
        <v>-8181.2199999999993</v>
      </c>
      <c r="DA77" s="31">
        <f t="shared" si="264"/>
        <v>-40211.15</v>
      </c>
      <c r="DB77" s="31">
        <f t="shared" si="265"/>
        <v>-68701.290000000008</v>
      </c>
      <c r="DC77" s="31">
        <f t="shared" si="266"/>
        <v>-16016.099999999999</v>
      </c>
      <c r="DD77" s="31">
        <f t="shared" si="267"/>
        <v>-15929.880000000003</v>
      </c>
      <c r="DE77" s="31">
        <f t="shared" si="268"/>
        <v>-9961.2000000000007</v>
      </c>
      <c r="DF77" s="31">
        <f t="shared" si="269"/>
        <v>-9395.69</v>
      </c>
      <c r="DG77" s="31">
        <f t="shared" si="270"/>
        <v>-6678.2399999999989</v>
      </c>
      <c r="DH77" s="31">
        <f t="shared" si="271"/>
        <v>-7499.53</v>
      </c>
      <c r="DI77" s="32">
        <f t="shared" si="200"/>
        <v>-869.4</v>
      </c>
      <c r="DJ77" s="32">
        <f t="shared" si="201"/>
        <v>-836.91</v>
      </c>
      <c r="DK77" s="32">
        <f t="shared" si="202"/>
        <v>-442.62</v>
      </c>
      <c r="DL77" s="32">
        <f t="shared" si="203"/>
        <v>-409.06</v>
      </c>
      <c r="DM77" s="32">
        <f t="shared" si="204"/>
        <v>-2010.56</v>
      </c>
      <c r="DN77" s="32">
        <f t="shared" si="205"/>
        <v>-3435.06</v>
      </c>
      <c r="DO77" s="32">
        <f t="shared" si="206"/>
        <v>-800.81</v>
      </c>
      <c r="DP77" s="32">
        <f t="shared" si="207"/>
        <v>-796.49</v>
      </c>
      <c r="DQ77" s="32">
        <f t="shared" si="208"/>
        <v>-498.06</v>
      </c>
      <c r="DR77" s="32">
        <f t="shared" si="209"/>
        <v>-469.78</v>
      </c>
      <c r="DS77" s="32">
        <f t="shared" si="210"/>
        <v>-333.91</v>
      </c>
      <c r="DT77" s="32">
        <f t="shared" si="211"/>
        <v>-374.98</v>
      </c>
      <c r="DU77" s="31">
        <f t="shared" si="212"/>
        <v>-2763.19</v>
      </c>
      <c r="DV77" s="31">
        <f t="shared" si="213"/>
        <v>-2624.42</v>
      </c>
      <c r="DW77" s="31">
        <f t="shared" si="214"/>
        <v>-1371.01</v>
      </c>
      <c r="DX77" s="31">
        <f t="shared" si="215"/>
        <v>-1249.68</v>
      </c>
      <c r="DY77" s="31">
        <f t="shared" si="216"/>
        <v>-6059.63</v>
      </c>
      <c r="DZ77" s="31">
        <f t="shared" si="217"/>
        <v>-10207.09</v>
      </c>
      <c r="EA77" s="31">
        <f t="shared" si="218"/>
        <v>-2346.64</v>
      </c>
      <c r="EB77" s="31">
        <f t="shared" si="219"/>
        <v>-2303.56</v>
      </c>
      <c r="EC77" s="31">
        <f t="shared" si="220"/>
        <v>-1421.42</v>
      </c>
      <c r="ED77" s="31">
        <f t="shared" si="221"/>
        <v>-1323.35</v>
      </c>
      <c r="EE77" s="31">
        <f t="shared" si="222"/>
        <v>-927.84</v>
      </c>
      <c r="EF77" s="31">
        <f t="shared" si="223"/>
        <v>-1028.08</v>
      </c>
      <c r="EG77" s="32">
        <f t="shared" si="224"/>
        <v>-21020.489999999998</v>
      </c>
      <c r="EH77" s="32">
        <f t="shared" si="225"/>
        <v>-20199.61</v>
      </c>
      <c r="EI77" s="32">
        <f t="shared" si="226"/>
        <v>-10666.080000000002</v>
      </c>
      <c r="EJ77" s="32">
        <f t="shared" si="227"/>
        <v>-9839.9599999999991</v>
      </c>
      <c r="EK77" s="32">
        <f t="shared" si="228"/>
        <v>-48281.34</v>
      </c>
      <c r="EL77" s="32">
        <f t="shared" si="229"/>
        <v>-82343.44</v>
      </c>
      <c r="EM77" s="32">
        <f t="shared" si="230"/>
        <v>-19163.55</v>
      </c>
      <c r="EN77" s="32">
        <f t="shared" si="231"/>
        <v>-19029.930000000004</v>
      </c>
      <c r="EO77" s="32">
        <f t="shared" si="232"/>
        <v>-11880.68</v>
      </c>
      <c r="EP77" s="32">
        <f t="shared" si="233"/>
        <v>-11188.820000000002</v>
      </c>
      <c r="EQ77" s="32">
        <f t="shared" si="234"/>
        <v>-7939.9899999999989</v>
      </c>
      <c r="ER77" s="32">
        <f t="shared" si="235"/>
        <v>-8902.59</v>
      </c>
    </row>
    <row r="78" spans="1:148" x14ac:dyDescent="0.25">
      <c r="A78" t="s">
        <v>491</v>
      </c>
      <c r="B78" s="1" t="s">
        <v>46</v>
      </c>
      <c r="C78" t="str">
        <f t="shared" ca="1" si="272"/>
        <v>GN1</v>
      </c>
      <c r="D78" t="str">
        <f t="shared" ca="1" si="273"/>
        <v>Genesee #1</v>
      </c>
      <c r="E78" s="52">
        <v>288697.927707</v>
      </c>
      <c r="F78" s="52">
        <v>245875.6596974</v>
      </c>
      <c r="G78" s="52">
        <v>280139.20991009998</v>
      </c>
      <c r="H78" s="52">
        <v>276001.6850305</v>
      </c>
      <c r="I78" s="52">
        <v>55189.159590800002</v>
      </c>
      <c r="J78" s="52">
        <v>277266.21349649999</v>
      </c>
      <c r="K78" s="52">
        <v>292429.39272800001</v>
      </c>
      <c r="L78" s="52">
        <v>291371.46542700002</v>
      </c>
      <c r="M78" s="52">
        <v>281377.52863419999</v>
      </c>
      <c r="N78" s="52">
        <v>276346.95572799997</v>
      </c>
      <c r="O78" s="52">
        <v>273893.6132807</v>
      </c>
      <c r="P78" s="52">
        <v>291755.20358199999</v>
      </c>
      <c r="Q78" s="32">
        <v>9799399.5500000007</v>
      </c>
      <c r="R78" s="32">
        <v>7709831.2999999998</v>
      </c>
      <c r="S78" s="32">
        <v>5803849.6799999997</v>
      </c>
      <c r="T78" s="32">
        <v>5679660.5499999998</v>
      </c>
      <c r="U78" s="32">
        <v>1015263.97</v>
      </c>
      <c r="V78" s="32">
        <v>26043332.07</v>
      </c>
      <c r="W78" s="32">
        <v>6784072.3300000001</v>
      </c>
      <c r="X78" s="32">
        <v>9781618.3499999996</v>
      </c>
      <c r="Y78" s="32">
        <v>5885661.1399999997</v>
      </c>
      <c r="Z78" s="32">
        <v>6010192.5300000003</v>
      </c>
      <c r="AA78" s="32">
        <v>5865472.9800000004</v>
      </c>
      <c r="AB78" s="32">
        <v>6115100.8300000001</v>
      </c>
      <c r="AC78" s="2">
        <v>4.63</v>
      </c>
      <c r="AD78" s="2">
        <v>4.63</v>
      </c>
      <c r="AE78" s="2">
        <v>4.63</v>
      </c>
      <c r="AF78" s="2">
        <v>4.63</v>
      </c>
      <c r="AG78" s="2">
        <v>4.63</v>
      </c>
      <c r="AH78" s="2">
        <v>4.63</v>
      </c>
      <c r="AI78" s="2">
        <v>4.63</v>
      </c>
      <c r="AJ78" s="2">
        <v>4.63</v>
      </c>
      <c r="AK78" s="2">
        <v>4.63</v>
      </c>
      <c r="AL78" s="2">
        <v>4.63</v>
      </c>
      <c r="AM78" s="2">
        <v>4.63</v>
      </c>
      <c r="AN78" s="2">
        <v>4.63</v>
      </c>
      <c r="AO78" s="33">
        <v>453712.2</v>
      </c>
      <c r="AP78" s="33">
        <v>356965.19</v>
      </c>
      <c r="AQ78" s="33">
        <v>268718.24</v>
      </c>
      <c r="AR78" s="33">
        <v>262968.28000000003</v>
      </c>
      <c r="AS78" s="33">
        <v>47006.720000000001</v>
      </c>
      <c r="AT78" s="33">
        <v>1205806.27</v>
      </c>
      <c r="AU78" s="33">
        <v>314102.55</v>
      </c>
      <c r="AV78" s="33">
        <v>452888.93</v>
      </c>
      <c r="AW78" s="33">
        <v>272506.11</v>
      </c>
      <c r="AX78" s="33">
        <v>278271.90999999997</v>
      </c>
      <c r="AY78" s="33">
        <v>271571.40000000002</v>
      </c>
      <c r="AZ78" s="33">
        <v>283129.17</v>
      </c>
      <c r="BA78" s="31">
        <f t="shared" si="236"/>
        <v>-979.94</v>
      </c>
      <c r="BB78" s="31">
        <f t="shared" si="237"/>
        <v>-770.98</v>
      </c>
      <c r="BC78" s="31">
        <f t="shared" si="238"/>
        <v>-580.38</v>
      </c>
      <c r="BD78" s="31">
        <f t="shared" si="239"/>
        <v>-1135.93</v>
      </c>
      <c r="BE78" s="31">
        <f t="shared" si="240"/>
        <v>-203.05</v>
      </c>
      <c r="BF78" s="31">
        <f t="shared" si="241"/>
        <v>-5208.67</v>
      </c>
      <c r="BG78" s="31">
        <f t="shared" si="242"/>
        <v>10854.52</v>
      </c>
      <c r="BH78" s="31">
        <f t="shared" si="243"/>
        <v>15650.59</v>
      </c>
      <c r="BI78" s="31">
        <f t="shared" si="244"/>
        <v>9417.06</v>
      </c>
      <c r="BJ78" s="31">
        <f t="shared" si="245"/>
        <v>-6611.21</v>
      </c>
      <c r="BK78" s="31">
        <f t="shared" si="246"/>
        <v>-6452.02</v>
      </c>
      <c r="BL78" s="31">
        <f t="shared" si="247"/>
        <v>-6726.61</v>
      </c>
      <c r="BM78" s="6">
        <v>6.4100000000000004E-2</v>
      </c>
      <c r="BN78" s="6">
        <v>6.4100000000000004E-2</v>
      </c>
      <c r="BO78" s="6">
        <v>6.4100000000000004E-2</v>
      </c>
      <c r="BP78" s="6">
        <v>6.4100000000000004E-2</v>
      </c>
      <c r="BQ78" s="6">
        <v>6.4100000000000004E-2</v>
      </c>
      <c r="BR78" s="6">
        <v>6.4100000000000004E-2</v>
      </c>
      <c r="BS78" s="6">
        <v>6.4100000000000004E-2</v>
      </c>
      <c r="BT78" s="6">
        <v>6.4100000000000004E-2</v>
      </c>
      <c r="BU78" s="6">
        <v>6.4100000000000004E-2</v>
      </c>
      <c r="BV78" s="6">
        <v>6.4100000000000004E-2</v>
      </c>
      <c r="BW78" s="6">
        <v>6.4100000000000004E-2</v>
      </c>
      <c r="BX78" s="6">
        <v>6.4100000000000004E-2</v>
      </c>
      <c r="BY78" s="31">
        <v>628141.51</v>
      </c>
      <c r="BZ78" s="31">
        <v>494200.19</v>
      </c>
      <c r="CA78" s="31">
        <v>372026.76</v>
      </c>
      <c r="CB78" s="31">
        <v>364066.24</v>
      </c>
      <c r="CC78" s="31">
        <v>65078.42</v>
      </c>
      <c r="CD78" s="31">
        <v>1669377.59</v>
      </c>
      <c r="CE78" s="31">
        <v>434859.04</v>
      </c>
      <c r="CF78" s="31">
        <v>627001.74</v>
      </c>
      <c r="CG78" s="31">
        <v>377270.88</v>
      </c>
      <c r="CH78" s="31">
        <v>385253.34</v>
      </c>
      <c r="CI78" s="31">
        <v>375976.82</v>
      </c>
      <c r="CJ78" s="31">
        <v>391977.96</v>
      </c>
      <c r="CK78" s="32">
        <f t="shared" si="248"/>
        <v>24498.5</v>
      </c>
      <c r="CL78" s="32">
        <f t="shared" si="249"/>
        <v>19274.580000000002</v>
      </c>
      <c r="CM78" s="32">
        <f t="shared" si="250"/>
        <v>14509.62</v>
      </c>
      <c r="CN78" s="32">
        <f t="shared" si="251"/>
        <v>14199.15</v>
      </c>
      <c r="CO78" s="32">
        <f t="shared" si="252"/>
        <v>2538.16</v>
      </c>
      <c r="CP78" s="32">
        <f t="shared" si="253"/>
        <v>65108.33</v>
      </c>
      <c r="CQ78" s="32">
        <f t="shared" si="254"/>
        <v>16960.18</v>
      </c>
      <c r="CR78" s="32">
        <f t="shared" si="255"/>
        <v>24454.05</v>
      </c>
      <c r="CS78" s="32">
        <f t="shared" si="256"/>
        <v>14714.15</v>
      </c>
      <c r="CT78" s="32">
        <f t="shared" si="257"/>
        <v>15025.48</v>
      </c>
      <c r="CU78" s="32">
        <f t="shared" si="258"/>
        <v>14663.68</v>
      </c>
      <c r="CV78" s="32">
        <f t="shared" si="259"/>
        <v>15287.75</v>
      </c>
      <c r="CW78" s="31">
        <f t="shared" si="260"/>
        <v>199907.75</v>
      </c>
      <c r="CX78" s="31">
        <f t="shared" si="261"/>
        <v>157280.56000000003</v>
      </c>
      <c r="CY78" s="31">
        <f t="shared" si="262"/>
        <v>118398.52000000002</v>
      </c>
      <c r="CZ78" s="31">
        <f t="shared" si="263"/>
        <v>116433.03999999998</v>
      </c>
      <c r="DA78" s="31">
        <f t="shared" si="264"/>
        <v>20812.91</v>
      </c>
      <c r="DB78" s="31">
        <f t="shared" si="265"/>
        <v>533888.32000000018</v>
      </c>
      <c r="DC78" s="31">
        <f t="shared" si="266"/>
        <v>126862.14999999998</v>
      </c>
      <c r="DD78" s="31">
        <f t="shared" si="267"/>
        <v>182916.27000000005</v>
      </c>
      <c r="DE78" s="31">
        <f t="shared" si="268"/>
        <v>110061.86000000004</v>
      </c>
      <c r="DF78" s="31">
        <f t="shared" si="269"/>
        <v>128618.12000000004</v>
      </c>
      <c r="DG78" s="31">
        <f t="shared" si="270"/>
        <v>125521.11999999998</v>
      </c>
      <c r="DH78" s="31">
        <f t="shared" si="271"/>
        <v>130863.15000000004</v>
      </c>
      <c r="DI78" s="32">
        <f t="shared" si="200"/>
        <v>9995.39</v>
      </c>
      <c r="DJ78" s="32">
        <f t="shared" si="201"/>
        <v>7864.03</v>
      </c>
      <c r="DK78" s="32">
        <f t="shared" si="202"/>
        <v>5919.93</v>
      </c>
      <c r="DL78" s="32">
        <f t="shared" si="203"/>
        <v>5821.65</v>
      </c>
      <c r="DM78" s="32">
        <f t="shared" si="204"/>
        <v>1040.6500000000001</v>
      </c>
      <c r="DN78" s="32">
        <f t="shared" si="205"/>
        <v>26694.42</v>
      </c>
      <c r="DO78" s="32">
        <f t="shared" si="206"/>
        <v>6343.11</v>
      </c>
      <c r="DP78" s="32">
        <f t="shared" si="207"/>
        <v>9145.81</v>
      </c>
      <c r="DQ78" s="32">
        <f t="shared" si="208"/>
        <v>5503.09</v>
      </c>
      <c r="DR78" s="32">
        <f t="shared" si="209"/>
        <v>6430.91</v>
      </c>
      <c r="DS78" s="32">
        <f t="shared" si="210"/>
        <v>6276.06</v>
      </c>
      <c r="DT78" s="32">
        <f t="shared" si="211"/>
        <v>6543.16</v>
      </c>
      <c r="DU78" s="31">
        <f t="shared" si="212"/>
        <v>31768.25</v>
      </c>
      <c r="DV78" s="31">
        <f t="shared" si="213"/>
        <v>24660.22</v>
      </c>
      <c r="DW78" s="31">
        <f t="shared" si="214"/>
        <v>18336.79</v>
      </c>
      <c r="DX78" s="31">
        <f t="shared" si="215"/>
        <v>17785.169999999998</v>
      </c>
      <c r="DY78" s="31">
        <f t="shared" si="216"/>
        <v>3136.41</v>
      </c>
      <c r="DZ78" s="31">
        <f t="shared" si="217"/>
        <v>79320.899999999994</v>
      </c>
      <c r="EA78" s="31">
        <f t="shared" si="218"/>
        <v>18587.5</v>
      </c>
      <c r="EB78" s="31">
        <f t="shared" si="219"/>
        <v>26450.85</v>
      </c>
      <c r="EC78" s="31">
        <f t="shared" si="220"/>
        <v>15705.32</v>
      </c>
      <c r="ED78" s="31">
        <f t="shared" si="221"/>
        <v>18115.36</v>
      </c>
      <c r="EE78" s="31">
        <f t="shared" si="222"/>
        <v>17439.29</v>
      </c>
      <c r="EF78" s="31">
        <f t="shared" si="223"/>
        <v>17939.48</v>
      </c>
      <c r="EG78" s="32">
        <f t="shared" si="224"/>
        <v>241671.39</v>
      </c>
      <c r="EH78" s="32">
        <f t="shared" si="225"/>
        <v>189804.81000000003</v>
      </c>
      <c r="EI78" s="32">
        <f t="shared" si="226"/>
        <v>142655.24000000002</v>
      </c>
      <c r="EJ78" s="32">
        <f t="shared" si="227"/>
        <v>140039.85999999999</v>
      </c>
      <c r="EK78" s="32">
        <f t="shared" si="228"/>
        <v>24989.97</v>
      </c>
      <c r="EL78" s="32">
        <f t="shared" si="229"/>
        <v>639903.64000000025</v>
      </c>
      <c r="EM78" s="32">
        <f t="shared" si="230"/>
        <v>151792.75999999998</v>
      </c>
      <c r="EN78" s="32">
        <f t="shared" si="231"/>
        <v>218512.93000000005</v>
      </c>
      <c r="EO78" s="32">
        <f t="shared" si="232"/>
        <v>131270.27000000005</v>
      </c>
      <c r="EP78" s="32">
        <f t="shared" si="233"/>
        <v>153164.39000000001</v>
      </c>
      <c r="EQ78" s="32">
        <f t="shared" si="234"/>
        <v>149236.47</v>
      </c>
      <c r="ER78" s="32">
        <f t="shared" si="235"/>
        <v>155345.79000000004</v>
      </c>
    </row>
    <row r="79" spans="1:148" x14ac:dyDescent="0.25">
      <c r="A79" t="s">
        <v>491</v>
      </c>
      <c r="B79" s="1" t="s">
        <v>47</v>
      </c>
      <c r="C79" t="str">
        <f t="shared" ca="1" si="272"/>
        <v>GN2</v>
      </c>
      <c r="D79" t="str">
        <f t="shared" ca="1" si="273"/>
        <v>Genesee #2</v>
      </c>
      <c r="E79" s="52">
        <v>287407.10749299999</v>
      </c>
      <c r="F79" s="52">
        <v>261380.1515026</v>
      </c>
      <c r="G79" s="52">
        <v>286872.5212899</v>
      </c>
      <c r="H79" s="52">
        <v>280360.0611695</v>
      </c>
      <c r="I79" s="52">
        <v>280589.97480919998</v>
      </c>
      <c r="J79" s="52">
        <v>277142.8169035</v>
      </c>
      <c r="K79" s="52">
        <v>280691.95857199997</v>
      </c>
      <c r="L79" s="52">
        <v>281670.21777300001</v>
      </c>
      <c r="M79" s="52">
        <v>280807.67616580002</v>
      </c>
      <c r="N79" s="52">
        <v>288981.62187259999</v>
      </c>
      <c r="O79" s="52">
        <v>280948.74991930003</v>
      </c>
      <c r="P79" s="52">
        <v>291313.05081799999</v>
      </c>
      <c r="Q79" s="32">
        <v>9775234.9299999997</v>
      </c>
      <c r="R79" s="32">
        <v>8631882.4100000001</v>
      </c>
      <c r="S79" s="32">
        <v>5952576.4400000004</v>
      </c>
      <c r="T79" s="32">
        <v>5767868.21</v>
      </c>
      <c r="U79" s="32">
        <v>14693488.779999999</v>
      </c>
      <c r="V79" s="32">
        <v>26937932.399999999</v>
      </c>
      <c r="W79" s="32">
        <v>6535868.54</v>
      </c>
      <c r="X79" s="32">
        <v>9501967.8000000007</v>
      </c>
      <c r="Y79" s="32">
        <v>5875666.0899999999</v>
      </c>
      <c r="Z79" s="32">
        <v>6220983.3200000003</v>
      </c>
      <c r="AA79" s="32">
        <v>5982147.54</v>
      </c>
      <c r="AB79" s="32">
        <v>6111398.2300000004</v>
      </c>
      <c r="AC79" s="2">
        <v>4.63</v>
      </c>
      <c r="AD79" s="2">
        <v>4.63</v>
      </c>
      <c r="AE79" s="2">
        <v>4.63</v>
      </c>
      <c r="AF79" s="2">
        <v>4.63</v>
      </c>
      <c r="AG79" s="2">
        <v>4.63</v>
      </c>
      <c r="AH79" s="2">
        <v>4.63</v>
      </c>
      <c r="AI79" s="2">
        <v>4.63</v>
      </c>
      <c r="AJ79" s="2">
        <v>4.63</v>
      </c>
      <c r="AK79" s="2">
        <v>4.63</v>
      </c>
      <c r="AL79" s="2">
        <v>4.63</v>
      </c>
      <c r="AM79" s="2">
        <v>4.63</v>
      </c>
      <c r="AN79" s="2">
        <v>4.63</v>
      </c>
      <c r="AO79" s="33">
        <v>452593.38</v>
      </c>
      <c r="AP79" s="33">
        <v>399656.16</v>
      </c>
      <c r="AQ79" s="33">
        <v>275604.28999999998</v>
      </c>
      <c r="AR79" s="33">
        <v>267052.3</v>
      </c>
      <c r="AS79" s="33">
        <v>680308.53</v>
      </c>
      <c r="AT79" s="33">
        <v>1247226.27</v>
      </c>
      <c r="AU79" s="33">
        <v>302610.71000000002</v>
      </c>
      <c r="AV79" s="33">
        <v>439941.11</v>
      </c>
      <c r="AW79" s="33">
        <v>272043.34000000003</v>
      </c>
      <c r="AX79" s="33">
        <v>288031.53000000003</v>
      </c>
      <c r="AY79" s="33">
        <v>276973.43</v>
      </c>
      <c r="AZ79" s="33">
        <v>282957.74</v>
      </c>
      <c r="BA79" s="31">
        <f t="shared" si="236"/>
        <v>-977.52</v>
      </c>
      <c r="BB79" s="31">
        <f t="shared" si="237"/>
        <v>-863.19</v>
      </c>
      <c r="BC79" s="31">
        <f t="shared" si="238"/>
        <v>-595.26</v>
      </c>
      <c r="BD79" s="31">
        <f t="shared" si="239"/>
        <v>-1153.57</v>
      </c>
      <c r="BE79" s="31">
        <f t="shared" si="240"/>
        <v>-2938.7</v>
      </c>
      <c r="BF79" s="31">
        <f t="shared" si="241"/>
        <v>-5387.59</v>
      </c>
      <c r="BG79" s="31">
        <f t="shared" si="242"/>
        <v>10457.39</v>
      </c>
      <c r="BH79" s="31">
        <f t="shared" si="243"/>
        <v>15203.15</v>
      </c>
      <c r="BI79" s="31">
        <f t="shared" si="244"/>
        <v>9401.07</v>
      </c>
      <c r="BJ79" s="31">
        <f t="shared" si="245"/>
        <v>-6843.08</v>
      </c>
      <c r="BK79" s="31">
        <f t="shared" si="246"/>
        <v>-6580.36</v>
      </c>
      <c r="BL79" s="31">
        <f t="shared" si="247"/>
        <v>-6722.54</v>
      </c>
      <c r="BM79" s="6">
        <v>6.2899999999999998E-2</v>
      </c>
      <c r="BN79" s="6">
        <v>6.2899999999999998E-2</v>
      </c>
      <c r="BO79" s="6">
        <v>6.2899999999999998E-2</v>
      </c>
      <c r="BP79" s="6">
        <v>6.2899999999999998E-2</v>
      </c>
      <c r="BQ79" s="6">
        <v>6.2899999999999998E-2</v>
      </c>
      <c r="BR79" s="6">
        <v>6.2899999999999998E-2</v>
      </c>
      <c r="BS79" s="6">
        <v>6.2899999999999998E-2</v>
      </c>
      <c r="BT79" s="6">
        <v>6.2899999999999998E-2</v>
      </c>
      <c r="BU79" s="6">
        <v>6.2899999999999998E-2</v>
      </c>
      <c r="BV79" s="6">
        <v>6.2899999999999998E-2</v>
      </c>
      <c r="BW79" s="6">
        <v>6.2899999999999998E-2</v>
      </c>
      <c r="BX79" s="6">
        <v>6.2899999999999998E-2</v>
      </c>
      <c r="BY79" s="31">
        <v>614862.28</v>
      </c>
      <c r="BZ79" s="31">
        <v>542945.4</v>
      </c>
      <c r="CA79" s="31">
        <v>374417.06</v>
      </c>
      <c r="CB79" s="31">
        <v>362798.91</v>
      </c>
      <c r="CC79" s="31">
        <v>924220.44</v>
      </c>
      <c r="CD79" s="31">
        <v>1694395.95</v>
      </c>
      <c r="CE79" s="31">
        <v>411106.13</v>
      </c>
      <c r="CF79" s="31">
        <v>597673.77</v>
      </c>
      <c r="CG79" s="31">
        <v>369579.4</v>
      </c>
      <c r="CH79" s="31">
        <v>391299.85</v>
      </c>
      <c r="CI79" s="31">
        <v>376277.08</v>
      </c>
      <c r="CJ79" s="31">
        <v>384406.95</v>
      </c>
      <c r="CK79" s="32">
        <f t="shared" si="248"/>
        <v>24438.09</v>
      </c>
      <c r="CL79" s="32">
        <f t="shared" si="249"/>
        <v>21579.71</v>
      </c>
      <c r="CM79" s="32">
        <f t="shared" si="250"/>
        <v>14881.44</v>
      </c>
      <c r="CN79" s="32">
        <f t="shared" si="251"/>
        <v>14419.67</v>
      </c>
      <c r="CO79" s="32">
        <f t="shared" si="252"/>
        <v>36733.72</v>
      </c>
      <c r="CP79" s="32">
        <f t="shared" si="253"/>
        <v>67344.83</v>
      </c>
      <c r="CQ79" s="32">
        <f t="shared" si="254"/>
        <v>16339.67</v>
      </c>
      <c r="CR79" s="32">
        <f t="shared" si="255"/>
        <v>23754.92</v>
      </c>
      <c r="CS79" s="32">
        <f t="shared" si="256"/>
        <v>14689.17</v>
      </c>
      <c r="CT79" s="32">
        <f t="shared" si="257"/>
        <v>15552.46</v>
      </c>
      <c r="CU79" s="32">
        <f t="shared" si="258"/>
        <v>14955.37</v>
      </c>
      <c r="CV79" s="32">
        <f t="shared" si="259"/>
        <v>15278.5</v>
      </c>
      <c r="CW79" s="31">
        <f t="shared" si="260"/>
        <v>187684.50999999998</v>
      </c>
      <c r="CX79" s="31">
        <f t="shared" si="261"/>
        <v>165732.14000000001</v>
      </c>
      <c r="CY79" s="31">
        <f t="shared" si="262"/>
        <v>114289.47000000002</v>
      </c>
      <c r="CZ79" s="31">
        <f t="shared" si="263"/>
        <v>111319.84999999998</v>
      </c>
      <c r="DA79" s="31">
        <f t="shared" si="264"/>
        <v>283584.3299999999</v>
      </c>
      <c r="DB79" s="31">
        <f t="shared" si="265"/>
        <v>519902.10000000003</v>
      </c>
      <c r="DC79" s="31">
        <f t="shared" si="266"/>
        <v>114377.69999999997</v>
      </c>
      <c r="DD79" s="31">
        <f t="shared" si="267"/>
        <v>166284.43000000008</v>
      </c>
      <c r="DE79" s="31">
        <f t="shared" si="268"/>
        <v>102824.15999999997</v>
      </c>
      <c r="DF79" s="31">
        <f t="shared" si="269"/>
        <v>125663.85999999997</v>
      </c>
      <c r="DG79" s="31">
        <f t="shared" si="270"/>
        <v>120839.38000000002</v>
      </c>
      <c r="DH79" s="31">
        <f t="shared" si="271"/>
        <v>123450.25000000001</v>
      </c>
      <c r="DI79" s="32">
        <f t="shared" si="200"/>
        <v>9384.23</v>
      </c>
      <c r="DJ79" s="32">
        <f t="shared" si="201"/>
        <v>8286.61</v>
      </c>
      <c r="DK79" s="32">
        <f t="shared" si="202"/>
        <v>5714.47</v>
      </c>
      <c r="DL79" s="32">
        <f t="shared" si="203"/>
        <v>5565.99</v>
      </c>
      <c r="DM79" s="32">
        <f t="shared" si="204"/>
        <v>14179.22</v>
      </c>
      <c r="DN79" s="32">
        <f t="shared" si="205"/>
        <v>25995.11</v>
      </c>
      <c r="DO79" s="32">
        <f t="shared" si="206"/>
        <v>5718.89</v>
      </c>
      <c r="DP79" s="32">
        <f t="shared" si="207"/>
        <v>8314.2199999999993</v>
      </c>
      <c r="DQ79" s="32">
        <f t="shared" si="208"/>
        <v>5141.21</v>
      </c>
      <c r="DR79" s="32">
        <f t="shared" si="209"/>
        <v>6283.19</v>
      </c>
      <c r="DS79" s="32">
        <f t="shared" si="210"/>
        <v>6041.97</v>
      </c>
      <c r="DT79" s="32">
        <f t="shared" si="211"/>
        <v>6172.51</v>
      </c>
      <c r="DU79" s="31">
        <f t="shared" si="212"/>
        <v>29825.8</v>
      </c>
      <c r="DV79" s="31">
        <f t="shared" si="213"/>
        <v>25985.35</v>
      </c>
      <c r="DW79" s="31">
        <f t="shared" si="214"/>
        <v>17700.41</v>
      </c>
      <c r="DX79" s="31">
        <f t="shared" si="215"/>
        <v>17004.13</v>
      </c>
      <c r="DY79" s="31">
        <f t="shared" si="216"/>
        <v>42734.85</v>
      </c>
      <c r="DZ79" s="31">
        <f t="shared" si="217"/>
        <v>77242.94</v>
      </c>
      <c r="EA79" s="31">
        <f t="shared" si="218"/>
        <v>16758.310000000001</v>
      </c>
      <c r="EB79" s="31">
        <f t="shared" si="219"/>
        <v>24045.78</v>
      </c>
      <c r="EC79" s="31">
        <f t="shared" si="220"/>
        <v>14672.53</v>
      </c>
      <c r="ED79" s="31">
        <f t="shared" si="221"/>
        <v>17699.259999999998</v>
      </c>
      <c r="EE79" s="31">
        <f t="shared" si="222"/>
        <v>16788.830000000002</v>
      </c>
      <c r="EF79" s="31">
        <f t="shared" si="223"/>
        <v>16923.27</v>
      </c>
      <c r="EG79" s="32">
        <f t="shared" si="224"/>
        <v>226894.53999999998</v>
      </c>
      <c r="EH79" s="32">
        <f t="shared" si="225"/>
        <v>200004.1</v>
      </c>
      <c r="EI79" s="32">
        <f t="shared" si="226"/>
        <v>137704.35</v>
      </c>
      <c r="EJ79" s="32">
        <f t="shared" si="227"/>
        <v>133889.96999999997</v>
      </c>
      <c r="EK79" s="32">
        <f t="shared" si="228"/>
        <v>340498.39999999985</v>
      </c>
      <c r="EL79" s="32">
        <f t="shared" si="229"/>
        <v>623140.15000000014</v>
      </c>
      <c r="EM79" s="32">
        <f t="shared" si="230"/>
        <v>136854.89999999997</v>
      </c>
      <c r="EN79" s="32">
        <f t="shared" si="231"/>
        <v>198644.43000000008</v>
      </c>
      <c r="EO79" s="32">
        <f t="shared" si="232"/>
        <v>122637.89999999998</v>
      </c>
      <c r="EP79" s="32">
        <f t="shared" si="233"/>
        <v>149646.30999999997</v>
      </c>
      <c r="EQ79" s="32">
        <f t="shared" si="234"/>
        <v>143670.18000000002</v>
      </c>
      <c r="ER79" s="32">
        <f t="shared" si="235"/>
        <v>146546.03</v>
      </c>
    </row>
    <row r="80" spans="1:148" x14ac:dyDescent="0.25">
      <c r="A80" t="s">
        <v>492</v>
      </c>
      <c r="B80" s="1" t="s">
        <v>79</v>
      </c>
      <c r="C80" t="str">
        <f t="shared" ca="1" si="272"/>
        <v>GN3</v>
      </c>
      <c r="D80" t="str">
        <f t="shared" ca="1" si="273"/>
        <v>Genesee #3</v>
      </c>
      <c r="E80" s="52">
        <v>340213.39189999999</v>
      </c>
      <c r="F80" s="52">
        <v>306563.1226</v>
      </c>
      <c r="G80" s="52">
        <v>333188.6299</v>
      </c>
      <c r="H80" s="52">
        <v>322427.13819999999</v>
      </c>
      <c r="I80" s="52">
        <v>333149.1188</v>
      </c>
      <c r="J80" s="52">
        <v>324903.4731</v>
      </c>
      <c r="K80" s="52">
        <v>326155.78240000003</v>
      </c>
      <c r="L80" s="52">
        <v>340965.9645</v>
      </c>
      <c r="M80" s="52">
        <v>330614.35249999998</v>
      </c>
      <c r="N80" s="52">
        <v>338808.50939999998</v>
      </c>
      <c r="O80" s="52">
        <v>325424.61729999998</v>
      </c>
      <c r="P80" s="52">
        <v>332551.97720000002</v>
      </c>
      <c r="Q80" s="32">
        <v>11552759.58</v>
      </c>
      <c r="R80" s="32">
        <v>10095627.779999999</v>
      </c>
      <c r="S80" s="32">
        <v>6903642.7999999998</v>
      </c>
      <c r="T80" s="32">
        <v>6488083.7999999998</v>
      </c>
      <c r="U80" s="32">
        <v>18074084.859999999</v>
      </c>
      <c r="V80" s="32">
        <v>31498528.190000001</v>
      </c>
      <c r="W80" s="32">
        <v>7523870.6699999999</v>
      </c>
      <c r="X80" s="32">
        <v>11628530</v>
      </c>
      <c r="Y80" s="32">
        <v>6898760.1900000004</v>
      </c>
      <c r="Z80" s="32">
        <v>7296924.0800000001</v>
      </c>
      <c r="AA80" s="32">
        <v>6923831.3399999999</v>
      </c>
      <c r="AB80" s="32">
        <v>6966283.4400000004</v>
      </c>
      <c r="AC80" s="2">
        <v>4.63</v>
      </c>
      <c r="AD80" s="2">
        <v>4.63</v>
      </c>
      <c r="AE80" s="2">
        <v>4.63</v>
      </c>
      <c r="AF80" s="2">
        <v>4.63</v>
      </c>
      <c r="AG80" s="2">
        <v>4.63</v>
      </c>
      <c r="AH80" s="2">
        <v>4.63</v>
      </c>
      <c r="AI80" s="2">
        <v>4.63</v>
      </c>
      <c r="AJ80" s="2">
        <v>4.63</v>
      </c>
      <c r="AK80" s="2">
        <v>4.63</v>
      </c>
      <c r="AL80" s="2">
        <v>4.63</v>
      </c>
      <c r="AM80" s="2">
        <v>4.63</v>
      </c>
      <c r="AN80" s="2">
        <v>4.63</v>
      </c>
      <c r="AO80" s="33">
        <v>534892.77</v>
      </c>
      <c r="AP80" s="33">
        <v>467427.57</v>
      </c>
      <c r="AQ80" s="33">
        <v>319638.65999999997</v>
      </c>
      <c r="AR80" s="33">
        <v>300398.28000000003</v>
      </c>
      <c r="AS80" s="33">
        <v>836830.13</v>
      </c>
      <c r="AT80" s="33">
        <v>1458381.85</v>
      </c>
      <c r="AU80" s="33">
        <v>348355.21</v>
      </c>
      <c r="AV80" s="33">
        <v>538400.93999999994</v>
      </c>
      <c r="AW80" s="33">
        <v>319412.59999999998</v>
      </c>
      <c r="AX80" s="33">
        <v>337847.58</v>
      </c>
      <c r="AY80" s="33">
        <v>320573.39</v>
      </c>
      <c r="AZ80" s="33">
        <v>322538.92</v>
      </c>
      <c r="BA80" s="31">
        <f t="shared" si="236"/>
        <v>-1155.28</v>
      </c>
      <c r="BB80" s="31">
        <f t="shared" si="237"/>
        <v>-1009.56</v>
      </c>
      <c r="BC80" s="31">
        <f t="shared" si="238"/>
        <v>-690.36</v>
      </c>
      <c r="BD80" s="31">
        <f t="shared" si="239"/>
        <v>-1297.6199999999999</v>
      </c>
      <c r="BE80" s="31">
        <f t="shared" si="240"/>
        <v>-3614.82</v>
      </c>
      <c r="BF80" s="31">
        <f t="shared" si="241"/>
        <v>-6299.71</v>
      </c>
      <c r="BG80" s="31">
        <f t="shared" si="242"/>
        <v>12038.19</v>
      </c>
      <c r="BH80" s="31">
        <f t="shared" si="243"/>
        <v>18605.650000000001</v>
      </c>
      <c r="BI80" s="31">
        <f t="shared" si="244"/>
        <v>11038.02</v>
      </c>
      <c r="BJ80" s="31">
        <f t="shared" si="245"/>
        <v>-8026.62</v>
      </c>
      <c r="BK80" s="31">
        <f t="shared" si="246"/>
        <v>-7616.21</v>
      </c>
      <c r="BL80" s="31">
        <f t="shared" si="247"/>
        <v>-7662.91</v>
      </c>
      <c r="BM80" s="6">
        <v>6.1499999999999999E-2</v>
      </c>
      <c r="BN80" s="6">
        <v>6.1499999999999999E-2</v>
      </c>
      <c r="BO80" s="6">
        <v>6.1499999999999999E-2</v>
      </c>
      <c r="BP80" s="6">
        <v>6.1499999999999999E-2</v>
      </c>
      <c r="BQ80" s="6">
        <v>6.1499999999999999E-2</v>
      </c>
      <c r="BR80" s="6">
        <v>6.1499999999999999E-2</v>
      </c>
      <c r="BS80" s="6">
        <v>6.1499999999999999E-2</v>
      </c>
      <c r="BT80" s="6">
        <v>6.1499999999999999E-2</v>
      </c>
      <c r="BU80" s="6">
        <v>6.1499999999999999E-2</v>
      </c>
      <c r="BV80" s="6">
        <v>6.1499999999999999E-2</v>
      </c>
      <c r="BW80" s="6">
        <v>6.1499999999999999E-2</v>
      </c>
      <c r="BX80" s="6">
        <v>6.1499999999999999E-2</v>
      </c>
      <c r="BY80" s="31">
        <v>710494.71</v>
      </c>
      <c r="BZ80" s="31">
        <v>620881.11</v>
      </c>
      <c r="CA80" s="31">
        <v>424574.03</v>
      </c>
      <c r="CB80" s="31">
        <v>399017.15</v>
      </c>
      <c r="CC80" s="31">
        <v>1111556.22</v>
      </c>
      <c r="CD80" s="31">
        <v>1937159.48</v>
      </c>
      <c r="CE80" s="31">
        <v>462718.05</v>
      </c>
      <c r="CF80" s="31">
        <v>715154.6</v>
      </c>
      <c r="CG80" s="31">
        <v>424273.75</v>
      </c>
      <c r="CH80" s="31">
        <v>448760.83</v>
      </c>
      <c r="CI80" s="31">
        <v>425815.63</v>
      </c>
      <c r="CJ80" s="31">
        <v>428426.43</v>
      </c>
      <c r="CK80" s="32">
        <f t="shared" si="248"/>
        <v>28881.9</v>
      </c>
      <c r="CL80" s="32">
        <f t="shared" si="249"/>
        <v>25239.07</v>
      </c>
      <c r="CM80" s="32">
        <f t="shared" si="250"/>
        <v>17259.11</v>
      </c>
      <c r="CN80" s="32">
        <f t="shared" si="251"/>
        <v>16220.21</v>
      </c>
      <c r="CO80" s="32">
        <f t="shared" si="252"/>
        <v>45185.21</v>
      </c>
      <c r="CP80" s="32">
        <f t="shared" si="253"/>
        <v>78746.320000000007</v>
      </c>
      <c r="CQ80" s="32">
        <f t="shared" si="254"/>
        <v>18809.68</v>
      </c>
      <c r="CR80" s="32">
        <f t="shared" si="255"/>
        <v>29071.33</v>
      </c>
      <c r="CS80" s="32">
        <f t="shared" si="256"/>
        <v>17246.900000000001</v>
      </c>
      <c r="CT80" s="32">
        <f t="shared" si="257"/>
        <v>18242.310000000001</v>
      </c>
      <c r="CU80" s="32">
        <f t="shared" si="258"/>
        <v>17309.580000000002</v>
      </c>
      <c r="CV80" s="32">
        <f t="shared" si="259"/>
        <v>17415.71</v>
      </c>
      <c r="CW80" s="31">
        <f t="shared" si="260"/>
        <v>205639.11999999997</v>
      </c>
      <c r="CX80" s="31">
        <f t="shared" si="261"/>
        <v>179702.16999999993</v>
      </c>
      <c r="CY80" s="31">
        <f t="shared" si="262"/>
        <v>122884.84000000004</v>
      </c>
      <c r="CZ80" s="31">
        <f t="shared" si="263"/>
        <v>116136.70000000001</v>
      </c>
      <c r="DA80" s="31">
        <f t="shared" si="264"/>
        <v>323526.11999999994</v>
      </c>
      <c r="DB80" s="31">
        <f t="shared" si="265"/>
        <v>563823.65999999992</v>
      </c>
      <c r="DC80" s="31">
        <f t="shared" si="266"/>
        <v>121134.32999999996</v>
      </c>
      <c r="DD80" s="31">
        <f t="shared" si="267"/>
        <v>187219.34</v>
      </c>
      <c r="DE80" s="31">
        <f t="shared" si="268"/>
        <v>111070.03000000004</v>
      </c>
      <c r="DF80" s="31">
        <f t="shared" si="269"/>
        <v>137182.18</v>
      </c>
      <c r="DG80" s="31">
        <f t="shared" si="270"/>
        <v>130168.03000000001</v>
      </c>
      <c r="DH80" s="31">
        <f t="shared" si="271"/>
        <v>130966.13000000003</v>
      </c>
      <c r="DI80" s="32">
        <f t="shared" si="200"/>
        <v>10281.959999999999</v>
      </c>
      <c r="DJ80" s="32">
        <f t="shared" si="201"/>
        <v>8985.11</v>
      </c>
      <c r="DK80" s="32">
        <f t="shared" si="202"/>
        <v>6144.24</v>
      </c>
      <c r="DL80" s="32">
        <f t="shared" si="203"/>
        <v>5806.84</v>
      </c>
      <c r="DM80" s="32">
        <f t="shared" si="204"/>
        <v>16176.31</v>
      </c>
      <c r="DN80" s="32">
        <f t="shared" si="205"/>
        <v>28191.18</v>
      </c>
      <c r="DO80" s="32">
        <f t="shared" si="206"/>
        <v>6056.72</v>
      </c>
      <c r="DP80" s="32">
        <f t="shared" si="207"/>
        <v>9360.9699999999993</v>
      </c>
      <c r="DQ80" s="32">
        <f t="shared" si="208"/>
        <v>5553.5</v>
      </c>
      <c r="DR80" s="32">
        <f t="shared" si="209"/>
        <v>6859.11</v>
      </c>
      <c r="DS80" s="32">
        <f t="shared" si="210"/>
        <v>6508.4</v>
      </c>
      <c r="DT80" s="32">
        <f t="shared" si="211"/>
        <v>6548.31</v>
      </c>
      <c r="DU80" s="31">
        <f t="shared" si="212"/>
        <v>32679.05</v>
      </c>
      <c r="DV80" s="31">
        <f t="shared" si="213"/>
        <v>28175.73</v>
      </c>
      <c r="DW80" s="31">
        <f t="shared" si="214"/>
        <v>19031.599999999999</v>
      </c>
      <c r="DX80" s="31">
        <f t="shared" si="215"/>
        <v>17739.900000000001</v>
      </c>
      <c r="DY80" s="31">
        <f t="shared" si="216"/>
        <v>48753.89</v>
      </c>
      <c r="DZ80" s="31">
        <f t="shared" si="217"/>
        <v>83768.460000000006</v>
      </c>
      <c r="EA80" s="31">
        <f t="shared" si="218"/>
        <v>17748.27</v>
      </c>
      <c r="EB80" s="31">
        <f t="shared" si="219"/>
        <v>27073.1</v>
      </c>
      <c r="EC80" s="31">
        <f t="shared" si="220"/>
        <v>15849.18</v>
      </c>
      <c r="ED80" s="31">
        <f t="shared" si="221"/>
        <v>19321.57</v>
      </c>
      <c r="EE80" s="31">
        <f t="shared" si="222"/>
        <v>18084.91</v>
      </c>
      <c r="EF80" s="31">
        <f t="shared" si="223"/>
        <v>17953.59</v>
      </c>
      <c r="EG80" s="32">
        <f t="shared" si="224"/>
        <v>248600.12999999995</v>
      </c>
      <c r="EH80" s="32">
        <f t="shared" si="225"/>
        <v>216863.00999999992</v>
      </c>
      <c r="EI80" s="32">
        <f t="shared" si="226"/>
        <v>148060.68000000005</v>
      </c>
      <c r="EJ80" s="32">
        <f t="shared" si="227"/>
        <v>139683.44</v>
      </c>
      <c r="EK80" s="32">
        <f t="shared" si="228"/>
        <v>388456.31999999995</v>
      </c>
      <c r="EL80" s="32">
        <f t="shared" si="229"/>
        <v>675783.29999999993</v>
      </c>
      <c r="EM80" s="32">
        <f t="shared" si="230"/>
        <v>144939.31999999995</v>
      </c>
      <c r="EN80" s="32">
        <f t="shared" si="231"/>
        <v>223653.41</v>
      </c>
      <c r="EO80" s="32">
        <f t="shared" si="232"/>
        <v>132472.71000000005</v>
      </c>
      <c r="EP80" s="32">
        <f t="shared" si="233"/>
        <v>163362.85999999999</v>
      </c>
      <c r="EQ80" s="32">
        <f t="shared" si="234"/>
        <v>154761.34000000003</v>
      </c>
      <c r="ER80" s="32">
        <f t="shared" si="235"/>
        <v>155468.03000000003</v>
      </c>
    </row>
    <row r="81" spans="1:148" x14ac:dyDescent="0.25">
      <c r="A81" t="s">
        <v>493</v>
      </c>
      <c r="B81" s="1" t="s">
        <v>43</v>
      </c>
      <c r="C81" t="str">
        <f t="shared" ca="1" si="272"/>
        <v>GPEC</v>
      </c>
      <c r="D81" t="str">
        <f t="shared" ca="1" si="273"/>
        <v>Grande Prairie EcoPower</v>
      </c>
      <c r="E81" s="52">
        <v>6753.8530000000001</v>
      </c>
      <c r="F81" s="52">
        <v>5247.8661000000002</v>
      </c>
      <c r="G81" s="52">
        <v>6285.4881999999998</v>
      </c>
      <c r="H81" s="52">
        <v>5357.5843000000004</v>
      </c>
      <c r="I81" s="52">
        <v>5357.3683000000001</v>
      </c>
      <c r="J81" s="52">
        <v>4457.5805</v>
      </c>
      <c r="K81" s="52">
        <v>4520.3675999999996</v>
      </c>
      <c r="L81" s="52">
        <v>4109.3494000000001</v>
      </c>
      <c r="M81" s="52">
        <v>2414.2925</v>
      </c>
      <c r="N81" s="52">
        <v>5036.3402999999998</v>
      </c>
      <c r="O81" s="52">
        <v>5631.6490999999996</v>
      </c>
      <c r="P81" s="52">
        <v>6296.5020999999997</v>
      </c>
      <c r="Q81" s="32">
        <v>225385.77</v>
      </c>
      <c r="R81" s="32">
        <v>172983.43</v>
      </c>
      <c r="S81" s="32">
        <v>126179.14</v>
      </c>
      <c r="T81" s="32">
        <v>109581.83</v>
      </c>
      <c r="U81" s="32">
        <v>298821.24</v>
      </c>
      <c r="V81" s="32">
        <v>330180.03000000003</v>
      </c>
      <c r="W81" s="32">
        <v>96936.8</v>
      </c>
      <c r="X81" s="32">
        <v>137632.23000000001</v>
      </c>
      <c r="Y81" s="32">
        <v>51036.06</v>
      </c>
      <c r="Z81" s="32">
        <v>100900.68</v>
      </c>
      <c r="AA81" s="32">
        <v>103610.05</v>
      </c>
      <c r="AB81" s="32">
        <v>128069.86</v>
      </c>
      <c r="AC81" s="2">
        <v>-4.2699999999999996</v>
      </c>
      <c r="AD81" s="2">
        <v>-4.2699999999999996</v>
      </c>
      <c r="AE81" s="2">
        <v>-4.2699999999999996</v>
      </c>
      <c r="AF81" s="2">
        <v>-4.2699999999999996</v>
      </c>
      <c r="AG81" s="2">
        <v>-4.2699999999999996</v>
      </c>
      <c r="AH81" s="2">
        <v>-4.2699999999999996</v>
      </c>
      <c r="AI81" s="2">
        <v>-4.2699999999999996</v>
      </c>
      <c r="AJ81" s="2">
        <v>-4.2699999999999996</v>
      </c>
      <c r="AK81" s="2">
        <v>-4.2699999999999996</v>
      </c>
      <c r="AL81" s="2">
        <v>-4.2699999999999996</v>
      </c>
      <c r="AM81" s="2">
        <v>-4.2699999999999996</v>
      </c>
      <c r="AN81" s="2">
        <v>-4.2699999999999996</v>
      </c>
      <c r="AO81" s="33">
        <v>-9623.9699999999993</v>
      </c>
      <c r="AP81" s="33">
        <v>-7386.39</v>
      </c>
      <c r="AQ81" s="33">
        <v>-5387.85</v>
      </c>
      <c r="AR81" s="33">
        <v>-4679.1400000000003</v>
      </c>
      <c r="AS81" s="33">
        <v>-12759.67</v>
      </c>
      <c r="AT81" s="33">
        <v>-14098.69</v>
      </c>
      <c r="AU81" s="33">
        <v>-4139.2</v>
      </c>
      <c r="AV81" s="33">
        <v>-5876.9</v>
      </c>
      <c r="AW81" s="33">
        <v>-2179.2399999999998</v>
      </c>
      <c r="AX81" s="33">
        <v>-4308.46</v>
      </c>
      <c r="AY81" s="33">
        <v>-4424.1499999999996</v>
      </c>
      <c r="AZ81" s="33">
        <v>-5468.58</v>
      </c>
      <c r="BA81" s="31">
        <f t="shared" si="236"/>
        <v>-22.54</v>
      </c>
      <c r="BB81" s="31">
        <f t="shared" si="237"/>
        <v>-17.3</v>
      </c>
      <c r="BC81" s="31">
        <f t="shared" si="238"/>
        <v>-12.62</v>
      </c>
      <c r="BD81" s="31">
        <f t="shared" si="239"/>
        <v>-21.92</v>
      </c>
      <c r="BE81" s="31">
        <f t="shared" si="240"/>
        <v>-59.76</v>
      </c>
      <c r="BF81" s="31">
        <f t="shared" si="241"/>
        <v>-66.040000000000006</v>
      </c>
      <c r="BG81" s="31">
        <f t="shared" si="242"/>
        <v>155.1</v>
      </c>
      <c r="BH81" s="31">
        <f t="shared" si="243"/>
        <v>220.21</v>
      </c>
      <c r="BI81" s="31">
        <f t="shared" si="244"/>
        <v>81.66</v>
      </c>
      <c r="BJ81" s="31">
        <f t="shared" si="245"/>
        <v>-110.99</v>
      </c>
      <c r="BK81" s="31">
        <f t="shared" si="246"/>
        <v>-113.97</v>
      </c>
      <c r="BL81" s="31">
        <f t="shared" si="247"/>
        <v>-140.88</v>
      </c>
      <c r="BM81" s="6">
        <v>-0.12</v>
      </c>
      <c r="BN81" s="6">
        <v>-0.12</v>
      </c>
      <c r="BO81" s="6">
        <v>-0.12</v>
      </c>
      <c r="BP81" s="6">
        <v>-0.12</v>
      </c>
      <c r="BQ81" s="6">
        <v>-0.12</v>
      </c>
      <c r="BR81" s="6">
        <v>-0.12</v>
      </c>
      <c r="BS81" s="6">
        <v>-0.12</v>
      </c>
      <c r="BT81" s="6">
        <v>-0.12</v>
      </c>
      <c r="BU81" s="6">
        <v>-0.12</v>
      </c>
      <c r="BV81" s="6">
        <v>-0.12</v>
      </c>
      <c r="BW81" s="6">
        <v>-0.12</v>
      </c>
      <c r="BX81" s="6">
        <v>-0.12</v>
      </c>
      <c r="BY81" s="31">
        <v>-27046.29</v>
      </c>
      <c r="BZ81" s="31">
        <v>-20758.009999999998</v>
      </c>
      <c r="CA81" s="31">
        <v>-15141.5</v>
      </c>
      <c r="CB81" s="31">
        <v>-13149.82</v>
      </c>
      <c r="CC81" s="31">
        <v>-35858.550000000003</v>
      </c>
      <c r="CD81" s="31">
        <v>-39621.599999999999</v>
      </c>
      <c r="CE81" s="31">
        <v>-11632.42</v>
      </c>
      <c r="CF81" s="31">
        <v>-16515.87</v>
      </c>
      <c r="CG81" s="31">
        <v>-6124.33</v>
      </c>
      <c r="CH81" s="31">
        <v>-12108.08</v>
      </c>
      <c r="CI81" s="31">
        <v>-12433.21</v>
      </c>
      <c r="CJ81" s="31">
        <v>-15368.38</v>
      </c>
      <c r="CK81" s="32">
        <f t="shared" si="248"/>
        <v>563.46</v>
      </c>
      <c r="CL81" s="32">
        <f t="shared" si="249"/>
        <v>432.46</v>
      </c>
      <c r="CM81" s="32">
        <f t="shared" si="250"/>
        <v>315.45</v>
      </c>
      <c r="CN81" s="32">
        <f t="shared" si="251"/>
        <v>273.95</v>
      </c>
      <c r="CO81" s="32">
        <f t="shared" si="252"/>
        <v>747.05</v>
      </c>
      <c r="CP81" s="32">
        <f t="shared" si="253"/>
        <v>825.45</v>
      </c>
      <c r="CQ81" s="32">
        <f t="shared" si="254"/>
        <v>242.34</v>
      </c>
      <c r="CR81" s="32">
        <f t="shared" si="255"/>
        <v>344.08</v>
      </c>
      <c r="CS81" s="32">
        <f t="shared" si="256"/>
        <v>127.59</v>
      </c>
      <c r="CT81" s="32">
        <f t="shared" si="257"/>
        <v>252.25</v>
      </c>
      <c r="CU81" s="32">
        <f t="shared" si="258"/>
        <v>259.02999999999997</v>
      </c>
      <c r="CV81" s="32">
        <f t="shared" si="259"/>
        <v>320.17</v>
      </c>
      <c r="CW81" s="31">
        <f t="shared" si="260"/>
        <v>-16836.32</v>
      </c>
      <c r="CX81" s="31">
        <f t="shared" si="261"/>
        <v>-12921.86</v>
      </c>
      <c r="CY81" s="31">
        <f t="shared" si="262"/>
        <v>-9425.5799999999981</v>
      </c>
      <c r="CZ81" s="31">
        <f t="shared" si="263"/>
        <v>-8174.8099999999995</v>
      </c>
      <c r="DA81" s="31">
        <f t="shared" si="264"/>
        <v>-22292.070000000003</v>
      </c>
      <c r="DB81" s="31">
        <f t="shared" si="265"/>
        <v>-24631.42</v>
      </c>
      <c r="DC81" s="31">
        <f t="shared" si="266"/>
        <v>-7405.9800000000005</v>
      </c>
      <c r="DD81" s="31">
        <f t="shared" si="267"/>
        <v>-10515.099999999999</v>
      </c>
      <c r="DE81" s="31">
        <f t="shared" si="268"/>
        <v>-3899.16</v>
      </c>
      <c r="DF81" s="31">
        <f t="shared" si="269"/>
        <v>-7436.38</v>
      </c>
      <c r="DG81" s="31">
        <f t="shared" si="270"/>
        <v>-7636.0599999999986</v>
      </c>
      <c r="DH81" s="31">
        <f t="shared" si="271"/>
        <v>-9438.75</v>
      </c>
      <c r="DI81" s="32">
        <f t="shared" si="200"/>
        <v>-841.82</v>
      </c>
      <c r="DJ81" s="32">
        <f t="shared" si="201"/>
        <v>-646.09</v>
      </c>
      <c r="DK81" s="32">
        <f t="shared" si="202"/>
        <v>-471.28</v>
      </c>
      <c r="DL81" s="32">
        <f t="shared" si="203"/>
        <v>-408.74</v>
      </c>
      <c r="DM81" s="32">
        <f t="shared" si="204"/>
        <v>-1114.5999999999999</v>
      </c>
      <c r="DN81" s="32">
        <f t="shared" si="205"/>
        <v>-1231.57</v>
      </c>
      <c r="DO81" s="32">
        <f t="shared" si="206"/>
        <v>-370.3</v>
      </c>
      <c r="DP81" s="32">
        <f t="shared" si="207"/>
        <v>-525.76</v>
      </c>
      <c r="DQ81" s="32">
        <f t="shared" si="208"/>
        <v>-194.96</v>
      </c>
      <c r="DR81" s="32">
        <f t="shared" si="209"/>
        <v>-371.82</v>
      </c>
      <c r="DS81" s="32">
        <f t="shared" si="210"/>
        <v>-381.8</v>
      </c>
      <c r="DT81" s="32">
        <f t="shared" si="211"/>
        <v>-471.94</v>
      </c>
      <c r="DU81" s="31">
        <f t="shared" si="212"/>
        <v>-2675.54</v>
      </c>
      <c r="DV81" s="31">
        <f t="shared" si="213"/>
        <v>-2026.03</v>
      </c>
      <c r="DW81" s="31">
        <f t="shared" si="214"/>
        <v>-1459.77</v>
      </c>
      <c r="DX81" s="31">
        <f t="shared" si="215"/>
        <v>-1248.7</v>
      </c>
      <c r="DY81" s="31">
        <f t="shared" si="216"/>
        <v>-3359.31</v>
      </c>
      <c r="DZ81" s="31">
        <f t="shared" si="217"/>
        <v>-3659.54</v>
      </c>
      <c r="EA81" s="31">
        <f t="shared" si="218"/>
        <v>-1085.0999999999999</v>
      </c>
      <c r="EB81" s="31">
        <f t="shared" si="219"/>
        <v>-1520.55</v>
      </c>
      <c r="EC81" s="31">
        <f t="shared" si="220"/>
        <v>-556.39</v>
      </c>
      <c r="ED81" s="31">
        <f t="shared" si="221"/>
        <v>-1047.3800000000001</v>
      </c>
      <c r="EE81" s="31">
        <f t="shared" si="222"/>
        <v>-1060.92</v>
      </c>
      <c r="EF81" s="31">
        <f t="shared" si="223"/>
        <v>-1293.92</v>
      </c>
      <c r="EG81" s="32">
        <f t="shared" si="224"/>
        <v>-20353.68</v>
      </c>
      <c r="EH81" s="32">
        <f t="shared" si="225"/>
        <v>-15593.980000000001</v>
      </c>
      <c r="EI81" s="32">
        <f t="shared" si="226"/>
        <v>-11356.63</v>
      </c>
      <c r="EJ81" s="32">
        <f t="shared" si="227"/>
        <v>-9832.25</v>
      </c>
      <c r="EK81" s="32">
        <f t="shared" si="228"/>
        <v>-26765.980000000003</v>
      </c>
      <c r="EL81" s="32">
        <f t="shared" si="229"/>
        <v>-29522.53</v>
      </c>
      <c r="EM81" s="32">
        <f t="shared" si="230"/>
        <v>-8861.380000000001</v>
      </c>
      <c r="EN81" s="32">
        <f t="shared" si="231"/>
        <v>-12561.409999999998</v>
      </c>
      <c r="EO81" s="32">
        <f t="shared" si="232"/>
        <v>-4650.51</v>
      </c>
      <c r="EP81" s="32">
        <f t="shared" si="233"/>
        <v>-8855.58</v>
      </c>
      <c r="EQ81" s="32">
        <f t="shared" si="234"/>
        <v>-9078.7799999999988</v>
      </c>
      <c r="ER81" s="32">
        <f t="shared" si="235"/>
        <v>-11204.61</v>
      </c>
    </row>
    <row r="82" spans="1:148" x14ac:dyDescent="0.25">
      <c r="A82" t="s">
        <v>511</v>
      </c>
      <c r="B82" s="1" t="s">
        <v>119</v>
      </c>
      <c r="C82" t="str">
        <f t="shared" ca="1" si="272"/>
        <v>GWW1</v>
      </c>
      <c r="D82" t="str">
        <f t="shared" ca="1" si="273"/>
        <v>Soderglen Wind Facility</v>
      </c>
      <c r="E82" s="52">
        <v>24881.2952</v>
      </c>
      <c r="F82" s="52">
        <v>13855.9211</v>
      </c>
      <c r="Q82" s="32">
        <v>630405.99</v>
      </c>
      <c r="R82" s="32">
        <v>296368.96999999997</v>
      </c>
      <c r="S82" s="32"/>
      <c r="T82" s="32"/>
      <c r="U82" s="32"/>
      <c r="V82" s="32"/>
      <c r="W82" s="32"/>
      <c r="X82" s="32"/>
      <c r="Y82" s="32"/>
      <c r="Z82" s="32"/>
      <c r="AA82" s="32"/>
      <c r="AB82" s="32"/>
      <c r="AC82" s="2">
        <v>3.81</v>
      </c>
      <c r="AD82" s="2">
        <v>3.81</v>
      </c>
      <c r="AO82" s="33">
        <v>24018.47</v>
      </c>
      <c r="AP82" s="33">
        <v>11291.66</v>
      </c>
      <c r="AQ82" s="33"/>
      <c r="AR82" s="33"/>
      <c r="AS82" s="33"/>
      <c r="AT82" s="33"/>
      <c r="AU82" s="33"/>
      <c r="AV82" s="33"/>
      <c r="AW82" s="33"/>
      <c r="AX82" s="33"/>
      <c r="AY82" s="33"/>
      <c r="AZ82" s="33"/>
      <c r="BA82" s="31">
        <f t="shared" si="236"/>
        <v>-63.04</v>
      </c>
      <c r="BB82" s="31">
        <f t="shared" si="237"/>
        <v>-29.64</v>
      </c>
      <c r="BC82" s="31">
        <f t="shared" si="238"/>
        <v>0</v>
      </c>
      <c r="BD82" s="31">
        <f t="shared" si="239"/>
        <v>0</v>
      </c>
      <c r="BE82" s="31">
        <f t="shared" si="240"/>
        <v>0</v>
      </c>
      <c r="BF82" s="31">
        <f t="shared" si="241"/>
        <v>0</v>
      </c>
      <c r="BG82" s="31">
        <f t="shared" si="242"/>
        <v>0</v>
      </c>
      <c r="BH82" s="31">
        <f t="shared" si="243"/>
        <v>0</v>
      </c>
      <c r="BI82" s="31">
        <f t="shared" si="244"/>
        <v>0</v>
      </c>
      <c r="BJ82" s="31">
        <f t="shared" si="245"/>
        <v>0</v>
      </c>
      <c r="BK82" s="31">
        <f t="shared" si="246"/>
        <v>0</v>
      </c>
      <c r="BL82" s="31">
        <f t="shared" si="247"/>
        <v>0</v>
      </c>
      <c r="BM82" s="6">
        <v>3.85E-2</v>
      </c>
      <c r="BN82" s="6">
        <v>3.85E-2</v>
      </c>
      <c r="BO82" s="6">
        <v>3.85E-2</v>
      </c>
      <c r="BP82" s="6">
        <v>3.85E-2</v>
      </c>
      <c r="BQ82" s="6">
        <v>3.85E-2</v>
      </c>
      <c r="BR82" s="6">
        <v>3.85E-2</v>
      </c>
      <c r="BS82" s="6">
        <v>3.85E-2</v>
      </c>
      <c r="BT82" s="6">
        <v>3.85E-2</v>
      </c>
      <c r="BU82" s="6">
        <v>3.85E-2</v>
      </c>
      <c r="BV82" s="6">
        <v>3.85E-2</v>
      </c>
      <c r="BW82" s="6">
        <v>3.85E-2</v>
      </c>
      <c r="BX82" s="6">
        <v>3.85E-2</v>
      </c>
      <c r="BY82" s="31">
        <v>24270.63</v>
      </c>
      <c r="BZ82" s="31">
        <v>11410.21</v>
      </c>
      <c r="CA82" s="31">
        <v>0</v>
      </c>
      <c r="CB82" s="31">
        <v>0</v>
      </c>
      <c r="CC82" s="31">
        <v>0</v>
      </c>
      <c r="CD82" s="31">
        <v>0</v>
      </c>
      <c r="CE82" s="31">
        <v>0</v>
      </c>
      <c r="CF82" s="31">
        <v>0</v>
      </c>
      <c r="CG82" s="31">
        <v>0</v>
      </c>
      <c r="CH82" s="31">
        <v>0</v>
      </c>
      <c r="CI82" s="31">
        <v>0</v>
      </c>
      <c r="CJ82" s="31">
        <v>0</v>
      </c>
      <c r="CK82" s="32">
        <f t="shared" si="248"/>
        <v>1576.01</v>
      </c>
      <c r="CL82" s="32">
        <f t="shared" si="249"/>
        <v>740.92</v>
      </c>
      <c r="CM82" s="32">
        <f t="shared" si="250"/>
        <v>0</v>
      </c>
      <c r="CN82" s="32">
        <f t="shared" si="251"/>
        <v>0</v>
      </c>
      <c r="CO82" s="32">
        <f t="shared" si="252"/>
        <v>0</v>
      </c>
      <c r="CP82" s="32">
        <f t="shared" si="253"/>
        <v>0</v>
      </c>
      <c r="CQ82" s="32">
        <f t="shared" si="254"/>
        <v>0</v>
      </c>
      <c r="CR82" s="32">
        <f t="shared" si="255"/>
        <v>0</v>
      </c>
      <c r="CS82" s="32">
        <f t="shared" si="256"/>
        <v>0</v>
      </c>
      <c r="CT82" s="32">
        <f t="shared" si="257"/>
        <v>0</v>
      </c>
      <c r="CU82" s="32">
        <f t="shared" si="258"/>
        <v>0</v>
      </c>
      <c r="CV82" s="32">
        <f t="shared" si="259"/>
        <v>0</v>
      </c>
      <c r="CW82" s="31">
        <f t="shared" si="260"/>
        <v>1891.2099999999982</v>
      </c>
      <c r="CX82" s="31">
        <f t="shared" si="261"/>
        <v>889.10999999999933</v>
      </c>
      <c r="CY82" s="31">
        <f t="shared" si="262"/>
        <v>0</v>
      </c>
      <c r="CZ82" s="31">
        <f t="shared" si="263"/>
        <v>0</v>
      </c>
      <c r="DA82" s="31">
        <f t="shared" si="264"/>
        <v>0</v>
      </c>
      <c r="DB82" s="31">
        <f t="shared" si="265"/>
        <v>0</v>
      </c>
      <c r="DC82" s="31">
        <f t="shared" si="266"/>
        <v>0</v>
      </c>
      <c r="DD82" s="31">
        <f t="shared" si="267"/>
        <v>0</v>
      </c>
      <c r="DE82" s="31">
        <f t="shared" si="268"/>
        <v>0</v>
      </c>
      <c r="DF82" s="31">
        <f t="shared" si="269"/>
        <v>0</v>
      </c>
      <c r="DG82" s="31">
        <f t="shared" si="270"/>
        <v>0</v>
      </c>
      <c r="DH82" s="31">
        <f t="shared" si="271"/>
        <v>0</v>
      </c>
      <c r="DI82" s="32">
        <f t="shared" si="200"/>
        <v>94.56</v>
      </c>
      <c r="DJ82" s="32">
        <f t="shared" si="201"/>
        <v>44.46</v>
      </c>
      <c r="DK82" s="32">
        <f t="shared" si="202"/>
        <v>0</v>
      </c>
      <c r="DL82" s="32">
        <f t="shared" si="203"/>
        <v>0</v>
      </c>
      <c r="DM82" s="32">
        <f t="shared" si="204"/>
        <v>0</v>
      </c>
      <c r="DN82" s="32">
        <f t="shared" si="205"/>
        <v>0</v>
      </c>
      <c r="DO82" s="32">
        <f t="shared" si="206"/>
        <v>0</v>
      </c>
      <c r="DP82" s="32">
        <f t="shared" si="207"/>
        <v>0</v>
      </c>
      <c r="DQ82" s="32">
        <f t="shared" si="208"/>
        <v>0</v>
      </c>
      <c r="DR82" s="32">
        <f t="shared" si="209"/>
        <v>0</v>
      </c>
      <c r="DS82" s="32">
        <f t="shared" si="210"/>
        <v>0</v>
      </c>
      <c r="DT82" s="32">
        <f t="shared" si="211"/>
        <v>0</v>
      </c>
      <c r="DU82" s="31">
        <f t="shared" si="212"/>
        <v>300.54000000000002</v>
      </c>
      <c r="DV82" s="31">
        <f t="shared" si="213"/>
        <v>139.4</v>
      </c>
      <c r="DW82" s="31">
        <f t="shared" si="214"/>
        <v>0</v>
      </c>
      <c r="DX82" s="31">
        <f t="shared" si="215"/>
        <v>0</v>
      </c>
      <c r="DY82" s="31">
        <f t="shared" si="216"/>
        <v>0</v>
      </c>
      <c r="DZ82" s="31">
        <f t="shared" si="217"/>
        <v>0</v>
      </c>
      <c r="EA82" s="31">
        <f t="shared" si="218"/>
        <v>0</v>
      </c>
      <c r="EB82" s="31">
        <f t="shared" si="219"/>
        <v>0</v>
      </c>
      <c r="EC82" s="31">
        <f t="shared" si="220"/>
        <v>0</v>
      </c>
      <c r="ED82" s="31">
        <f t="shared" si="221"/>
        <v>0</v>
      </c>
      <c r="EE82" s="31">
        <f t="shared" si="222"/>
        <v>0</v>
      </c>
      <c r="EF82" s="31">
        <f t="shared" si="223"/>
        <v>0</v>
      </c>
      <c r="EG82" s="32">
        <f t="shared" si="224"/>
        <v>2286.3099999999981</v>
      </c>
      <c r="EH82" s="32">
        <f t="shared" si="225"/>
        <v>1072.9699999999993</v>
      </c>
      <c r="EI82" s="32">
        <f t="shared" si="226"/>
        <v>0</v>
      </c>
      <c r="EJ82" s="32">
        <f t="shared" si="227"/>
        <v>0</v>
      </c>
      <c r="EK82" s="32">
        <f t="shared" si="228"/>
        <v>0</v>
      </c>
      <c r="EL82" s="32">
        <f t="shared" si="229"/>
        <v>0</v>
      </c>
      <c r="EM82" s="32">
        <f t="shared" si="230"/>
        <v>0</v>
      </c>
      <c r="EN82" s="32">
        <f t="shared" si="231"/>
        <v>0</v>
      </c>
      <c r="EO82" s="32">
        <f t="shared" si="232"/>
        <v>0</v>
      </c>
      <c r="EP82" s="32">
        <f t="shared" si="233"/>
        <v>0</v>
      </c>
      <c r="EQ82" s="32">
        <f t="shared" si="234"/>
        <v>0</v>
      </c>
      <c r="ER82" s="32">
        <f t="shared" si="235"/>
        <v>0</v>
      </c>
    </row>
    <row r="83" spans="1:148" x14ac:dyDescent="0.25">
      <c r="A83" t="s">
        <v>494</v>
      </c>
      <c r="B83" s="1" t="s">
        <v>119</v>
      </c>
      <c r="C83" t="str">
        <f t="shared" ca="1" si="272"/>
        <v>GWW1</v>
      </c>
      <c r="D83" t="str">
        <f t="shared" ca="1" si="273"/>
        <v>Soderglen Wind Facility</v>
      </c>
      <c r="G83" s="52">
        <v>24281.8514</v>
      </c>
      <c r="H83" s="52">
        <v>18785.553100000001</v>
      </c>
      <c r="I83" s="52">
        <v>8002.3305</v>
      </c>
      <c r="J83" s="52">
        <v>7519.6935999999996</v>
      </c>
      <c r="K83" s="52">
        <v>13201.8766</v>
      </c>
      <c r="L83" s="52">
        <v>12839.770699999999</v>
      </c>
      <c r="M83" s="52">
        <v>20122.6839</v>
      </c>
      <c r="N83" s="52">
        <v>20279.3344</v>
      </c>
      <c r="O83" s="52">
        <v>21124.602299999999</v>
      </c>
      <c r="P83" s="52">
        <v>21772.211200000002</v>
      </c>
      <c r="Q83" s="32"/>
      <c r="R83" s="32"/>
      <c r="S83" s="32">
        <v>438384.16</v>
      </c>
      <c r="T83" s="32">
        <v>346074.35</v>
      </c>
      <c r="U83" s="32">
        <v>245721.1</v>
      </c>
      <c r="V83" s="32">
        <v>268499.49</v>
      </c>
      <c r="W83" s="32">
        <v>255558.89</v>
      </c>
      <c r="X83" s="32">
        <v>302931.34000000003</v>
      </c>
      <c r="Y83" s="32">
        <v>387673.48</v>
      </c>
      <c r="Z83" s="32">
        <v>354778.2</v>
      </c>
      <c r="AA83" s="32">
        <v>359267.69</v>
      </c>
      <c r="AB83" s="32">
        <v>390293.24</v>
      </c>
      <c r="AE83" s="2">
        <v>3.81</v>
      </c>
      <c r="AF83" s="2">
        <v>3.81</v>
      </c>
      <c r="AG83" s="2">
        <v>3.81</v>
      </c>
      <c r="AH83" s="2">
        <v>3.81</v>
      </c>
      <c r="AI83" s="2">
        <v>3.81</v>
      </c>
      <c r="AJ83" s="2">
        <v>3.81</v>
      </c>
      <c r="AK83" s="2">
        <v>3.81</v>
      </c>
      <c r="AL83" s="2">
        <v>3.81</v>
      </c>
      <c r="AM83" s="2">
        <v>3.81</v>
      </c>
      <c r="AN83" s="2">
        <v>3.81</v>
      </c>
      <c r="AO83" s="33"/>
      <c r="AP83" s="33"/>
      <c r="AQ83" s="33">
        <v>16702.439999999999</v>
      </c>
      <c r="AR83" s="33">
        <v>13185.43</v>
      </c>
      <c r="AS83" s="33">
        <v>9361.9699999999993</v>
      </c>
      <c r="AT83" s="33">
        <v>10229.83</v>
      </c>
      <c r="AU83" s="33">
        <v>9736.7900000000009</v>
      </c>
      <c r="AV83" s="33">
        <v>11541.68</v>
      </c>
      <c r="AW83" s="33">
        <v>14770.36</v>
      </c>
      <c r="AX83" s="33">
        <v>13517.05</v>
      </c>
      <c r="AY83" s="33">
        <v>13688.1</v>
      </c>
      <c r="AZ83" s="33">
        <v>14870.17</v>
      </c>
      <c r="BA83" s="31">
        <f t="shared" si="236"/>
        <v>0</v>
      </c>
      <c r="BB83" s="31">
        <f t="shared" si="237"/>
        <v>0</v>
      </c>
      <c r="BC83" s="31">
        <f t="shared" si="238"/>
        <v>-43.84</v>
      </c>
      <c r="BD83" s="31">
        <f t="shared" si="239"/>
        <v>-69.209999999999994</v>
      </c>
      <c r="BE83" s="31">
        <f t="shared" si="240"/>
        <v>-49.14</v>
      </c>
      <c r="BF83" s="31">
        <f t="shared" si="241"/>
        <v>-53.7</v>
      </c>
      <c r="BG83" s="31">
        <f t="shared" si="242"/>
        <v>408.89</v>
      </c>
      <c r="BH83" s="31">
        <f t="shared" si="243"/>
        <v>484.69</v>
      </c>
      <c r="BI83" s="31">
        <f t="shared" si="244"/>
        <v>620.28</v>
      </c>
      <c r="BJ83" s="31">
        <f t="shared" si="245"/>
        <v>-390.26</v>
      </c>
      <c r="BK83" s="31">
        <f t="shared" si="246"/>
        <v>-395.19</v>
      </c>
      <c r="BL83" s="31">
        <f t="shared" si="247"/>
        <v>-429.32</v>
      </c>
      <c r="BM83" s="6">
        <v>3.85E-2</v>
      </c>
      <c r="BN83" s="6">
        <v>3.85E-2</v>
      </c>
      <c r="BO83" s="6">
        <v>3.85E-2</v>
      </c>
      <c r="BP83" s="6">
        <v>3.85E-2</v>
      </c>
      <c r="BQ83" s="6">
        <v>3.85E-2</v>
      </c>
      <c r="BR83" s="6">
        <v>3.85E-2</v>
      </c>
      <c r="BS83" s="6">
        <v>3.85E-2</v>
      </c>
      <c r="BT83" s="6">
        <v>3.85E-2</v>
      </c>
      <c r="BU83" s="6">
        <v>3.85E-2</v>
      </c>
      <c r="BV83" s="6">
        <v>3.85E-2</v>
      </c>
      <c r="BW83" s="6">
        <v>3.85E-2</v>
      </c>
      <c r="BX83" s="6">
        <v>3.85E-2</v>
      </c>
      <c r="BY83" s="31">
        <v>0</v>
      </c>
      <c r="BZ83" s="31">
        <v>0</v>
      </c>
      <c r="CA83" s="31">
        <v>16877.79</v>
      </c>
      <c r="CB83" s="31">
        <v>13323.86</v>
      </c>
      <c r="CC83" s="31">
        <v>9460.26</v>
      </c>
      <c r="CD83" s="31">
        <v>10337.23</v>
      </c>
      <c r="CE83" s="31">
        <v>9839.02</v>
      </c>
      <c r="CF83" s="31">
        <v>11662.86</v>
      </c>
      <c r="CG83" s="31">
        <v>14925.43</v>
      </c>
      <c r="CH83" s="31">
        <v>13658.96</v>
      </c>
      <c r="CI83" s="31">
        <v>13831.81</v>
      </c>
      <c r="CJ83" s="31">
        <v>15026.29</v>
      </c>
      <c r="CK83" s="32">
        <f t="shared" si="248"/>
        <v>0</v>
      </c>
      <c r="CL83" s="32">
        <f t="shared" si="249"/>
        <v>0</v>
      </c>
      <c r="CM83" s="32">
        <f t="shared" si="250"/>
        <v>1095.96</v>
      </c>
      <c r="CN83" s="32">
        <f t="shared" si="251"/>
        <v>865.19</v>
      </c>
      <c r="CO83" s="32">
        <f t="shared" si="252"/>
        <v>614.29999999999995</v>
      </c>
      <c r="CP83" s="32">
        <f t="shared" si="253"/>
        <v>671.25</v>
      </c>
      <c r="CQ83" s="32">
        <f t="shared" si="254"/>
        <v>638.9</v>
      </c>
      <c r="CR83" s="32">
        <f t="shared" si="255"/>
        <v>757.33</v>
      </c>
      <c r="CS83" s="32">
        <f t="shared" si="256"/>
        <v>969.18</v>
      </c>
      <c r="CT83" s="32">
        <f t="shared" si="257"/>
        <v>886.95</v>
      </c>
      <c r="CU83" s="32">
        <f t="shared" si="258"/>
        <v>898.17</v>
      </c>
      <c r="CV83" s="32">
        <f t="shared" si="259"/>
        <v>975.73</v>
      </c>
      <c r="CW83" s="31">
        <f t="shared" si="260"/>
        <v>0</v>
      </c>
      <c r="CX83" s="31">
        <f t="shared" si="261"/>
        <v>0</v>
      </c>
      <c r="CY83" s="31">
        <f t="shared" si="262"/>
        <v>1315.1500000000012</v>
      </c>
      <c r="CZ83" s="31">
        <f t="shared" si="263"/>
        <v>1072.8300000000008</v>
      </c>
      <c r="DA83" s="31">
        <f t="shared" si="264"/>
        <v>761.73000000000013</v>
      </c>
      <c r="DB83" s="31">
        <f t="shared" si="265"/>
        <v>832.34999999999968</v>
      </c>
      <c r="DC83" s="31">
        <f t="shared" si="266"/>
        <v>332.23999999999921</v>
      </c>
      <c r="DD83" s="31">
        <f t="shared" si="267"/>
        <v>393.82000000000022</v>
      </c>
      <c r="DE83" s="31">
        <f t="shared" si="268"/>
        <v>503.97</v>
      </c>
      <c r="DF83" s="31">
        <f t="shared" si="269"/>
        <v>1419.1200000000006</v>
      </c>
      <c r="DG83" s="31">
        <f t="shared" si="270"/>
        <v>1437.0699999999993</v>
      </c>
      <c r="DH83" s="31">
        <f t="shared" si="271"/>
        <v>1561.1700000000003</v>
      </c>
      <c r="DI83" s="32">
        <f t="shared" si="200"/>
        <v>0</v>
      </c>
      <c r="DJ83" s="32">
        <f t="shared" si="201"/>
        <v>0</v>
      </c>
      <c r="DK83" s="32">
        <f t="shared" si="202"/>
        <v>65.760000000000005</v>
      </c>
      <c r="DL83" s="32">
        <f t="shared" si="203"/>
        <v>53.64</v>
      </c>
      <c r="DM83" s="32">
        <f t="shared" si="204"/>
        <v>38.090000000000003</v>
      </c>
      <c r="DN83" s="32">
        <f t="shared" si="205"/>
        <v>41.62</v>
      </c>
      <c r="DO83" s="32">
        <f t="shared" si="206"/>
        <v>16.61</v>
      </c>
      <c r="DP83" s="32">
        <f t="shared" si="207"/>
        <v>19.690000000000001</v>
      </c>
      <c r="DQ83" s="32">
        <f t="shared" si="208"/>
        <v>25.2</v>
      </c>
      <c r="DR83" s="32">
        <f t="shared" si="209"/>
        <v>70.959999999999994</v>
      </c>
      <c r="DS83" s="32">
        <f t="shared" si="210"/>
        <v>71.849999999999994</v>
      </c>
      <c r="DT83" s="32">
        <f t="shared" si="211"/>
        <v>78.06</v>
      </c>
      <c r="DU83" s="31">
        <f t="shared" si="212"/>
        <v>0</v>
      </c>
      <c r="DV83" s="31">
        <f t="shared" si="213"/>
        <v>0</v>
      </c>
      <c r="DW83" s="31">
        <f t="shared" si="214"/>
        <v>203.68</v>
      </c>
      <c r="DX83" s="31">
        <f t="shared" si="215"/>
        <v>163.87</v>
      </c>
      <c r="DY83" s="31">
        <f t="shared" si="216"/>
        <v>114.79</v>
      </c>
      <c r="DZ83" s="31">
        <f t="shared" si="217"/>
        <v>123.66</v>
      </c>
      <c r="EA83" s="31">
        <f t="shared" si="218"/>
        <v>48.68</v>
      </c>
      <c r="EB83" s="31">
        <f t="shared" si="219"/>
        <v>56.95</v>
      </c>
      <c r="EC83" s="31">
        <f t="shared" si="220"/>
        <v>71.91</v>
      </c>
      <c r="ED83" s="31">
        <f t="shared" si="221"/>
        <v>199.88</v>
      </c>
      <c r="EE83" s="31">
        <f t="shared" si="222"/>
        <v>199.66</v>
      </c>
      <c r="EF83" s="31">
        <f t="shared" si="223"/>
        <v>214.01</v>
      </c>
      <c r="EG83" s="32">
        <f t="shared" si="224"/>
        <v>0</v>
      </c>
      <c r="EH83" s="32">
        <f t="shared" si="225"/>
        <v>0</v>
      </c>
      <c r="EI83" s="32">
        <f t="shared" si="226"/>
        <v>1584.5900000000013</v>
      </c>
      <c r="EJ83" s="32">
        <f t="shared" si="227"/>
        <v>1290.3400000000011</v>
      </c>
      <c r="EK83" s="32">
        <f t="shared" si="228"/>
        <v>914.61000000000013</v>
      </c>
      <c r="EL83" s="32">
        <f t="shared" si="229"/>
        <v>997.62999999999965</v>
      </c>
      <c r="EM83" s="32">
        <f t="shared" si="230"/>
        <v>397.52999999999923</v>
      </c>
      <c r="EN83" s="32">
        <f t="shared" si="231"/>
        <v>470.46000000000021</v>
      </c>
      <c r="EO83" s="32">
        <f t="shared" si="232"/>
        <v>601.08000000000004</v>
      </c>
      <c r="EP83" s="32">
        <f t="shared" si="233"/>
        <v>1689.9600000000005</v>
      </c>
      <c r="EQ83" s="32">
        <f t="shared" si="234"/>
        <v>1708.5799999999992</v>
      </c>
      <c r="ER83" s="32">
        <f t="shared" si="235"/>
        <v>1853.2400000000002</v>
      </c>
    </row>
    <row r="84" spans="1:148" x14ac:dyDescent="0.25">
      <c r="A84" t="s">
        <v>495</v>
      </c>
      <c r="B84" s="1" t="s">
        <v>84</v>
      </c>
      <c r="C84" t="str">
        <f t="shared" ca="1" si="272"/>
        <v>HAL1</v>
      </c>
      <c r="D84" t="str">
        <f t="shared" ca="1" si="273"/>
        <v>Halkirk Wind Facility</v>
      </c>
      <c r="E84" s="52">
        <v>52966.389900000002</v>
      </c>
      <c r="F84" s="52">
        <v>37421.104899999998</v>
      </c>
      <c r="G84" s="52">
        <v>45369.814700000003</v>
      </c>
      <c r="H84" s="52">
        <v>46526.966399999998</v>
      </c>
      <c r="I84" s="52">
        <v>39085.474999999999</v>
      </c>
      <c r="J84" s="52">
        <v>21167.870800000001</v>
      </c>
      <c r="K84" s="52">
        <v>31578.0147</v>
      </c>
      <c r="L84" s="52">
        <v>25963.880399999998</v>
      </c>
      <c r="M84" s="52">
        <v>30099.242600000001</v>
      </c>
      <c r="N84" s="52">
        <v>47429.707300000002</v>
      </c>
      <c r="O84" s="52">
        <v>44050.156600000002</v>
      </c>
      <c r="P84" s="52">
        <v>38490.707600000002</v>
      </c>
      <c r="Q84" s="32">
        <v>1592856.41</v>
      </c>
      <c r="R84" s="32">
        <v>992383.28</v>
      </c>
      <c r="S84" s="32">
        <v>841136.2</v>
      </c>
      <c r="T84" s="32">
        <v>886971.87</v>
      </c>
      <c r="U84" s="32">
        <v>1559124.28</v>
      </c>
      <c r="V84" s="32">
        <v>1411432.3</v>
      </c>
      <c r="W84" s="32">
        <v>645866.25</v>
      </c>
      <c r="X84" s="32">
        <v>538753.11</v>
      </c>
      <c r="Y84" s="32">
        <v>579668.51</v>
      </c>
      <c r="Z84" s="32">
        <v>909258.41</v>
      </c>
      <c r="AA84" s="32">
        <v>762615.93</v>
      </c>
      <c r="AB84" s="32">
        <v>702254.23</v>
      </c>
      <c r="AC84" s="2">
        <v>4.71</v>
      </c>
      <c r="AD84" s="2">
        <v>4.71</v>
      </c>
      <c r="AE84" s="2">
        <v>4.71</v>
      </c>
      <c r="AF84" s="2">
        <v>4.71</v>
      </c>
      <c r="AG84" s="2">
        <v>4.71</v>
      </c>
      <c r="AH84" s="2">
        <v>4.71</v>
      </c>
      <c r="AI84" s="2">
        <v>4.71</v>
      </c>
      <c r="AJ84" s="2">
        <v>4.71</v>
      </c>
      <c r="AK84" s="2">
        <v>4.71</v>
      </c>
      <c r="AL84" s="2">
        <v>4.71</v>
      </c>
      <c r="AM84" s="2">
        <v>4.71</v>
      </c>
      <c r="AN84" s="2">
        <v>4.71</v>
      </c>
      <c r="AO84" s="33">
        <v>75023.539999999994</v>
      </c>
      <c r="AP84" s="33">
        <v>46741.25</v>
      </c>
      <c r="AQ84" s="33">
        <v>39617.51</v>
      </c>
      <c r="AR84" s="33">
        <v>41776.379999999997</v>
      </c>
      <c r="AS84" s="33">
        <v>73434.75</v>
      </c>
      <c r="AT84" s="33">
        <v>66478.460000000006</v>
      </c>
      <c r="AU84" s="33">
        <v>30420.3</v>
      </c>
      <c r="AV84" s="33">
        <v>25375.27</v>
      </c>
      <c r="AW84" s="33">
        <v>27302.39</v>
      </c>
      <c r="AX84" s="33">
        <v>42826.07</v>
      </c>
      <c r="AY84" s="33">
        <v>35919.21</v>
      </c>
      <c r="AZ84" s="33">
        <v>33076.17</v>
      </c>
      <c r="BA84" s="31">
        <f t="shared" si="236"/>
        <v>-159.29</v>
      </c>
      <c r="BB84" s="31">
        <f t="shared" si="237"/>
        <v>-99.24</v>
      </c>
      <c r="BC84" s="31">
        <f t="shared" si="238"/>
        <v>-84.11</v>
      </c>
      <c r="BD84" s="31">
        <f t="shared" si="239"/>
        <v>-177.39</v>
      </c>
      <c r="BE84" s="31">
        <f t="shared" si="240"/>
        <v>-311.82</v>
      </c>
      <c r="BF84" s="31">
        <f t="shared" si="241"/>
        <v>-282.29000000000002</v>
      </c>
      <c r="BG84" s="31">
        <f t="shared" si="242"/>
        <v>1033.3900000000001</v>
      </c>
      <c r="BH84" s="31">
        <f t="shared" si="243"/>
        <v>862</v>
      </c>
      <c r="BI84" s="31">
        <f t="shared" si="244"/>
        <v>927.47</v>
      </c>
      <c r="BJ84" s="31">
        <f t="shared" si="245"/>
        <v>-1000.18</v>
      </c>
      <c r="BK84" s="31">
        <f t="shared" si="246"/>
        <v>-838.88</v>
      </c>
      <c r="BL84" s="31">
        <f t="shared" si="247"/>
        <v>-772.48</v>
      </c>
      <c r="BM84" s="6">
        <v>2.69E-2</v>
      </c>
      <c r="BN84" s="6">
        <v>2.69E-2</v>
      </c>
      <c r="BO84" s="6">
        <v>2.69E-2</v>
      </c>
      <c r="BP84" s="6">
        <v>2.69E-2</v>
      </c>
      <c r="BQ84" s="6">
        <v>2.69E-2</v>
      </c>
      <c r="BR84" s="6">
        <v>2.69E-2</v>
      </c>
      <c r="BS84" s="6">
        <v>2.69E-2</v>
      </c>
      <c r="BT84" s="6">
        <v>2.69E-2</v>
      </c>
      <c r="BU84" s="6">
        <v>2.69E-2</v>
      </c>
      <c r="BV84" s="6">
        <v>2.69E-2</v>
      </c>
      <c r="BW84" s="6">
        <v>2.69E-2</v>
      </c>
      <c r="BX84" s="6">
        <v>2.69E-2</v>
      </c>
      <c r="BY84" s="31">
        <v>42847.839999999997</v>
      </c>
      <c r="BZ84" s="31">
        <v>26695.11</v>
      </c>
      <c r="CA84" s="31">
        <v>22626.560000000001</v>
      </c>
      <c r="CB84" s="31">
        <v>23859.54</v>
      </c>
      <c r="CC84" s="31">
        <v>41940.44</v>
      </c>
      <c r="CD84" s="31">
        <v>37967.53</v>
      </c>
      <c r="CE84" s="31">
        <v>17373.8</v>
      </c>
      <c r="CF84" s="31">
        <v>14492.46</v>
      </c>
      <c r="CG84" s="31">
        <v>15593.08</v>
      </c>
      <c r="CH84" s="31">
        <v>24459.05</v>
      </c>
      <c r="CI84" s="31">
        <v>20514.37</v>
      </c>
      <c r="CJ84" s="31">
        <v>18890.64</v>
      </c>
      <c r="CK84" s="32">
        <f t="shared" si="248"/>
        <v>3982.14</v>
      </c>
      <c r="CL84" s="32">
        <f t="shared" si="249"/>
        <v>2480.96</v>
      </c>
      <c r="CM84" s="32">
        <f t="shared" si="250"/>
        <v>2102.84</v>
      </c>
      <c r="CN84" s="32">
        <f t="shared" si="251"/>
        <v>2217.4299999999998</v>
      </c>
      <c r="CO84" s="32">
        <f t="shared" si="252"/>
        <v>3897.81</v>
      </c>
      <c r="CP84" s="32">
        <f t="shared" si="253"/>
        <v>3528.58</v>
      </c>
      <c r="CQ84" s="32">
        <f t="shared" si="254"/>
        <v>1614.67</v>
      </c>
      <c r="CR84" s="32">
        <f t="shared" si="255"/>
        <v>1346.88</v>
      </c>
      <c r="CS84" s="32">
        <f t="shared" si="256"/>
        <v>1449.17</v>
      </c>
      <c r="CT84" s="32">
        <f t="shared" si="257"/>
        <v>2273.15</v>
      </c>
      <c r="CU84" s="32">
        <f t="shared" si="258"/>
        <v>1906.54</v>
      </c>
      <c r="CV84" s="32">
        <f t="shared" si="259"/>
        <v>1755.64</v>
      </c>
      <c r="CW84" s="31">
        <f t="shared" si="260"/>
        <v>-28034.269999999997</v>
      </c>
      <c r="CX84" s="31">
        <f t="shared" si="261"/>
        <v>-17465.939999999999</v>
      </c>
      <c r="CY84" s="31">
        <f t="shared" si="262"/>
        <v>-14804</v>
      </c>
      <c r="CZ84" s="31">
        <f t="shared" si="263"/>
        <v>-15522.019999999997</v>
      </c>
      <c r="DA84" s="31">
        <f t="shared" si="264"/>
        <v>-27284.68</v>
      </c>
      <c r="DB84" s="31">
        <f t="shared" si="265"/>
        <v>-24700.060000000005</v>
      </c>
      <c r="DC84" s="31">
        <f t="shared" si="266"/>
        <v>-12465.219999999998</v>
      </c>
      <c r="DD84" s="31">
        <f t="shared" si="267"/>
        <v>-10397.93</v>
      </c>
      <c r="DE84" s="31">
        <f t="shared" si="268"/>
        <v>-11187.609999999999</v>
      </c>
      <c r="DF84" s="31">
        <f t="shared" si="269"/>
        <v>-15093.689999999999</v>
      </c>
      <c r="DG84" s="31">
        <f t="shared" si="270"/>
        <v>-12659.42</v>
      </c>
      <c r="DH84" s="31">
        <f t="shared" si="271"/>
        <v>-11657.41</v>
      </c>
      <c r="DI84" s="32">
        <f t="shared" si="200"/>
        <v>-1401.71</v>
      </c>
      <c r="DJ84" s="32">
        <f t="shared" si="201"/>
        <v>-873.3</v>
      </c>
      <c r="DK84" s="32">
        <f t="shared" si="202"/>
        <v>-740.2</v>
      </c>
      <c r="DL84" s="32">
        <f t="shared" si="203"/>
        <v>-776.1</v>
      </c>
      <c r="DM84" s="32">
        <f t="shared" si="204"/>
        <v>-1364.23</v>
      </c>
      <c r="DN84" s="32">
        <f t="shared" si="205"/>
        <v>-1235</v>
      </c>
      <c r="DO84" s="32">
        <f t="shared" si="206"/>
        <v>-623.26</v>
      </c>
      <c r="DP84" s="32">
        <f t="shared" si="207"/>
        <v>-519.9</v>
      </c>
      <c r="DQ84" s="32">
        <f t="shared" si="208"/>
        <v>-559.38</v>
      </c>
      <c r="DR84" s="32">
        <f t="shared" si="209"/>
        <v>-754.68</v>
      </c>
      <c r="DS84" s="32">
        <f t="shared" si="210"/>
        <v>-632.97</v>
      </c>
      <c r="DT84" s="32">
        <f t="shared" si="211"/>
        <v>-582.87</v>
      </c>
      <c r="DU84" s="31">
        <f t="shared" si="212"/>
        <v>-4455.05</v>
      </c>
      <c r="DV84" s="31">
        <f t="shared" si="213"/>
        <v>-2738.51</v>
      </c>
      <c r="DW84" s="31">
        <f t="shared" si="214"/>
        <v>-2292.75</v>
      </c>
      <c r="DX84" s="31">
        <f t="shared" si="215"/>
        <v>-2370.9899999999998</v>
      </c>
      <c r="DY84" s="31">
        <f t="shared" si="216"/>
        <v>-4111.68</v>
      </c>
      <c r="DZ84" s="31">
        <f t="shared" si="217"/>
        <v>-3669.74</v>
      </c>
      <c r="EA84" s="31">
        <f t="shared" si="218"/>
        <v>-1826.37</v>
      </c>
      <c r="EB84" s="31">
        <f t="shared" si="219"/>
        <v>-1503.61</v>
      </c>
      <c r="EC84" s="31">
        <f t="shared" si="220"/>
        <v>-1596.42</v>
      </c>
      <c r="ED84" s="31">
        <f t="shared" si="221"/>
        <v>-2125.89</v>
      </c>
      <c r="EE84" s="31">
        <f t="shared" si="222"/>
        <v>-1758.84</v>
      </c>
      <c r="EF84" s="31">
        <f t="shared" si="223"/>
        <v>-1598.07</v>
      </c>
      <c r="EG84" s="32">
        <f t="shared" si="224"/>
        <v>-33891.03</v>
      </c>
      <c r="EH84" s="32">
        <f t="shared" si="225"/>
        <v>-21077.75</v>
      </c>
      <c r="EI84" s="32">
        <f t="shared" si="226"/>
        <v>-17836.95</v>
      </c>
      <c r="EJ84" s="32">
        <f t="shared" si="227"/>
        <v>-18669.109999999997</v>
      </c>
      <c r="EK84" s="32">
        <f t="shared" si="228"/>
        <v>-32760.59</v>
      </c>
      <c r="EL84" s="32">
        <f t="shared" si="229"/>
        <v>-29604.800000000003</v>
      </c>
      <c r="EM84" s="32">
        <f t="shared" si="230"/>
        <v>-14914.849999999999</v>
      </c>
      <c r="EN84" s="32">
        <f t="shared" si="231"/>
        <v>-12421.44</v>
      </c>
      <c r="EO84" s="32">
        <f t="shared" si="232"/>
        <v>-13343.409999999998</v>
      </c>
      <c r="EP84" s="32">
        <f t="shared" si="233"/>
        <v>-17974.259999999998</v>
      </c>
      <c r="EQ84" s="32">
        <f t="shared" si="234"/>
        <v>-15051.23</v>
      </c>
      <c r="ER84" s="32">
        <f t="shared" si="235"/>
        <v>-13838.35</v>
      </c>
    </row>
    <row r="85" spans="1:148" x14ac:dyDescent="0.25">
      <c r="A85" t="s">
        <v>496</v>
      </c>
      <c r="B85" s="1" t="s">
        <v>92</v>
      </c>
      <c r="C85" t="str">
        <f t="shared" ca="1" si="272"/>
        <v>HRM</v>
      </c>
      <c r="D85" t="str">
        <f t="shared" ca="1" si="273"/>
        <v>H. R. Milner</v>
      </c>
      <c r="E85" s="52">
        <v>47651.128156999999</v>
      </c>
      <c r="F85" s="52">
        <v>41717.894208999998</v>
      </c>
      <c r="G85" s="52">
        <v>10853.644241</v>
      </c>
      <c r="H85" s="52">
        <v>536.99748599999998</v>
      </c>
      <c r="I85" s="52">
        <v>22281.366996000001</v>
      </c>
      <c r="J85" s="52">
        <v>62646.822850999997</v>
      </c>
      <c r="K85" s="52">
        <v>22315.581704</v>
      </c>
      <c r="L85" s="52">
        <v>0</v>
      </c>
      <c r="M85" s="52">
        <v>0</v>
      </c>
      <c r="N85" s="52">
        <v>0</v>
      </c>
      <c r="O85" s="52">
        <v>37935.935676000001</v>
      </c>
      <c r="P85" s="52">
        <v>57542.530651000001</v>
      </c>
      <c r="Q85" s="32">
        <v>2097976.14</v>
      </c>
      <c r="R85" s="32">
        <v>1714599.71</v>
      </c>
      <c r="S85" s="32">
        <v>238642.78</v>
      </c>
      <c r="T85" s="32">
        <v>13211.06</v>
      </c>
      <c r="U85" s="32">
        <v>2611699.33</v>
      </c>
      <c r="V85" s="32">
        <v>7869292.2999999998</v>
      </c>
      <c r="W85" s="32">
        <v>653708.29</v>
      </c>
      <c r="X85" s="32">
        <v>0</v>
      </c>
      <c r="Y85" s="32">
        <v>0</v>
      </c>
      <c r="Z85" s="32">
        <v>0</v>
      </c>
      <c r="AA85" s="32">
        <v>951791.73</v>
      </c>
      <c r="AB85" s="32">
        <v>1196417.55</v>
      </c>
      <c r="AC85" s="2">
        <v>-1.65</v>
      </c>
      <c r="AD85" s="2">
        <v>-1.65</v>
      </c>
      <c r="AE85" s="2">
        <v>-1.65</v>
      </c>
      <c r="AF85" s="2">
        <v>-1.65</v>
      </c>
      <c r="AG85" s="2">
        <v>-1.65</v>
      </c>
      <c r="AH85" s="2">
        <v>-1.65</v>
      </c>
      <c r="AI85" s="2">
        <v>-1.65</v>
      </c>
      <c r="AJ85" s="2">
        <v>-1.65</v>
      </c>
      <c r="AK85" s="2">
        <v>-1.65</v>
      </c>
      <c r="AL85" s="2">
        <v>-1.65</v>
      </c>
      <c r="AM85" s="2">
        <v>-1.65</v>
      </c>
      <c r="AN85" s="2">
        <v>-1.65</v>
      </c>
      <c r="AO85" s="33">
        <v>-34616.61</v>
      </c>
      <c r="AP85" s="33">
        <v>-28290.9</v>
      </c>
      <c r="AQ85" s="33">
        <v>-3937.61</v>
      </c>
      <c r="AR85" s="33">
        <v>-217.98</v>
      </c>
      <c r="AS85" s="33">
        <v>-43093.04</v>
      </c>
      <c r="AT85" s="33">
        <v>-129843.32</v>
      </c>
      <c r="AU85" s="33">
        <v>-10786.19</v>
      </c>
      <c r="AV85" s="33">
        <v>0</v>
      </c>
      <c r="AW85" s="33">
        <v>0</v>
      </c>
      <c r="AX85" s="33">
        <v>0</v>
      </c>
      <c r="AY85" s="33">
        <v>-15704.56</v>
      </c>
      <c r="AZ85" s="33">
        <v>-19740.89</v>
      </c>
      <c r="BA85" s="31">
        <f t="shared" si="236"/>
        <v>-209.8</v>
      </c>
      <c r="BB85" s="31">
        <f t="shared" si="237"/>
        <v>-171.46</v>
      </c>
      <c r="BC85" s="31">
        <f t="shared" si="238"/>
        <v>-23.86</v>
      </c>
      <c r="BD85" s="31">
        <f t="shared" si="239"/>
        <v>-2.64</v>
      </c>
      <c r="BE85" s="31">
        <f t="shared" si="240"/>
        <v>-522.34</v>
      </c>
      <c r="BF85" s="31">
        <f t="shared" si="241"/>
        <v>-1573.86</v>
      </c>
      <c r="BG85" s="31">
        <f t="shared" si="242"/>
        <v>1045.93</v>
      </c>
      <c r="BH85" s="31">
        <f t="shared" si="243"/>
        <v>0</v>
      </c>
      <c r="BI85" s="31">
        <f t="shared" si="244"/>
        <v>0</v>
      </c>
      <c r="BJ85" s="31">
        <f t="shared" si="245"/>
        <v>0</v>
      </c>
      <c r="BK85" s="31">
        <f t="shared" si="246"/>
        <v>-1046.97</v>
      </c>
      <c r="BL85" s="31">
        <f t="shared" si="247"/>
        <v>-1316.06</v>
      </c>
      <c r="BM85" s="6">
        <v>-0.11020000000000001</v>
      </c>
      <c r="BN85" s="6">
        <v>-0.11020000000000001</v>
      </c>
      <c r="BO85" s="6">
        <v>-0.11020000000000001</v>
      </c>
      <c r="BP85" s="6">
        <v>-0.11020000000000001</v>
      </c>
      <c r="BQ85" s="6">
        <v>-0.11020000000000001</v>
      </c>
      <c r="BR85" s="6">
        <v>-0.11020000000000001</v>
      </c>
      <c r="BS85" s="6">
        <v>-0.11020000000000001</v>
      </c>
      <c r="BT85" s="6">
        <v>-0.11020000000000001</v>
      </c>
      <c r="BU85" s="6">
        <v>-0.11020000000000001</v>
      </c>
      <c r="BV85" s="6">
        <v>-0.11020000000000001</v>
      </c>
      <c r="BW85" s="6">
        <v>-0.11020000000000001</v>
      </c>
      <c r="BX85" s="6">
        <v>-0.11020000000000001</v>
      </c>
      <c r="BY85" s="31">
        <v>-231196.97</v>
      </c>
      <c r="BZ85" s="31">
        <v>-188948.89</v>
      </c>
      <c r="CA85" s="31">
        <v>-26298.43</v>
      </c>
      <c r="CB85" s="31">
        <v>-1455.86</v>
      </c>
      <c r="CC85" s="31">
        <v>-287809.27</v>
      </c>
      <c r="CD85" s="31">
        <v>-867196.01</v>
      </c>
      <c r="CE85" s="31">
        <v>-72038.649999999994</v>
      </c>
      <c r="CF85" s="31">
        <v>0</v>
      </c>
      <c r="CG85" s="31">
        <v>0</v>
      </c>
      <c r="CH85" s="31">
        <v>0</v>
      </c>
      <c r="CI85" s="31">
        <v>-104887.45</v>
      </c>
      <c r="CJ85" s="31">
        <v>-131845.21</v>
      </c>
      <c r="CK85" s="32">
        <f t="shared" si="248"/>
        <v>5244.94</v>
      </c>
      <c r="CL85" s="32">
        <f t="shared" si="249"/>
        <v>4286.5</v>
      </c>
      <c r="CM85" s="32">
        <f t="shared" si="250"/>
        <v>596.61</v>
      </c>
      <c r="CN85" s="32">
        <f t="shared" si="251"/>
        <v>33.03</v>
      </c>
      <c r="CO85" s="32">
        <f t="shared" si="252"/>
        <v>6529.25</v>
      </c>
      <c r="CP85" s="32">
        <f t="shared" si="253"/>
        <v>19673.23</v>
      </c>
      <c r="CQ85" s="32">
        <f t="shared" si="254"/>
        <v>1634.27</v>
      </c>
      <c r="CR85" s="32">
        <f t="shared" si="255"/>
        <v>0</v>
      </c>
      <c r="CS85" s="32">
        <f t="shared" si="256"/>
        <v>0</v>
      </c>
      <c r="CT85" s="32">
        <f t="shared" si="257"/>
        <v>0</v>
      </c>
      <c r="CU85" s="32">
        <f t="shared" si="258"/>
        <v>2379.48</v>
      </c>
      <c r="CV85" s="32">
        <f t="shared" si="259"/>
        <v>2991.04</v>
      </c>
      <c r="CW85" s="31">
        <f t="shared" si="260"/>
        <v>-191125.62</v>
      </c>
      <c r="CX85" s="31">
        <f t="shared" si="261"/>
        <v>-156200.03000000003</v>
      </c>
      <c r="CY85" s="31">
        <f t="shared" si="262"/>
        <v>-21740.35</v>
      </c>
      <c r="CZ85" s="31">
        <f t="shared" si="263"/>
        <v>-1202.2099999999998</v>
      </c>
      <c r="DA85" s="31">
        <f t="shared" si="264"/>
        <v>-237664.64000000001</v>
      </c>
      <c r="DB85" s="31">
        <f t="shared" si="265"/>
        <v>-716105.6</v>
      </c>
      <c r="DC85" s="31">
        <f t="shared" si="266"/>
        <v>-60664.119999999988</v>
      </c>
      <c r="DD85" s="31">
        <f t="shared" si="267"/>
        <v>0</v>
      </c>
      <c r="DE85" s="31">
        <f t="shared" si="268"/>
        <v>0</v>
      </c>
      <c r="DF85" s="31">
        <f t="shared" si="269"/>
        <v>0</v>
      </c>
      <c r="DG85" s="31">
        <f t="shared" si="270"/>
        <v>-85756.44</v>
      </c>
      <c r="DH85" s="31">
        <f t="shared" si="271"/>
        <v>-107797.22</v>
      </c>
      <c r="DI85" s="32">
        <f t="shared" si="200"/>
        <v>-9556.2800000000007</v>
      </c>
      <c r="DJ85" s="32">
        <f t="shared" si="201"/>
        <v>-7810</v>
      </c>
      <c r="DK85" s="32">
        <f t="shared" si="202"/>
        <v>-1087.02</v>
      </c>
      <c r="DL85" s="32">
        <f t="shared" si="203"/>
        <v>-60.11</v>
      </c>
      <c r="DM85" s="32">
        <f t="shared" si="204"/>
        <v>-11883.23</v>
      </c>
      <c r="DN85" s="32">
        <f t="shared" si="205"/>
        <v>-35805.279999999999</v>
      </c>
      <c r="DO85" s="32">
        <f t="shared" si="206"/>
        <v>-3033.21</v>
      </c>
      <c r="DP85" s="32">
        <f t="shared" si="207"/>
        <v>0</v>
      </c>
      <c r="DQ85" s="32">
        <f t="shared" si="208"/>
        <v>0</v>
      </c>
      <c r="DR85" s="32">
        <f t="shared" si="209"/>
        <v>0</v>
      </c>
      <c r="DS85" s="32">
        <f t="shared" si="210"/>
        <v>-4287.82</v>
      </c>
      <c r="DT85" s="32">
        <f t="shared" si="211"/>
        <v>-5389.86</v>
      </c>
      <c r="DU85" s="31">
        <f t="shared" si="212"/>
        <v>-30372.639999999999</v>
      </c>
      <c r="DV85" s="31">
        <f t="shared" si="213"/>
        <v>-24490.799999999999</v>
      </c>
      <c r="DW85" s="31">
        <f t="shared" si="214"/>
        <v>-3367</v>
      </c>
      <c r="DX85" s="31">
        <f t="shared" si="215"/>
        <v>-183.64</v>
      </c>
      <c r="DY85" s="31">
        <f t="shared" si="216"/>
        <v>-35814.959999999999</v>
      </c>
      <c r="DZ85" s="31">
        <f t="shared" si="217"/>
        <v>-106393.3</v>
      </c>
      <c r="EA85" s="31">
        <f t="shared" si="218"/>
        <v>-8888.34</v>
      </c>
      <c r="EB85" s="31">
        <f t="shared" si="219"/>
        <v>0</v>
      </c>
      <c r="EC85" s="31">
        <f t="shared" si="220"/>
        <v>0</v>
      </c>
      <c r="ED85" s="31">
        <f t="shared" si="221"/>
        <v>0</v>
      </c>
      <c r="EE85" s="31">
        <f t="shared" si="222"/>
        <v>-11914.58</v>
      </c>
      <c r="EF85" s="31">
        <f t="shared" si="223"/>
        <v>-14777.47</v>
      </c>
      <c r="EG85" s="32">
        <f t="shared" si="224"/>
        <v>-231054.53999999998</v>
      </c>
      <c r="EH85" s="32">
        <f t="shared" si="225"/>
        <v>-188500.83000000002</v>
      </c>
      <c r="EI85" s="32">
        <f t="shared" si="226"/>
        <v>-26194.37</v>
      </c>
      <c r="EJ85" s="32">
        <f t="shared" si="227"/>
        <v>-1445.9599999999996</v>
      </c>
      <c r="EK85" s="32">
        <f t="shared" si="228"/>
        <v>-285362.83</v>
      </c>
      <c r="EL85" s="32">
        <f t="shared" si="229"/>
        <v>-858304.18</v>
      </c>
      <c r="EM85" s="32">
        <f t="shared" si="230"/>
        <v>-72585.669999999984</v>
      </c>
      <c r="EN85" s="32">
        <f t="shared" si="231"/>
        <v>0</v>
      </c>
      <c r="EO85" s="32">
        <f t="shared" si="232"/>
        <v>0</v>
      </c>
      <c r="EP85" s="32">
        <f t="shared" si="233"/>
        <v>0</v>
      </c>
      <c r="EQ85" s="32">
        <f t="shared" si="234"/>
        <v>-101958.84000000001</v>
      </c>
      <c r="ER85" s="32">
        <f t="shared" si="235"/>
        <v>-127964.55</v>
      </c>
    </row>
    <row r="86" spans="1:148" x14ac:dyDescent="0.25">
      <c r="A86" t="s">
        <v>467</v>
      </c>
      <c r="B86" s="1" t="s">
        <v>128</v>
      </c>
      <c r="C86" t="str">
        <f t="shared" ca="1" si="272"/>
        <v>HSH</v>
      </c>
      <c r="D86" t="str">
        <f t="shared" ca="1" si="273"/>
        <v>Horseshoe Hydro Facility</v>
      </c>
      <c r="E86" s="52">
        <v>5200.2903452999999</v>
      </c>
      <c r="F86" s="52">
        <v>6205.5693965999999</v>
      </c>
      <c r="G86" s="52">
        <v>5789.3020911000003</v>
      </c>
      <c r="H86" s="52">
        <v>5094.1449038000001</v>
      </c>
      <c r="I86" s="52">
        <v>8549.1671566999994</v>
      </c>
      <c r="J86" s="52">
        <v>10237.999338699999</v>
      </c>
      <c r="K86" s="52">
        <v>9797.8380130000005</v>
      </c>
      <c r="L86" s="52">
        <v>7524.1706468000002</v>
      </c>
      <c r="M86" s="52">
        <v>7129.8321582999997</v>
      </c>
      <c r="N86" s="52">
        <v>5820.1318515000003</v>
      </c>
      <c r="O86" s="52">
        <v>4192.9048812999999</v>
      </c>
      <c r="P86" s="52">
        <v>4102.8985747999996</v>
      </c>
      <c r="Q86" s="32">
        <v>171333.82</v>
      </c>
      <c r="R86" s="32">
        <v>204848.38</v>
      </c>
      <c r="S86" s="32">
        <v>120494.33</v>
      </c>
      <c r="T86" s="32">
        <v>106155.74</v>
      </c>
      <c r="U86" s="32">
        <v>508124.9</v>
      </c>
      <c r="V86" s="32">
        <v>999946.49</v>
      </c>
      <c r="W86" s="32">
        <v>225158.46</v>
      </c>
      <c r="X86" s="32">
        <v>251449.52</v>
      </c>
      <c r="Y86" s="32">
        <v>147977.22</v>
      </c>
      <c r="Z86" s="32">
        <v>127110.58</v>
      </c>
      <c r="AA86" s="32">
        <v>83761.73</v>
      </c>
      <c r="AB86" s="32">
        <v>87588.09</v>
      </c>
      <c r="AC86" s="2">
        <v>0.98</v>
      </c>
      <c r="AD86" s="2">
        <v>0.98</v>
      </c>
      <c r="AE86" s="2">
        <v>0.98</v>
      </c>
      <c r="AF86" s="2">
        <v>0.98</v>
      </c>
      <c r="AG86" s="2">
        <v>0.98</v>
      </c>
      <c r="AH86" s="2">
        <v>0.98</v>
      </c>
      <c r="AI86" s="2">
        <v>0.98</v>
      </c>
      <c r="AJ86" s="2">
        <v>0.98</v>
      </c>
      <c r="AK86" s="2">
        <v>0.98</v>
      </c>
      <c r="AL86" s="2">
        <v>0.98</v>
      </c>
      <c r="AM86" s="2">
        <v>0.98</v>
      </c>
      <c r="AN86" s="2">
        <v>0.98</v>
      </c>
      <c r="AO86" s="33">
        <v>1679.07</v>
      </c>
      <c r="AP86" s="33">
        <v>2007.51</v>
      </c>
      <c r="AQ86" s="33">
        <v>1180.8399999999999</v>
      </c>
      <c r="AR86" s="33">
        <v>1040.33</v>
      </c>
      <c r="AS86" s="33">
        <v>4979.62</v>
      </c>
      <c r="AT86" s="33">
        <v>9799.48</v>
      </c>
      <c r="AU86" s="33">
        <v>2206.5500000000002</v>
      </c>
      <c r="AV86" s="33">
        <v>2464.21</v>
      </c>
      <c r="AW86" s="33">
        <v>1450.18</v>
      </c>
      <c r="AX86" s="33">
        <v>1245.68</v>
      </c>
      <c r="AY86" s="33">
        <v>820.86</v>
      </c>
      <c r="AZ86" s="33">
        <v>858.36</v>
      </c>
      <c r="BA86" s="31">
        <f t="shared" si="236"/>
        <v>-17.13</v>
      </c>
      <c r="BB86" s="31">
        <f t="shared" si="237"/>
        <v>-20.48</v>
      </c>
      <c r="BC86" s="31">
        <f t="shared" si="238"/>
        <v>-12.05</v>
      </c>
      <c r="BD86" s="31">
        <f t="shared" si="239"/>
        <v>-21.23</v>
      </c>
      <c r="BE86" s="31">
        <f t="shared" si="240"/>
        <v>-101.62</v>
      </c>
      <c r="BF86" s="31">
        <f t="shared" si="241"/>
        <v>-199.99</v>
      </c>
      <c r="BG86" s="31">
        <f t="shared" si="242"/>
        <v>360.25</v>
      </c>
      <c r="BH86" s="31">
        <f t="shared" si="243"/>
        <v>402.32</v>
      </c>
      <c r="BI86" s="31">
        <f t="shared" si="244"/>
        <v>236.76</v>
      </c>
      <c r="BJ86" s="31">
        <f t="shared" si="245"/>
        <v>-139.82</v>
      </c>
      <c r="BK86" s="31">
        <f t="shared" si="246"/>
        <v>-92.14</v>
      </c>
      <c r="BL86" s="31">
        <f t="shared" si="247"/>
        <v>-96.35</v>
      </c>
      <c r="BM86" s="6">
        <v>-3.2599999999999997E-2</v>
      </c>
      <c r="BN86" s="6">
        <v>-3.2599999999999997E-2</v>
      </c>
      <c r="BO86" s="6">
        <v>-3.2599999999999997E-2</v>
      </c>
      <c r="BP86" s="6">
        <v>-3.2599999999999997E-2</v>
      </c>
      <c r="BQ86" s="6">
        <v>-3.2599999999999997E-2</v>
      </c>
      <c r="BR86" s="6">
        <v>-3.2599999999999997E-2</v>
      </c>
      <c r="BS86" s="6">
        <v>-3.2599999999999997E-2</v>
      </c>
      <c r="BT86" s="6">
        <v>-3.2599999999999997E-2</v>
      </c>
      <c r="BU86" s="6">
        <v>-3.2599999999999997E-2</v>
      </c>
      <c r="BV86" s="6">
        <v>-3.2599999999999997E-2</v>
      </c>
      <c r="BW86" s="6">
        <v>-3.2599999999999997E-2</v>
      </c>
      <c r="BX86" s="6">
        <v>-3.2599999999999997E-2</v>
      </c>
      <c r="BY86" s="31">
        <v>-5585.48</v>
      </c>
      <c r="BZ86" s="31">
        <v>-6678.06</v>
      </c>
      <c r="CA86" s="31">
        <v>-3928.12</v>
      </c>
      <c r="CB86" s="31">
        <v>-3460.68</v>
      </c>
      <c r="CC86" s="31">
        <v>-16564.87</v>
      </c>
      <c r="CD86" s="31">
        <v>-32598.26</v>
      </c>
      <c r="CE86" s="31">
        <v>-7340.17</v>
      </c>
      <c r="CF86" s="31">
        <v>-8197.25</v>
      </c>
      <c r="CG86" s="31">
        <v>-4824.0600000000004</v>
      </c>
      <c r="CH86" s="31">
        <v>-4143.8</v>
      </c>
      <c r="CI86" s="31">
        <v>-2730.63</v>
      </c>
      <c r="CJ86" s="31">
        <v>-2855.37</v>
      </c>
      <c r="CK86" s="32">
        <f t="shared" si="248"/>
        <v>428.33</v>
      </c>
      <c r="CL86" s="32">
        <f t="shared" si="249"/>
        <v>512.12</v>
      </c>
      <c r="CM86" s="32">
        <f t="shared" si="250"/>
        <v>301.24</v>
      </c>
      <c r="CN86" s="32">
        <f t="shared" si="251"/>
        <v>265.39</v>
      </c>
      <c r="CO86" s="32">
        <f t="shared" si="252"/>
        <v>1270.31</v>
      </c>
      <c r="CP86" s="32">
        <f t="shared" si="253"/>
        <v>2499.87</v>
      </c>
      <c r="CQ86" s="32">
        <f t="shared" si="254"/>
        <v>562.9</v>
      </c>
      <c r="CR86" s="32">
        <f t="shared" si="255"/>
        <v>628.62</v>
      </c>
      <c r="CS86" s="32">
        <f t="shared" si="256"/>
        <v>369.94</v>
      </c>
      <c r="CT86" s="32">
        <f t="shared" si="257"/>
        <v>317.77999999999997</v>
      </c>
      <c r="CU86" s="32">
        <f t="shared" si="258"/>
        <v>209.4</v>
      </c>
      <c r="CV86" s="32">
        <f t="shared" si="259"/>
        <v>218.97</v>
      </c>
      <c r="CW86" s="31">
        <f t="shared" si="260"/>
        <v>-6819.0899999999992</v>
      </c>
      <c r="CX86" s="31">
        <f t="shared" si="261"/>
        <v>-8152.9700000000012</v>
      </c>
      <c r="CY86" s="31">
        <f t="shared" si="262"/>
        <v>-4795.67</v>
      </c>
      <c r="CZ86" s="31">
        <f t="shared" si="263"/>
        <v>-4214.3900000000003</v>
      </c>
      <c r="DA86" s="31">
        <f t="shared" si="264"/>
        <v>-20172.560000000001</v>
      </c>
      <c r="DB86" s="31">
        <f t="shared" si="265"/>
        <v>-39697.879999999997</v>
      </c>
      <c r="DC86" s="31">
        <f t="shared" si="266"/>
        <v>-9344.07</v>
      </c>
      <c r="DD86" s="31">
        <f t="shared" si="267"/>
        <v>-10435.16</v>
      </c>
      <c r="DE86" s="31">
        <f t="shared" si="268"/>
        <v>-6141.0600000000013</v>
      </c>
      <c r="DF86" s="31">
        <f t="shared" si="269"/>
        <v>-4931.880000000001</v>
      </c>
      <c r="DG86" s="31">
        <f t="shared" si="270"/>
        <v>-3249.9500000000003</v>
      </c>
      <c r="DH86" s="31">
        <f t="shared" si="271"/>
        <v>-3398.4100000000003</v>
      </c>
      <c r="DI86" s="32">
        <f t="shared" si="200"/>
        <v>-340.95</v>
      </c>
      <c r="DJ86" s="32">
        <f t="shared" si="201"/>
        <v>-407.65</v>
      </c>
      <c r="DK86" s="32">
        <f t="shared" si="202"/>
        <v>-239.78</v>
      </c>
      <c r="DL86" s="32">
        <f t="shared" si="203"/>
        <v>-210.72</v>
      </c>
      <c r="DM86" s="32">
        <f t="shared" si="204"/>
        <v>-1008.63</v>
      </c>
      <c r="DN86" s="32">
        <f t="shared" si="205"/>
        <v>-1984.89</v>
      </c>
      <c r="DO86" s="32">
        <f t="shared" si="206"/>
        <v>-467.2</v>
      </c>
      <c r="DP86" s="32">
        <f t="shared" si="207"/>
        <v>-521.76</v>
      </c>
      <c r="DQ86" s="32">
        <f t="shared" si="208"/>
        <v>-307.05</v>
      </c>
      <c r="DR86" s="32">
        <f t="shared" si="209"/>
        <v>-246.59</v>
      </c>
      <c r="DS86" s="32">
        <f t="shared" si="210"/>
        <v>-162.5</v>
      </c>
      <c r="DT86" s="32">
        <f t="shared" si="211"/>
        <v>-169.92</v>
      </c>
      <c r="DU86" s="31">
        <f t="shared" si="212"/>
        <v>-1083.6500000000001</v>
      </c>
      <c r="DV86" s="31">
        <f t="shared" si="213"/>
        <v>-1278.31</v>
      </c>
      <c r="DW86" s="31">
        <f t="shared" si="214"/>
        <v>-742.72</v>
      </c>
      <c r="DX86" s="31">
        <f t="shared" si="215"/>
        <v>-643.75</v>
      </c>
      <c r="DY86" s="31">
        <f t="shared" si="216"/>
        <v>-3039.91</v>
      </c>
      <c r="DZ86" s="31">
        <f t="shared" si="217"/>
        <v>-5898</v>
      </c>
      <c r="EA86" s="31">
        <f t="shared" si="218"/>
        <v>-1369.07</v>
      </c>
      <c r="EB86" s="31">
        <f t="shared" si="219"/>
        <v>-1508.99</v>
      </c>
      <c r="EC86" s="31">
        <f t="shared" si="220"/>
        <v>-876.3</v>
      </c>
      <c r="ED86" s="31">
        <f t="shared" si="221"/>
        <v>-694.64</v>
      </c>
      <c r="EE86" s="31">
        <f t="shared" si="222"/>
        <v>-451.53</v>
      </c>
      <c r="EF86" s="31">
        <f t="shared" si="223"/>
        <v>-465.87</v>
      </c>
      <c r="EG86" s="32">
        <f t="shared" si="224"/>
        <v>-8243.6899999999987</v>
      </c>
      <c r="EH86" s="32">
        <f t="shared" si="225"/>
        <v>-9838.93</v>
      </c>
      <c r="EI86" s="32">
        <f t="shared" si="226"/>
        <v>-5778.17</v>
      </c>
      <c r="EJ86" s="32">
        <f t="shared" si="227"/>
        <v>-5068.8600000000006</v>
      </c>
      <c r="EK86" s="32">
        <f t="shared" si="228"/>
        <v>-24221.100000000002</v>
      </c>
      <c r="EL86" s="32">
        <f t="shared" si="229"/>
        <v>-47580.77</v>
      </c>
      <c r="EM86" s="32">
        <f t="shared" si="230"/>
        <v>-11180.34</v>
      </c>
      <c r="EN86" s="32">
        <f t="shared" si="231"/>
        <v>-12465.91</v>
      </c>
      <c r="EO86" s="32">
        <f t="shared" si="232"/>
        <v>-7324.4100000000017</v>
      </c>
      <c r="EP86" s="32">
        <f t="shared" si="233"/>
        <v>-5873.1100000000015</v>
      </c>
      <c r="EQ86" s="32">
        <f t="shared" si="234"/>
        <v>-3863.9800000000005</v>
      </c>
      <c r="ER86" s="32">
        <f t="shared" si="235"/>
        <v>-4034.2000000000003</v>
      </c>
    </row>
    <row r="87" spans="1:148" x14ac:dyDescent="0.25">
      <c r="A87" t="s">
        <v>466</v>
      </c>
      <c r="B87" s="1" t="s">
        <v>161</v>
      </c>
      <c r="C87" t="str">
        <f t="shared" ca="1" si="272"/>
        <v>IEW1</v>
      </c>
      <c r="D87" t="str">
        <f t="shared" ca="1" si="273"/>
        <v>Summerview 1 Wind Facility</v>
      </c>
      <c r="E87" s="52">
        <v>24698.087299999999</v>
      </c>
      <c r="F87" s="52">
        <v>14169.226699999999</v>
      </c>
      <c r="G87" s="52">
        <v>25298.246500000001</v>
      </c>
      <c r="H87" s="52">
        <v>16151.6908</v>
      </c>
      <c r="I87" s="52">
        <v>5724.1705000000002</v>
      </c>
      <c r="J87" s="52">
        <v>4972.7655999999997</v>
      </c>
      <c r="K87" s="52">
        <v>10326.9722</v>
      </c>
      <c r="L87" s="52">
        <v>8641.9369999999999</v>
      </c>
      <c r="M87" s="52">
        <v>15508.579400000001</v>
      </c>
      <c r="N87" s="52">
        <v>17449.759099999999</v>
      </c>
      <c r="O87" s="52">
        <v>19786.5533</v>
      </c>
      <c r="P87" s="52">
        <v>21635.217700000001</v>
      </c>
      <c r="Q87" s="32">
        <v>596167.76</v>
      </c>
      <c r="R87" s="32">
        <v>309868.84000000003</v>
      </c>
      <c r="S87" s="32">
        <v>463052.79999999999</v>
      </c>
      <c r="T87" s="32">
        <v>305293.65999999997</v>
      </c>
      <c r="U87" s="32">
        <v>188184.85</v>
      </c>
      <c r="V87" s="32">
        <v>216243.69</v>
      </c>
      <c r="W87" s="32">
        <v>210974.53</v>
      </c>
      <c r="X87" s="32">
        <v>211438</v>
      </c>
      <c r="Y87" s="32">
        <v>296539.21000000002</v>
      </c>
      <c r="Z87" s="32">
        <v>310650.56</v>
      </c>
      <c r="AA87" s="32">
        <v>323033.76</v>
      </c>
      <c r="AB87" s="32">
        <v>385287.66</v>
      </c>
      <c r="AC87" s="2">
        <v>3.52</v>
      </c>
      <c r="AD87" s="2">
        <v>3.52</v>
      </c>
      <c r="AE87" s="2">
        <v>3.52</v>
      </c>
      <c r="AF87" s="2">
        <v>3.52</v>
      </c>
      <c r="AG87" s="2">
        <v>3.52</v>
      </c>
      <c r="AH87" s="2">
        <v>3.52</v>
      </c>
      <c r="AI87" s="2">
        <v>3.52</v>
      </c>
      <c r="AJ87" s="2">
        <v>3.52</v>
      </c>
      <c r="AK87" s="2">
        <v>3.52</v>
      </c>
      <c r="AL87" s="2">
        <v>3.52</v>
      </c>
      <c r="AM87" s="2">
        <v>3.52</v>
      </c>
      <c r="AN87" s="2">
        <v>3.52</v>
      </c>
      <c r="AO87" s="33">
        <v>20985.11</v>
      </c>
      <c r="AP87" s="33">
        <v>10907.38</v>
      </c>
      <c r="AQ87" s="33">
        <v>16299.46</v>
      </c>
      <c r="AR87" s="33">
        <v>10746.34</v>
      </c>
      <c r="AS87" s="33">
        <v>6624.11</v>
      </c>
      <c r="AT87" s="33">
        <v>7611.78</v>
      </c>
      <c r="AU87" s="33">
        <v>7426.3</v>
      </c>
      <c r="AV87" s="33">
        <v>7442.62</v>
      </c>
      <c r="AW87" s="33">
        <v>10438.18</v>
      </c>
      <c r="AX87" s="33">
        <v>10934.9</v>
      </c>
      <c r="AY87" s="33">
        <v>11370.79</v>
      </c>
      <c r="AZ87" s="33">
        <v>13562.13</v>
      </c>
      <c r="BA87" s="31">
        <f t="shared" si="236"/>
        <v>-59.62</v>
      </c>
      <c r="BB87" s="31">
        <f t="shared" si="237"/>
        <v>-30.99</v>
      </c>
      <c r="BC87" s="31">
        <f t="shared" si="238"/>
        <v>-46.31</v>
      </c>
      <c r="BD87" s="31">
        <f t="shared" si="239"/>
        <v>-61.06</v>
      </c>
      <c r="BE87" s="31">
        <f t="shared" si="240"/>
        <v>-37.64</v>
      </c>
      <c r="BF87" s="31">
        <f t="shared" si="241"/>
        <v>-43.25</v>
      </c>
      <c r="BG87" s="31">
        <f t="shared" si="242"/>
        <v>337.56</v>
      </c>
      <c r="BH87" s="31">
        <f t="shared" si="243"/>
        <v>338.3</v>
      </c>
      <c r="BI87" s="31">
        <f t="shared" si="244"/>
        <v>474.46</v>
      </c>
      <c r="BJ87" s="31">
        <f t="shared" si="245"/>
        <v>-341.72</v>
      </c>
      <c r="BK87" s="31">
        <f t="shared" si="246"/>
        <v>-355.34</v>
      </c>
      <c r="BL87" s="31">
        <f t="shared" si="247"/>
        <v>-423.82</v>
      </c>
      <c r="BM87" s="6">
        <v>4.2200000000000001E-2</v>
      </c>
      <c r="BN87" s="6">
        <v>4.2200000000000001E-2</v>
      </c>
      <c r="BO87" s="6">
        <v>4.2200000000000001E-2</v>
      </c>
      <c r="BP87" s="6">
        <v>4.2200000000000001E-2</v>
      </c>
      <c r="BQ87" s="6">
        <v>4.2200000000000001E-2</v>
      </c>
      <c r="BR87" s="6">
        <v>4.2200000000000001E-2</v>
      </c>
      <c r="BS87" s="6">
        <v>4.2200000000000001E-2</v>
      </c>
      <c r="BT87" s="6">
        <v>4.2200000000000001E-2</v>
      </c>
      <c r="BU87" s="6">
        <v>4.2200000000000001E-2</v>
      </c>
      <c r="BV87" s="6">
        <v>4.2200000000000001E-2</v>
      </c>
      <c r="BW87" s="6">
        <v>4.2200000000000001E-2</v>
      </c>
      <c r="BX87" s="6">
        <v>4.2200000000000001E-2</v>
      </c>
      <c r="BY87" s="31">
        <v>25158.28</v>
      </c>
      <c r="BZ87" s="31">
        <v>13076.47</v>
      </c>
      <c r="CA87" s="31">
        <v>19540.830000000002</v>
      </c>
      <c r="CB87" s="31">
        <v>12883.39</v>
      </c>
      <c r="CC87" s="31">
        <v>7941.4</v>
      </c>
      <c r="CD87" s="31">
        <v>9125.48</v>
      </c>
      <c r="CE87" s="31">
        <v>8903.1299999999992</v>
      </c>
      <c r="CF87" s="31">
        <v>8922.68</v>
      </c>
      <c r="CG87" s="31">
        <v>12513.95</v>
      </c>
      <c r="CH87" s="31">
        <v>13109.45</v>
      </c>
      <c r="CI87" s="31">
        <v>13632.02</v>
      </c>
      <c r="CJ87" s="31">
        <v>16259.14</v>
      </c>
      <c r="CK87" s="32">
        <f t="shared" si="248"/>
        <v>1490.42</v>
      </c>
      <c r="CL87" s="32">
        <f t="shared" si="249"/>
        <v>774.67</v>
      </c>
      <c r="CM87" s="32">
        <f t="shared" si="250"/>
        <v>1157.6300000000001</v>
      </c>
      <c r="CN87" s="32">
        <f t="shared" si="251"/>
        <v>763.23</v>
      </c>
      <c r="CO87" s="32">
        <f t="shared" si="252"/>
        <v>470.46</v>
      </c>
      <c r="CP87" s="32">
        <f t="shared" si="253"/>
        <v>540.61</v>
      </c>
      <c r="CQ87" s="32">
        <f t="shared" si="254"/>
        <v>527.44000000000005</v>
      </c>
      <c r="CR87" s="32">
        <f t="shared" si="255"/>
        <v>528.6</v>
      </c>
      <c r="CS87" s="32">
        <f t="shared" si="256"/>
        <v>741.35</v>
      </c>
      <c r="CT87" s="32">
        <f t="shared" si="257"/>
        <v>776.63</v>
      </c>
      <c r="CU87" s="32">
        <f t="shared" si="258"/>
        <v>807.58</v>
      </c>
      <c r="CV87" s="32">
        <f t="shared" si="259"/>
        <v>963.22</v>
      </c>
      <c r="CW87" s="31">
        <f t="shared" si="260"/>
        <v>5723.2099999999964</v>
      </c>
      <c r="CX87" s="31">
        <f t="shared" si="261"/>
        <v>2974.75</v>
      </c>
      <c r="CY87" s="31">
        <f t="shared" si="262"/>
        <v>4445.310000000004</v>
      </c>
      <c r="CZ87" s="31">
        <f t="shared" si="263"/>
        <v>2961.3399999999988</v>
      </c>
      <c r="DA87" s="31">
        <f t="shared" si="264"/>
        <v>1825.3899999999992</v>
      </c>
      <c r="DB87" s="31">
        <f t="shared" si="265"/>
        <v>2097.5600000000004</v>
      </c>
      <c r="DC87" s="31">
        <f t="shared" si="266"/>
        <v>1666.7099999999996</v>
      </c>
      <c r="DD87" s="31">
        <f t="shared" si="267"/>
        <v>1670.3600000000008</v>
      </c>
      <c r="DE87" s="31">
        <f t="shared" si="268"/>
        <v>2342.6600000000008</v>
      </c>
      <c r="DF87" s="31">
        <f t="shared" si="269"/>
        <v>3292.9000000000005</v>
      </c>
      <c r="DG87" s="31">
        <f t="shared" si="270"/>
        <v>3424.1499999999996</v>
      </c>
      <c r="DH87" s="31">
        <f t="shared" si="271"/>
        <v>4084.0500000000015</v>
      </c>
      <c r="DI87" s="32">
        <f t="shared" si="200"/>
        <v>286.16000000000003</v>
      </c>
      <c r="DJ87" s="32">
        <f t="shared" si="201"/>
        <v>148.74</v>
      </c>
      <c r="DK87" s="32">
        <f t="shared" si="202"/>
        <v>222.27</v>
      </c>
      <c r="DL87" s="32">
        <f t="shared" si="203"/>
        <v>148.07</v>
      </c>
      <c r="DM87" s="32">
        <f t="shared" si="204"/>
        <v>91.27</v>
      </c>
      <c r="DN87" s="32">
        <f t="shared" si="205"/>
        <v>104.88</v>
      </c>
      <c r="DO87" s="32">
        <f t="shared" si="206"/>
        <v>83.34</v>
      </c>
      <c r="DP87" s="32">
        <f t="shared" si="207"/>
        <v>83.52</v>
      </c>
      <c r="DQ87" s="32">
        <f t="shared" si="208"/>
        <v>117.13</v>
      </c>
      <c r="DR87" s="32">
        <f t="shared" si="209"/>
        <v>164.65</v>
      </c>
      <c r="DS87" s="32">
        <f t="shared" si="210"/>
        <v>171.21</v>
      </c>
      <c r="DT87" s="32">
        <f t="shared" si="211"/>
        <v>204.2</v>
      </c>
      <c r="DU87" s="31">
        <f t="shared" si="212"/>
        <v>909.5</v>
      </c>
      <c r="DV87" s="31">
        <f t="shared" si="213"/>
        <v>466.41</v>
      </c>
      <c r="DW87" s="31">
        <f t="shared" si="214"/>
        <v>688.46</v>
      </c>
      <c r="DX87" s="31">
        <f t="shared" si="215"/>
        <v>452.35</v>
      </c>
      <c r="DY87" s="31">
        <f t="shared" si="216"/>
        <v>275.08</v>
      </c>
      <c r="DZ87" s="31">
        <f t="shared" si="217"/>
        <v>311.64</v>
      </c>
      <c r="EA87" s="31">
        <f t="shared" si="218"/>
        <v>244.2</v>
      </c>
      <c r="EB87" s="31">
        <f t="shared" si="219"/>
        <v>241.54</v>
      </c>
      <c r="EC87" s="31">
        <f t="shared" si="220"/>
        <v>334.29</v>
      </c>
      <c r="ED87" s="31">
        <f t="shared" si="221"/>
        <v>463.79</v>
      </c>
      <c r="EE87" s="31">
        <f t="shared" si="222"/>
        <v>475.73</v>
      </c>
      <c r="EF87" s="31">
        <f t="shared" si="223"/>
        <v>559.87</v>
      </c>
      <c r="EG87" s="32">
        <f t="shared" si="224"/>
        <v>6918.8699999999963</v>
      </c>
      <c r="EH87" s="32">
        <f t="shared" si="225"/>
        <v>3589.8999999999996</v>
      </c>
      <c r="EI87" s="32">
        <f t="shared" si="226"/>
        <v>5356.0400000000045</v>
      </c>
      <c r="EJ87" s="32">
        <f t="shared" si="227"/>
        <v>3561.7599999999989</v>
      </c>
      <c r="EK87" s="32">
        <f t="shared" si="228"/>
        <v>2191.7399999999993</v>
      </c>
      <c r="EL87" s="32">
        <f t="shared" si="229"/>
        <v>2514.0800000000004</v>
      </c>
      <c r="EM87" s="32">
        <f t="shared" si="230"/>
        <v>1994.2499999999995</v>
      </c>
      <c r="EN87" s="32">
        <f t="shared" si="231"/>
        <v>1995.4200000000008</v>
      </c>
      <c r="EO87" s="32">
        <f t="shared" si="232"/>
        <v>2794.0800000000008</v>
      </c>
      <c r="EP87" s="32">
        <f t="shared" si="233"/>
        <v>3921.3400000000006</v>
      </c>
      <c r="EQ87" s="32">
        <f t="shared" si="234"/>
        <v>4071.0899999999997</v>
      </c>
      <c r="ER87" s="32">
        <f t="shared" si="235"/>
        <v>4848.1200000000017</v>
      </c>
    </row>
    <row r="88" spans="1:148" x14ac:dyDescent="0.25">
      <c r="A88" t="s">
        <v>466</v>
      </c>
      <c r="B88" s="1" t="s">
        <v>162</v>
      </c>
      <c r="C88" t="str">
        <f t="shared" ca="1" si="272"/>
        <v>IEW2</v>
      </c>
      <c r="D88" t="str">
        <f t="shared" ca="1" si="273"/>
        <v>Summerview 2 Wind Facility</v>
      </c>
      <c r="E88" s="52">
        <v>21122.796699999999</v>
      </c>
      <c r="F88" s="52">
        <v>12671.680200000001</v>
      </c>
      <c r="G88" s="52">
        <v>21775.777699999999</v>
      </c>
      <c r="H88" s="52">
        <v>13572.817499999999</v>
      </c>
      <c r="I88" s="52">
        <v>4919.8762999999999</v>
      </c>
      <c r="J88" s="52">
        <v>4221.3562000000002</v>
      </c>
      <c r="K88" s="52">
        <v>7904.3621000000003</v>
      </c>
      <c r="L88" s="52">
        <v>7295.1990999999998</v>
      </c>
      <c r="M88" s="52">
        <v>12853.261500000001</v>
      </c>
      <c r="N88" s="52">
        <v>14880.018700000001</v>
      </c>
      <c r="O88" s="52">
        <v>16983.175800000001</v>
      </c>
      <c r="P88" s="52">
        <v>18769.102900000002</v>
      </c>
      <c r="Q88" s="32">
        <v>497436.02</v>
      </c>
      <c r="R88" s="32">
        <v>279415.12</v>
      </c>
      <c r="S88" s="32">
        <v>396975.92</v>
      </c>
      <c r="T88" s="32">
        <v>256374.65</v>
      </c>
      <c r="U88" s="32">
        <v>152537.18</v>
      </c>
      <c r="V88" s="32">
        <v>208288.28</v>
      </c>
      <c r="W88" s="32">
        <v>162519.35</v>
      </c>
      <c r="X88" s="32">
        <v>177807.09</v>
      </c>
      <c r="Y88" s="32">
        <v>247042.35</v>
      </c>
      <c r="Z88" s="32">
        <v>255249.09</v>
      </c>
      <c r="AA88" s="32">
        <v>277958.02</v>
      </c>
      <c r="AB88" s="32">
        <v>329181.09000000003</v>
      </c>
      <c r="AC88" s="2">
        <v>3.52</v>
      </c>
      <c r="AD88" s="2">
        <v>3.52</v>
      </c>
      <c r="AE88" s="2">
        <v>3.52</v>
      </c>
      <c r="AF88" s="2">
        <v>3.52</v>
      </c>
      <c r="AG88" s="2">
        <v>3.52</v>
      </c>
      <c r="AH88" s="2">
        <v>3.52</v>
      </c>
      <c r="AI88" s="2">
        <v>3.52</v>
      </c>
      <c r="AJ88" s="2">
        <v>3.52</v>
      </c>
      <c r="AK88" s="2">
        <v>3.52</v>
      </c>
      <c r="AL88" s="2">
        <v>3.52</v>
      </c>
      <c r="AM88" s="2">
        <v>3.52</v>
      </c>
      <c r="AN88" s="2">
        <v>3.52</v>
      </c>
      <c r="AO88" s="33">
        <v>17509.75</v>
      </c>
      <c r="AP88" s="33">
        <v>9835.41</v>
      </c>
      <c r="AQ88" s="33">
        <v>13973.55</v>
      </c>
      <c r="AR88" s="33">
        <v>9024.39</v>
      </c>
      <c r="AS88" s="33">
        <v>5369.31</v>
      </c>
      <c r="AT88" s="33">
        <v>7331.75</v>
      </c>
      <c r="AU88" s="33">
        <v>5720.68</v>
      </c>
      <c r="AV88" s="33">
        <v>6258.81</v>
      </c>
      <c r="AW88" s="33">
        <v>8695.89</v>
      </c>
      <c r="AX88" s="33">
        <v>8984.77</v>
      </c>
      <c r="AY88" s="33">
        <v>9784.1200000000008</v>
      </c>
      <c r="AZ88" s="33">
        <v>11587.17</v>
      </c>
      <c r="BA88" s="31">
        <f t="shared" si="236"/>
        <v>-49.74</v>
      </c>
      <c r="BB88" s="31">
        <f t="shared" si="237"/>
        <v>-27.94</v>
      </c>
      <c r="BC88" s="31">
        <f t="shared" si="238"/>
        <v>-39.700000000000003</v>
      </c>
      <c r="BD88" s="31">
        <f t="shared" si="239"/>
        <v>-51.27</v>
      </c>
      <c r="BE88" s="31">
        <f t="shared" si="240"/>
        <v>-30.51</v>
      </c>
      <c r="BF88" s="31">
        <f t="shared" si="241"/>
        <v>-41.66</v>
      </c>
      <c r="BG88" s="31">
        <f t="shared" si="242"/>
        <v>260.02999999999997</v>
      </c>
      <c r="BH88" s="31">
        <f t="shared" si="243"/>
        <v>284.49</v>
      </c>
      <c r="BI88" s="31">
        <f t="shared" si="244"/>
        <v>395.27</v>
      </c>
      <c r="BJ88" s="31">
        <f t="shared" si="245"/>
        <v>-280.77</v>
      </c>
      <c r="BK88" s="31">
        <f t="shared" si="246"/>
        <v>-305.75</v>
      </c>
      <c r="BL88" s="31">
        <f t="shared" si="247"/>
        <v>-362.1</v>
      </c>
      <c r="BM88" s="6">
        <v>4.5499999999999999E-2</v>
      </c>
      <c r="BN88" s="6">
        <v>4.5499999999999999E-2</v>
      </c>
      <c r="BO88" s="6">
        <v>4.5499999999999999E-2</v>
      </c>
      <c r="BP88" s="6">
        <v>4.5499999999999999E-2</v>
      </c>
      <c r="BQ88" s="6">
        <v>4.5499999999999999E-2</v>
      </c>
      <c r="BR88" s="6">
        <v>4.5499999999999999E-2</v>
      </c>
      <c r="BS88" s="6">
        <v>4.5499999999999999E-2</v>
      </c>
      <c r="BT88" s="6">
        <v>4.5499999999999999E-2</v>
      </c>
      <c r="BU88" s="6">
        <v>4.5499999999999999E-2</v>
      </c>
      <c r="BV88" s="6">
        <v>4.5499999999999999E-2</v>
      </c>
      <c r="BW88" s="6">
        <v>4.5499999999999999E-2</v>
      </c>
      <c r="BX88" s="6">
        <v>4.5499999999999999E-2</v>
      </c>
      <c r="BY88" s="31">
        <v>22633.34</v>
      </c>
      <c r="BZ88" s="31">
        <v>12713.39</v>
      </c>
      <c r="CA88" s="31">
        <v>18062.400000000001</v>
      </c>
      <c r="CB88" s="31">
        <v>11665.05</v>
      </c>
      <c r="CC88" s="31">
        <v>6940.44</v>
      </c>
      <c r="CD88" s="31">
        <v>9477.1200000000008</v>
      </c>
      <c r="CE88" s="31">
        <v>7394.63</v>
      </c>
      <c r="CF88" s="31">
        <v>8090.22</v>
      </c>
      <c r="CG88" s="31">
        <v>11240.43</v>
      </c>
      <c r="CH88" s="31">
        <v>11613.83</v>
      </c>
      <c r="CI88" s="31">
        <v>12647.09</v>
      </c>
      <c r="CJ88" s="31">
        <v>14977.74</v>
      </c>
      <c r="CK88" s="32">
        <f t="shared" si="248"/>
        <v>1243.5899999999999</v>
      </c>
      <c r="CL88" s="32">
        <f t="shared" si="249"/>
        <v>698.54</v>
      </c>
      <c r="CM88" s="32">
        <f t="shared" si="250"/>
        <v>992.44</v>
      </c>
      <c r="CN88" s="32">
        <f t="shared" si="251"/>
        <v>640.94000000000005</v>
      </c>
      <c r="CO88" s="32">
        <f t="shared" si="252"/>
        <v>381.34</v>
      </c>
      <c r="CP88" s="32">
        <f t="shared" si="253"/>
        <v>520.72</v>
      </c>
      <c r="CQ88" s="32">
        <f t="shared" si="254"/>
        <v>406.3</v>
      </c>
      <c r="CR88" s="32">
        <f t="shared" si="255"/>
        <v>444.52</v>
      </c>
      <c r="CS88" s="32">
        <f t="shared" si="256"/>
        <v>617.61</v>
      </c>
      <c r="CT88" s="32">
        <f t="shared" si="257"/>
        <v>638.12</v>
      </c>
      <c r="CU88" s="32">
        <f t="shared" si="258"/>
        <v>694.9</v>
      </c>
      <c r="CV88" s="32">
        <f t="shared" si="259"/>
        <v>822.95</v>
      </c>
      <c r="CW88" s="31">
        <f t="shared" si="260"/>
        <v>6416.92</v>
      </c>
      <c r="CX88" s="31">
        <f t="shared" si="261"/>
        <v>3604.4600000000005</v>
      </c>
      <c r="CY88" s="31">
        <f t="shared" si="262"/>
        <v>5120.9900000000007</v>
      </c>
      <c r="CZ88" s="31">
        <f t="shared" si="263"/>
        <v>3332.8700000000003</v>
      </c>
      <c r="DA88" s="31">
        <f t="shared" si="264"/>
        <v>1982.9799999999993</v>
      </c>
      <c r="DB88" s="31">
        <f t="shared" si="265"/>
        <v>2707.75</v>
      </c>
      <c r="DC88" s="31">
        <f t="shared" si="266"/>
        <v>1820.22</v>
      </c>
      <c r="DD88" s="31">
        <f t="shared" si="267"/>
        <v>1991.4399999999994</v>
      </c>
      <c r="DE88" s="31">
        <f t="shared" si="268"/>
        <v>2766.8800000000015</v>
      </c>
      <c r="DF88" s="31">
        <f t="shared" si="269"/>
        <v>3547.9500000000003</v>
      </c>
      <c r="DG88" s="31">
        <f t="shared" si="270"/>
        <v>3863.619999999999</v>
      </c>
      <c r="DH88" s="31">
        <f t="shared" si="271"/>
        <v>4575.6200000000008</v>
      </c>
      <c r="DI88" s="32">
        <f t="shared" si="200"/>
        <v>320.85000000000002</v>
      </c>
      <c r="DJ88" s="32">
        <f t="shared" si="201"/>
        <v>180.22</v>
      </c>
      <c r="DK88" s="32">
        <f t="shared" si="202"/>
        <v>256.05</v>
      </c>
      <c r="DL88" s="32">
        <f t="shared" si="203"/>
        <v>166.64</v>
      </c>
      <c r="DM88" s="32">
        <f t="shared" si="204"/>
        <v>99.15</v>
      </c>
      <c r="DN88" s="32">
        <f t="shared" si="205"/>
        <v>135.38999999999999</v>
      </c>
      <c r="DO88" s="32">
        <f t="shared" si="206"/>
        <v>91.01</v>
      </c>
      <c r="DP88" s="32">
        <f t="shared" si="207"/>
        <v>99.57</v>
      </c>
      <c r="DQ88" s="32">
        <f t="shared" si="208"/>
        <v>138.34</v>
      </c>
      <c r="DR88" s="32">
        <f t="shared" si="209"/>
        <v>177.4</v>
      </c>
      <c r="DS88" s="32">
        <f t="shared" si="210"/>
        <v>193.18</v>
      </c>
      <c r="DT88" s="32">
        <f t="shared" si="211"/>
        <v>228.78</v>
      </c>
      <c r="DU88" s="31">
        <f t="shared" si="212"/>
        <v>1019.74</v>
      </c>
      <c r="DV88" s="31">
        <f t="shared" si="213"/>
        <v>565.15</v>
      </c>
      <c r="DW88" s="31">
        <f t="shared" si="214"/>
        <v>793.11</v>
      </c>
      <c r="DX88" s="31">
        <f t="shared" si="215"/>
        <v>509.1</v>
      </c>
      <c r="DY88" s="31">
        <f t="shared" si="216"/>
        <v>298.83</v>
      </c>
      <c r="DZ88" s="31">
        <f t="shared" si="217"/>
        <v>402.3</v>
      </c>
      <c r="EA88" s="31">
        <f t="shared" si="218"/>
        <v>266.69</v>
      </c>
      <c r="EB88" s="31">
        <f t="shared" si="219"/>
        <v>287.97000000000003</v>
      </c>
      <c r="EC88" s="31">
        <f t="shared" si="220"/>
        <v>394.82</v>
      </c>
      <c r="ED88" s="31">
        <f t="shared" si="221"/>
        <v>499.71</v>
      </c>
      <c r="EE88" s="31">
        <f t="shared" si="222"/>
        <v>536.79</v>
      </c>
      <c r="EF88" s="31">
        <f t="shared" si="223"/>
        <v>627.25</v>
      </c>
      <c r="EG88" s="32">
        <f t="shared" si="224"/>
        <v>7757.51</v>
      </c>
      <c r="EH88" s="32">
        <f t="shared" si="225"/>
        <v>4349.83</v>
      </c>
      <c r="EI88" s="32">
        <f t="shared" si="226"/>
        <v>6170.1500000000005</v>
      </c>
      <c r="EJ88" s="32">
        <f t="shared" si="227"/>
        <v>4008.61</v>
      </c>
      <c r="EK88" s="32">
        <f t="shared" si="228"/>
        <v>2380.9599999999991</v>
      </c>
      <c r="EL88" s="32">
        <f t="shared" si="229"/>
        <v>3245.44</v>
      </c>
      <c r="EM88" s="32">
        <f t="shared" si="230"/>
        <v>2177.92</v>
      </c>
      <c r="EN88" s="32">
        <f t="shared" si="231"/>
        <v>2378.9799999999996</v>
      </c>
      <c r="EO88" s="32">
        <f t="shared" si="232"/>
        <v>3300.0400000000018</v>
      </c>
      <c r="EP88" s="32">
        <f t="shared" si="233"/>
        <v>4225.0600000000004</v>
      </c>
      <c r="EQ88" s="32">
        <f t="shared" si="234"/>
        <v>4593.5899999999983</v>
      </c>
      <c r="ER88" s="32">
        <f t="shared" si="235"/>
        <v>5431.6500000000005</v>
      </c>
    </row>
    <row r="89" spans="1:148" x14ac:dyDescent="0.25">
      <c r="A89" t="s">
        <v>467</v>
      </c>
      <c r="B89" s="1" t="s">
        <v>129</v>
      </c>
      <c r="C89" t="str">
        <f t="shared" ca="1" si="272"/>
        <v>INT</v>
      </c>
      <c r="D89" t="str">
        <f t="shared" ca="1" si="273"/>
        <v>Interlakes Hydro Facility</v>
      </c>
      <c r="E89" s="52">
        <v>274.7566435</v>
      </c>
      <c r="F89" s="52">
        <v>724.03168630000005</v>
      </c>
      <c r="G89" s="52">
        <v>1019.7263449</v>
      </c>
      <c r="H89" s="52">
        <v>918.10966740000003</v>
      </c>
      <c r="I89" s="52">
        <v>7.4358502</v>
      </c>
      <c r="J89" s="52">
        <v>331.2857472</v>
      </c>
      <c r="K89" s="52">
        <v>1471.6590699000001</v>
      </c>
      <c r="L89" s="52">
        <v>826.01085520000004</v>
      </c>
      <c r="M89" s="52">
        <v>267.27967210000003</v>
      </c>
      <c r="N89" s="52">
        <v>389.42818899999997</v>
      </c>
      <c r="O89" s="52">
        <v>568.38714189999996</v>
      </c>
      <c r="P89" s="52">
        <v>983.20687310000005</v>
      </c>
      <c r="Q89" s="32">
        <v>24000.17</v>
      </c>
      <c r="R89" s="32">
        <v>34087.54</v>
      </c>
      <c r="S89" s="32">
        <v>23281.24</v>
      </c>
      <c r="T89" s="32">
        <v>21062.25</v>
      </c>
      <c r="U89" s="32">
        <v>250.76</v>
      </c>
      <c r="V89" s="32">
        <v>132028.85999999999</v>
      </c>
      <c r="W89" s="32">
        <v>43210.14</v>
      </c>
      <c r="X89" s="32">
        <v>59956.95</v>
      </c>
      <c r="Y89" s="32">
        <v>5868.82</v>
      </c>
      <c r="Z89" s="32">
        <v>10127.290000000001</v>
      </c>
      <c r="AA89" s="32">
        <v>17913.23</v>
      </c>
      <c r="AB89" s="32">
        <v>22725.93</v>
      </c>
      <c r="AC89" s="2">
        <v>2.31</v>
      </c>
      <c r="AD89" s="2">
        <v>2.31</v>
      </c>
      <c r="AE89" s="2">
        <v>2.31</v>
      </c>
      <c r="AF89" s="2">
        <v>2.31</v>
      </c>
      <c r="AG89" s="2">
        <v>2.31</v>
      </c>
      <c r="AH89" s="2">
        <v>2.31</v>
      </c>
      <c r="AI89" s="2">
        <v>2.31</v>
      </c>
      <c r="AJ89" s="2">
        <v>2.31</v>
      </c>
      <c r="AK89" s="2">
        <v>2.31</v>
      </c>
      <c r="AL89" s="2">
        <v>2.31</v>
      </c>
      <c r="AM89" s="2">
        <v>2.31</v>
      </c>
      <c r="AN89" s="2">
        <v>2.31</v>
      </c>
      <c r="AO89" s="33">
        <v>554.4</v>
      </c>
      <c r="AP89" s="33">
        <v>787.42</v>
      </c>
      <c r="AQ89" s="33">
        <v>537.79999999999995</v>
      </c>
      <c r="AR89" s="33">
        <v>486.54</v>
      </c>
      <c r="AS89" s="33">
        <v>5.79</v>
      </c>
      <c r="AT89" s="33">
        <v>3049.87</v>
      </c>
      <c r="AU89" s="33">
        <v>998.15</v>
      </c>
      <c r="AV89" s="33">
        <v>1385.01</v>
      </c>
      <c r="AW89" s="33">
        <v>135.57</v>
      </c>
      <c r="AX89" s="33">
        <v>233.94</v>
      </c>
      <c r="AY89" s="33">
        <v>413.8</v>
      </c>
      <c r="AZ89" s="33">
        <v>524.97</v>
      </c>
      <c r="BA89" s="31">
        <f t="shared" si="236"/>
        <v>-2.4</v>
      </c>
      <c r="BB89" s="31">
        <f t="shared" si="237"/>
        <v>-3.41</v>
      </c>
      <c r="BC89" s="31">
        <f t="shared" si="238"/>
        <v>-2.33</v>
      </c>
      <c r="BD89" s="31">
        <f t="shared" si="239"/>
        <v>-4.21</v>
      </c>
      <c r="BE89" s="31">
        <f t="shared" si="240"/>
        <v>-0.05</v>
      </c>
      <c r="BF89" s="31">
        <f t="shared" si="241"/>
        <v>-26.41</v>
      </c>
      <c r="BG89" s="31">
        <f t="shared" si="242"/>
        <v>69.14</v>
      </c>
      <c r="BH89" s="31">
        <f t="shared" si="243"/>
        <v>95.93</v>
      </c>
      <c r="BI89" s="31">
        <f t="shared" si="244"/>
        <v>9.39</v>
      </c>
      <c r="BJ89" s="31">
        <f t="shared" si="245"/>
        <v>-11.14</v>
      </c>
      <c r="BK89" s="31">
        <f t="shared" si="246"/>
        <v>-19.7</v>
      </c>
      <c r="BL89" s="31">
        <f t="shared" si="247"/>
        <v>-25</v>
      </c>
      <c r="BM89" s="6">
        <v>3.5000000000000001E-3</v>
      </c>
      <c r="BN89" s="6">
        <v>3.5000000000000001E-3</v>
      </c>
      <c r="BO89" s="6">
        <v>3.5000000000000001E-3</v>
      </c>
      <c r="BP89" s="6">
        <v>3.5000000000000001E-3</v>
      </c>
      <c r="BQ89" s="6">
        <v>3.5000000000000001E-3</v>
      </c>
      <c r="BR89" s="6">
        <v>3.5000000000000001E-3</v>
      </c>
      <c r="BS89" s="6">
        <v>3.5000000000000001E-3</v>
      </c>
      <c r="BT89" s="6">
        <v>3.5000000000000001E-3</v>
      </c>
      <c r="BU89" s="6">
        <v>3.5000000000000001E-3</v>
      </c>
      <c r="BV89" s="6">
        <v>3.5000000000000001E-3</v>
      </c>
      <c r="BW89" s="6">
        <v>3.5000000000000001E-3</v>
      </c>
      <c r="BX89" s="6">
        <v>3.5000000000000001E-3</v>
      </c>
      <c r="BY89" s="31">
        <v>84</v>
      </c>
      <c r="BZ89" s="31">
        <v>119.31</v>
      </c>
      <c r="CA89" s="31">
        <v>81.48</v>
      </c>
      <c r="CB89" s="31">
        <v>73.72</v>
      </c>
      <c r="CC89" s="31">
        <v>0.88</v>
      </c>
      <c r="CD89" s="31">
        <v>462.1</v>
      </c>
      <c r="CE89" s="31">
        <v>151.24</v>
      </c>
      <c r="CF89" s="31">
        <v>209.85</v>
      </c>
      <c r="CG89" s="31">
        <v>20.54</v>
      </c>
      <c r="CH89" s="31">
        <v>35.450000000000003</v>
      </c>
      <c r="CI89" s="31">
        <v>62.7</v>
      </c>
      <c r="CJ89" s="31">
        <v>79.540000000000006</v>
      </c>
      <c r="CK89" s="32">
        <f t="shared" si="248"/>
        <v>60</v>
      </c>
      <c r="CL89" s="32">
        <f t="shared" si="249"/>
        <v>85.22</v>
      </c>
      <c r="CM89" s="32">
        <f t="shared" si="250"/>
        <v>58.2</v>
      </c>
      <c r="CN89" s="32">
        <f t="shared" si="251"/>
        <v>52.66</v>
      </c>
      <c r="CO89" s="32">
        <f t="shared" si="252"/>
        <v>0.63</v>
      </c>
      <c r="CP89" s="32">
        <f t="shared" si="253"/>
        <v>330.07</v>
      </c>
      <c r="CQ89" s="32">
        <f t="shared" si="254"/>
        <v>108.03</v>
      </c>
      <c r="CR89" s="32">
        <f t="shared" si="255"/>
        <v>149.88999999999999</v>
      </c>
      <c r="CS89" s="32">
        <f t="shared" si="256"/>
        <v>14.67</v>
      </c>
      <c r="CT89" s="32">
        <f t="shared" si="257"/>
        <v>25.32</v>
      </c>
      <c r="CU89" s="32">
        <f t="shared" si="258"/>
        <v>44.78</v>
      </c>
      <c r="CV89" s="32">
        <f t="shared" si="259"/>
        <v>56.81</v>
      </c>
      <c r="CW89" s="31">
        <f t="shared" si="260"/>
        <v>-408</v>
      </c>
      <c r="CX89" s="31">
        <f t="shared" si="261"/>
        <v>-579.48</v>
      </c>
      <c r="CY89" s="31">
        <f t="shared" si="262"/>
        <v>-395.78999999999996</v>
      </c>
      <c r="CZ89" s="31">
        <f t="shared" si="263"/>
        <v>-355.95000000000005</v>
      </c>
      <c r="DA89" s="31">
        <f t="shared" si="264"/>
        <v>-4.2300000000000004</v>
      </c>
      <c r="DB89" s="31">
        <f t="shared" si="265"/>
        <v>-2231.29</v>
      </c>
      <c r="DC89" s="31">
        <f t="shared" si="266"/>
        <v>-808.02</v>
      </c>
      <c r="DD89" s="31">
        <f t="shared" si="267"/>
        <v>-1121.2</v>
      </c>
      <c r="DE89" s="31">
        <f t="shared" si="268"/>
        <v>-109.74999999999999</v>
      </c>
      <c r="DF89" s="31">
        <f t="shared" si="269"/>
        <v>-162.02999999999997</v>
      </c>
      <c r="DG89" s="31">
        <f t="shared" si="270"/>
        <v>-286.62</v>
      </c>
      <c r="DH89" s="31">
        <f t="shared" si="271"/>
        <v>-363.62</v>
      </c>
      <c r="DI89" s="32">
        <f t="shared" si="200"/>
        <v>-20.399999999999999</v>
      </c>
      <c r="DJ89" s="32">
        <f t="shared" si="201"/>
        <v>-28.97</v>
      </c>
      <c r="DK89" s="32">
        <f t="shared" si="202"/>
        <v>-19.79</v>
      </c>
      <c r="DL89" s="32">
        <f t="shared" si="203"/>
        <v>-17.8</v>
      </c>
      <c r="DM89" s="32">
        <f t="shared" si="204"/>
        <v>-0.21</v>
      </c>
      <c r="DN89" s="32">
        <f t="shared" si="205"/>
        <v>-111.56</v>
      </c>
      <c r="DO89" s="32">
        <f t="shared" si="206"/>
        <v>-40.4</v>
      </c>
      <c r="DP89" s="32">
        <f t="shared" si="207"/>
        <v>-56.06</v>
      </c>
      <c r="DQ89" s="32">
        <f t="shared" si="208"/>
        <v>-5.49</v>
      </c>
      <c r="DR89" s="32">
        <f t="shared" si="209"/>
        <v>-8.1</v>
      </c>
      <c r="DS89" s="32">
        <f t="shared" si="210"/>
        <v>-14.33</v>
      </c>
      <c r="DT89" s="32">
        <f t="shared" si="211"/>
        <v>-18.18</v>
      </c>
      <c r="DU89" s="31">
        <f t="shared" si="212"/>
        <v>-64.84</v>
      </c>
      <c r="DV89" s="31">
        <f t="shared" si="213"/>
        <v>-90.86</v>
      </c>
      <c r="DW89" s="31">
        <f t="shared" si="214"/>
        <v>-61.3</v>
      </c>
      <c r="DX89" s="31">
        <f t="shared" si="215"/>
        <v>-54.37</v>
      </c>
      <c r="DY89" s="31">
        <f t="shared" si="216"/>
        <v>-0.64</v>
      </c>
      <c r="DZ89" s="31">
        <f t="shared" si="217"/>
        <v>-331.51</v>
      </c>
      <c r="EA89" s="31">
        <f t="shared" si="218"/>
        <v>-118.39</v>
      </c>
      <c r="EB89" s="31">
        <f t="shared" si="219"/>
        <v>-162.13</v>
      </c>
      <c r="EC89" s="31">
        <f t="shared" si="220"/>
        <v>-15.66</v>
      </c>
      <c r="ED89" s="31">
        <f t="shared" si="221"/>
        <v>-22.82</v>
      </c>
      <c r="EE89" s="31">
        <f t="shared" si="222"/>
        <v>-39.82</v>
      </c>
      <c r="EF89" s="31">
        <f t="shared" si="223"/>
        <v>-49.85</v>
      </c>
      <c r="EG89" s="32">
        <f t="shared" si="224"/>
        <v>-493.24</v>
      </c>
      <c r="EH89" s="32">
        <f t="shared" si="225"/>
        <v>-699.31000000000006</v>
      </c>
      <c r="EI89" s="32">
        <f t="shared" si="226"/>
        <v>-476.88</v>
      </c>
      <c r="EJ89" s="32">
        <f t="shared" si="227"/>
        <v>-428.12000000000006</v>
      </c>
      <c r="EK89" s="32">
        <f t="shared" si="228"/>
        <v>-5.08</v>
      </c>
      <c r="EL89" s="32">
        <f t="shared" si="229"/>
        <v>-2674.3599999999997</v>
      </c>
      <c r="EM89" s="32">
        <f t="shared" si="230"/>
        <v>-966.81</v>
      </c>
      <c r="EN89" s="32">
        <f t="shared" si="231"/>
        <v>-1339.3899999999999</v>
      </c>
      <c r="EO89" s="32">
        <f t="shared" si="232"/>
        <v>-130.89999999999998</v>
      </c>
      <c r="EP89" s="32">
        <f t="shared" si="233"/>
        <v>-192.94999999999996</v>
      </c>
      <c r="EQ89" s="32">
        <f t="shared" si="234"/>
        <v>-340.77</v>
      </c>
      <c r="ER89" s="32">
        <f t="shared" si="235"/>
        <v>-431.65000000000003</v>
      </c>
    </row>
    <row r="90" spans="1:148" x14ac:dyDescent="0.25">
      <c r="A90" t="s">
        <v>497</v>
      </c>
      <c r="B90" s="1" t="s">
        <v>81</v>
      </c>
      <c r="C90" t="str">
        <f t="shared" ca="1" si="272"/>
        <v>IOR1</v>
      </c>
      <c r="D90" t="str">
        <f t="shared" ca="1" si="273"/>
        <v>Cold Lake Industrial System</v>
      </c>
      <c r="E90" s="52">
        <v>39008.087759200003</v>
      </c>
      <c r="F90" s="52">
        <v>85556.880928900006</v>
      </c>
      <c r="G90" s="52">
        <v>107464.5539597</v>
      </c>
      <c r="H90" s="52">
        <v>129333.2303825</v>
      </c>
      <c r="I90" s="52">
        <v>73603.773718299999</v>
      </c>
      <c r="J90" s="52">
        <v>107476.34778529999</v>
      </c>
      <c r="K90" s="52">
        <v>114705.45701860001</v>
      </c>
      <c r="L90" s="52">
        <v>77188.147255599994</v>
      </c>
      <c r="M90" s="52">
        <v>84827.997049800004</v>
      </c>
      <c r="N90" s="52">
        <v>119787.0304114</v>
      </c>
      <c r="O90" s="52">
        <v>133224.3313477</v>
      </c>
      <c r="P90" s="52">
        <v>140883.68848420001</v>
      </c>
      <c r="Q90" s="32">
        <v>1194877.22</v>
      </c>
      <c r="R90" s="32">
        <v>2865023.24</v>
      </c>
      <c r="S90" s="32">
        <v>2218235.92</v>
      </c>
      <c r="T90" s="32">
        <v>2638807.5299999998</v>
      </c>
      <c r="U90" s="32">
        <v>3375455.01</v>
      </c>
      <c r="V90" s="32">
        <v>9937072.0700000003</v>
      </c>
      <c r="W90" s="32">
        <v>2612846.1800000002</v>
      </c>
      <c r="X90" s="32">
        <v>2474007.37</v>
      </c>
      <c r="Y90" s="32">
        <v>1770258.61</v>
      </c>
      <c r="Z90" s="32">
        <v>2543369.19</v>
      </c>
      <c r="AA90" s="32">
        <v>2841773.39</v>
      </c>
      <c r="AB90" s="32">
        <v>2951370.54</v>
      </c>
      <c r="AC90" s="2">
        <v>0.5</v>
      </c>
      <c r="AD90" s="2">
        <v>0.5</v>
      </c>
      <c r="AE90" s="2">
        <v>0.5</v>
      </c>
      <c r="AF90" s="2">
        <v>0.5</v>
      </c>
      <c r="AG90" s="2">
        <v>0.5</v>
      </c>
      <c r="AH90" s="2">
        <v>0.23</v>
      </c>
      <c r="AI90" s="2">
        <v>0.23</v>
      </c>
      <c r="AJ90" s="2">
        <v>0.23</v>
      </c>
      <c r="AK90" s="2">
        <v>0.23</v>
      </c>
      <c r="AL90" s="2">
        <v>0.23</v>
      </c>
      <c r="AM90" s="2">
        <v>0.23</v>
      </c>
      <c r="AN90" s="2">
        <v>0.23</v>
      </c>
      <c r="AO90" s="33">
        <v>5974.39</v>
      </c>
      <c r="AP90" s="33">
        <v>14325.12</v>
      </c>
      <c r="AQ90" s="33">
        <v>11091.18</v>
      </c>
      <c r="AR90" s="33">
        <v>13194.04</v>
      </c>
      <c r="AS90" s="33">
        <v>16877.28</v>
      </c>
      <c r="AT90" s="33">
        <v>22855.27</v>
      </c>
      <c r="AU90" s="33">
        <v>6009.55</v>
      </c>
      <c r="AV90" s="33">
        <v>5690.22</v>
      </c>
      <c r="AW90" s="33">
        <v>4071.59</v>
      </c>
      <c r="AX90" s="33">
        <v>5849.75</v>
      </c>
      <c r="AY90" s="33">
        <v>6536.08</v>
      </c>
      <c r="AZ90" s="33">
        <v>6788.15</v>
      </c>
      <c r="BA90" s="31">
        <f t="shared" si="236"/>
        <v>-119.49</v>
      </c>
      <c r="BB90" s="31">
        <f t="shared" si="237"/>
        <v>-286.5</v>
      </c>
      <c r="BC90" s="31">
        <f t="shared" si="238"/>
        <v>-221.82</v>
      </c>
      <c r="BD90" s="31">
        <f t="shared" si="239"/>
        <v>-527.76</v>
      </c>
      <c r="BE90" s="31">
        <f t="shared" si="240"/>
        <v>-675.09</v>
      </c>
      <c r="BF90" s="31">
        <f t="shared" si="241"/>
        <v>-1987.41</v>
      </c>
      <c r="BG90" s="31">
        <f t="shared" si="242"/>
        <v>4180.55</v>
      </c>
      <c r="BH90" s="31">
        <f t="shared" si="243"/>
        <v>3958.41</v>
      </c>
      <c r="BI90" s="31">
        <f t="shared" si="244"/>
        <v>2832.41</v>
      </c>
      <c r="BJ90" s="31">
        <f t="shared" si="245"/>
        <v>-2797.71</v>
      </c>
      <c r="BK90" s="31">
        <f t="shared" si="246"/>
        <v>-3125.95</v>
      </c>
      <c r="BL90" s="31">
        <f t="shared" si="247"/>
        <v>-3246.51</v>
      </c>
      <c r="BM90" s="6">
        <v>2.1399999999999999E-2</v>
      </c>
      <c r="BN90" s="6">
        <v>2.1399999999999999E-2</v>
      </c>
      <c r="BO90" s="6">
        <v>2.1399999999999999E-2</v>
      </c>
      <c r="BP90" s="6">
        <v>2.1399999999999999E-2</v>
      </c>
      <c r="BQ90" s="6">
        <v>2.1399999999999999E-2</v>
      </c>
      <c r="BR90" s="6">
        <v>2.1399999999999999E-2</v>
      </c>
      <c r="BS90" s="6">
        <v>2.1399999999999999E-2</v>
      </c>
      <c r="BT90" s="6">
        <v>2.1399999999999999E-2</v>
      </c>
      <c r="BU90" s="6">
        <v>2.1399999999999999E-2</v>
      </c>
      <c r="BV90" s="6">
        <v>2.1399999999999999E-2</v>
      </c>
      <c r="BW90" s="6">
        <v>2.1399999999999999E-2</v>
      </c>
      <c r="BX90" s="6">
        <v>2.1399999999999999E-2</v>
      </c>
      <c r="BY90" s="31">
        <v>25570.37</v>
      </c>
      <c r="BZ90" s="31">
        <v>61311.5</v>
      </c>
      <c r="CA90" s="31">
        <v>47470.25</v>
      </c>
      <c r="CB90" s="31">
        <v>56470.48</v>
      </c>
      <c r="CC90" s="31">
        <v>72234.740000000005</v>
      </c>
      <c r="CD90" s="31">
        <v>212653.34</v>
      </c>
      <c r="CE90" s="31">
        <v>55914.91</v>
      </c>
      <c r="CF90" s="31">
        <v>52943.76</v>
      </c>
      <c r="CG90" s="31">
        <v>37883.53</v>
      </c>
      <c r="CH90" s="31">
        <v>54428.1</v>
      </c>
      <c r="CI90" s="31">
        <v>60813.95</v>
      </c>
      <c r="CJ90" s="31">
        <v>63159.33</v>
      </c>
      <c r="CK90" s="32">
        <f t="shared" si="248"/>
        <v>2987.19</v>
      </c>
      <c r="CL90" s="32">
        <f t="shared" si="249"/>
        <v>7162.56</v>
      </c>
      <c r="CM90" s="32">
        <f t="shared" si="250"/>
        <v>5545.59</v>
      </c>
      <c r="CN90" s="32">
        <f t="shared" si="251"/>
        <v>6597.02</v>
      </c>
      <c r="CO90" s="32">
        <f t="shared" si="252"/>
        <v>8438.64</v>
      </c>
      <c r="CP90" s="32">
        <f t="shared" si="253"/>
        <v>24842.68</v>
      </c>
      <c r="CQ90" s="32">
        <f t="shared" si="254"/>
        <v>6532.12</v>
      </c>
      <c r="CR90" s="32">
        <f t="shared" si="255"/>
        <v>6185.02</v>
      </c>
      <c r="CS90" s="32">
        <f t="shared" si="256"/>
        <v>4425.6499999999996</v>
      </c>
      <c r="CT90" s="32">
        <f t="shared" si="257"/>
        <v>6358.42</v>
      </c>
      <c r="CU90" s="32">
        <f t="shared" si="258"/>
        <v>7104.43</v>
      </c>
      <c r="CV90" s="32">
        <f t="shared" si="259"/>
        <v>7378.43</v>
      </c>
      <c r="CW90" s="31">
        <f t="shared" si="260"/>
        <v>22702.66</v>
      </c>
      <c r="CX90" s="31">
        <f t="shared" si="261"/>
        <v>54435.439999999995</v>
      </c>
      <c r="CY90" s="31">
        <f t="shared" si="262"/>
        <v>42146.479999999996</v>
      </c>
      <c r="CZ90" s="31">
        <f t="shared" si="263"/>
        <v>50401.22</v>
      </c>
      <c r="DA90" s="31">
        <f t="shared" si="264"/>
        <v>64471.19</v>
      </c>
      <c r="DB90" s="31">
        <f t="shared" si="265"/>
        <v>216628.16</v>
      </c>
      <c r="DC90" s="31">
        <f t="shared" si="266"/>
        <v>52256.93</v>
      </c>
      <c r="DD90" s="31">
        <f t="shared" si="267"/>
        <v>49480.149999999994</v>
      </c>
      <c r="DE90" s="31">
        <f t="shared" si="268"/>
        <v>35405.179999999993</v>
      </c>
      <c r="DF90" s="31">
        <f t="shared" si="269"/>
        <v>57734.479999999996</v>
      </c>
      <c r="DG90" s="31">
        <f t="shared" si="270"/>
        <v>64508.25</v>
      </c>
      <c r="DH90" s="31">
        <f t="shared" si="271"/>
        <v>66996.12000000001</v>
      </c>
      <c r="DI90" s="32">
        <f t="shared" si="200"/>
        <v>1135.1300000000001</v>
      </c>
      <c r="DJ90" s="32">
        <f t="shared" si="201"/>
        <v>2721.77</v>
      </c>
      <c r="DK90" s="32">
        <f t="shared" si="202"/>
        <v>2107.3200000000002</v>
      </c>
      <c r="DL90" s="32">
        <f t="shared" si="203"/>
        <v>2520.06</v>
      </c>
      <c r="DM90" s="32">
        <f t="shared" si="204"/>
        <v>3223.56</v>
      </c>
      <c r="DN90" s="32">
        <f t="shared" si="205"/>
        <v>10831.41</v>
      </c>
      <c r="DO90" s="32">
        <f t="shared" si="206"/>
        <v>2612.85</v>
      </c>
      <c r="DP90" s="32">
        <f t="shared" si="207"/>
        <v>2474.0100000000002</v>
      </c>
      <c r="DQ90" s="32">
        <f t="shared" si="208"/>
        <v>1770.26</v>
      </c>
      <c r="DR90" s="32">
        <f t="shared" si="209"/>
        <v>2886.72</v>
      </c>
      <c r="DS90" s="32">
        <f t="shared" si="210"/>
        <v>3225.41</v>
      </c>
      <c r="DT90" s="32">
        <f t="shared" si="211"/>
        <v>3349.81</v>
      </c>
      <c r="DU90" s="31">
        <f t="shared" si="212"/>
        <v>3607.78</v>
      </c>
      <c r="DV90" s="31">
        <f t="shared" si="213"/>
        <v>8535</v>
      </c>
      <c r="DW90" s="31">
        <f t="shared" si="214"/>
        <v>6527.37</v>
      </c>
      <c r="DX90" s="31">
        <f t="shared" si="215"/>
        <v>7698.79</v>
      </c>
      <c r="DY90" s="31">
        <f t="shared" si="216"/>
        <v>9715.51</v>
      </c>
      <c r="DZ90" s="31">
        <f t="shared" si="217"/>
        <v>32184.9</v>
      </c>
      <c r="EA90" s="31">
        <f t="shared" si="218"/>
        <v>7656.54</v>
      </c>
      <c r="EB90" s="31">
        <f t="shared" si="219"/>
        <v>7155.14</v>
      </c>
      <c r="EC90" s="31">
        <f t="shared" si="220"/>
        <v>5052.16</v>
      </c>
      <c r="ED90" s="31">
        <f t="shared" si="221"/>
        <v>8131.67</v>
      </c>
      <c r="EE90" s="31">
        <f t="shared" si="222"/>
        <v>8962.4599999999991</v>
      </c>
      <c r="EF90" s="31">
        <f t="shared" si="223"/>
        <v>9184.2199999999993</v>
      </c>
      <c r="EG90" s="32">
        <f t="shared" si="224"/>
        <v>27445.57</v>
      </c>
      <c r="EH90" s="32">
        <f t="shared" si="225"/>
        <v>65692.209999999992</v>
      </c>
      <c r="EI90" s="32">
        <f t="shared" si="226"/>
        <v>50781.17</v>
      </c>
      <c r="EJ90" s="32">
        <f t="shared" si="227"/>
        <v>60620.07</v>
      </c>
      <c r="EK90" s="32">
        <f t="shared" si="228"/>
        <v>77410.259999999995</v>
      </c>
      <c r="EL90" s="32">
        <f t="shared" si="229"/>
        <v>259644.47</v>
      </c>
      <c r="EM90" s="32">
        <f t="shared" si="230"/>
        <v>62526.32</v>
      </c>
      <c r="EN90" s="32">
        <f t="shared" si="231"/>
        <v>59109.299999999996</v>
      </c>
      <c r="EO90" s="32">
        <f t="shared" si="232"/>
        <v>42227.599999999991</v>
      </c>
      <c r="EP90" s="32">
        <f t="shared" si="233"/>
        <v>68752.87</v>
      </c>
      <c r="EQ90" s="32">
        <f t="shared" si="234"/>
        <v>76696.12</v>
      </c>
      <c r="ER90" s="32">
        <f t="shared" si="235"/>
        <v>79530.150000000009</v>
      </c>
    </row>
    <row r="91" spans="1:148" x14ac:dyDescent="0.25">
      <c r="A91" t="s">
        <v>498</v>
      </c>
      <c r="B91" s="1" t="s">
        <v>258</v>
      </c>
      <c r="C91" t="str">
        <f t="shared" ca="1" si="272"/>
        <v>IOR3</v>
      </c>
      <c r="D91" t="str">
        <f t="shared" ca="1" si="273"/>
        <v>Kearl Oil Sands Industrial System</v>
      </c>
      <c r="E91" s="52">
        <v>0</v>
      </c>
      <c r="F91" s="52">
        <v>0</v>
      </c>
      <c r="G91" s="52">
        <v>9.8564229999999995</v>
      </c>
      <c r="H91" s="52">
        <v>0</v>
      </c>
      <c r="I91" s="52">
        <v>0</v>
      </c>
      <c r="J91" s="52">
        <v>0</v>
      </c>
      <c r="K91" s="52">
        <v>0</v>
      </c>
      <c r="L91" s="52">
        <v>0</v>
      </c>
      <c r="M91" s="52">
        <v>0</v>
      </c>
      <c r="N91" s="52">
        <v>0</v>
      </c>
      <c r="O91" s="52">
        <v>0</v>
      </c>
      <c r="P91" s="52">
        <v>0</v>
      </c>
      <c r="Q91" s="32">
        <v>0</v>
      </c>
      <c r="R91" s="32">
        <v>0</v>
      </c>
      <c r="S91" s="32">
        <v>121.05</v>
      </c>
      <c r="T91" s="32">
        <v>0</v>
      </c>
      <c r="U91" s="32">
        <v>0</v>
      </c>
      <c r="V91" s="32">
        <v>0</v>
      </c>
      <c r="W91" s="32">
        <v>0</v>
      </c>
      <c r="X91" s="32">
        <v>0</v>
      </c>
      <c r="Y91" s="32">
        <v>0</v>
      </c>
      <c r="Z91" s="32">
        <v>0</v>
      </c>
      <c r="AA91" s="32">
        <v>0</v>
      </c>
      <c r="AB91" s="32">
        <v>0</v>
      </c>
      <c r="AC91" s="2">
        <v>2.5</v>
      </c>
      <c r="AD91" s="2">
        <v>2.5</v>
      </c>
      <c r="AE91" s="2">
        <v>2.5</v>
      </c>
      <c r="AF91" s="2">
        <v>2.5</v>
      </c>
      <c r="AG91" s="2">
        <v>2.5</v>
      </c>
      <c r="AH91" s="2">
        <v>2.5</v>
      </c>
      <c r="AI91" s="2">
        <v>2.5</v>
      </c>
      <c r="AJ91" s="2">
        <v>2.5</v>
      </c>
      <c r="AK91" s="2">
        <v>2.5</v>
      </c>
      <c r="AL91" s="2">
        <v>2.5</v>
      </c>
      <c r="AM91" s="2">
        <v>2.5</v>
      </c>
      <c r="AN91" s="2">
        <v>2.5</v>
      </c>
      <c r="AO91" s="33">
        <v>0</v>
      </c>
      <c r="AP91" s="33">
        <v>0</v>
      </c>
      <c r="AQ91" s="33">
        <v>3.03</v>
      </c>
      <c r="AR91" s="33">
        <v>0</v>
      </c>
      <c r="AS91" s="33">
        <v>0</v>
      </c>
      <c r="AT91" s="33">
        <v>0</v>
      </c>
      <c r="AU91" s="33">
        <v>0</v>
      </c>
      <c r="AV91" s="33">
        <v>0</v>
      </c>
      <c r="AW91" s="33">
        <v>0</v>
      </c>
      <c r="AX91" s="33">
        <v>0</v>
      </c>
      <c r="AY91" s="33">
        <v>0</v>
      </c>
      <c r="AZ91" s="33">
        <v>0</v>
      </c>
      <c r="BA91" s="31">
        <f t="shared" si="236"/>
        <v>0</v>
      </c>
      <c r="BB91" s="31">
        <f t="shared" si="237"/>
        <v>0</v>
      </c>
      <c r="BC91" s="31">
        <f t="shared" si="238"/>
        <v>-0.01</v>
      </c>
      <c r="BD91" s="31">
        <f t="shared" si="239"/>
        <v>0</v>
      </c>
      <c r="BE91" s="31">
        <f t="shared" si="240"/>
        <v>0</v>
      </c>
      <c r="BF91" s="31">
        <f t="shared" si="241"/>
        <v>0</v>
      </c>
      <c r="BG91" s="31">
        <f t="shared" si="242"/>
        <v>0</v>
      </c>
      <c r="BH91" s="31">
        <f t="shared" si="243"/>
        <v>0</v>
      </c>
      <c r="BI91" s="31">
        <f t="shared" si="244"/>
        <v>0</v>
      </c>
      <c r="BJ91" s="31">
        <f t="shared" si="245"/>
        <v>0</v>
      </c>
      <c r="BK91" s="31">
        <f t="shared" si="246"/>
        <v>0</v>
      </c>
      <c r="BL91" s="31">
        <f t="shared" si="247"/>
        <v>0</v>
      </c>
      <c r="BM91" s="6">
        <v>4.0399999999999998E-2</v>
      </c>
      <c r="BN91" s="6">
        <v>4.0399999999999998E-2</v>
      </c>
      <c r="BO91" s="6">
        <v>4.0399999999999998E-2</v>
      </c>
      <c r="BP91" s="6">
        <v>4.0399999999999998E-2</v>
      </c>
      <c r="BQ91" s="6">
        <v>4.0399999999999998E-2</v>
      </c>
      <c r="BR91" s="6">
        <v>4.0399999999999998E-2</v>
      </c>
      <c r="BS91" s="6">
        <v>4.0399999999999998E-2</v>
      </c>
      <c r="BT91" s="6">
        <v>4.0399999999999998E-2</v>
      </c>
      <c r="BU91" s="6">
        <v>4.0399999999999998E-2</v>
      </c>
      <c r="BV91" s="6">
        <v>4.0399999999999998E-2</v>
      </c>
      <c r="BW91" s="6">
        <v>4.0399999999999998E-2</v>
      </c>
      <c r="BX91" s="6">
        <v>4.0399999999999998E-2</v>
      </c>
      <c r="BY91" s="31">
        <v>0</v>
      </c>
      <c r="BZ91" s="31">
        <v>0</v>
      </c>
      <c r="CA91" s="31">
        <v>4.8899999999999997</v>
      </c>
      <c r="CB91" s="31">
        <v>0</v>
      </c>
      <c r="CC91" s="31">
        <v>0</v>
      </c>
      <c r="CD91" s="31">
        <v>0</v>
      </c>
      <c r="CE91" s="31">
        <v>0</v>
      </c>
      <c r="CF91" s="31">
        <v>0</v>
      </c>
      <c r="CG91" s="31">
        <v>0</v>
      </c>
      <c r="CH91" s="31">
        <v>0</v>
      </c>
      <c r="CI91" s="31">
        <v>0</v>
      </c>
      <c r="CJ91" s="31">
        <v>0</v>
      </c>
      <c r="CK91" s="32">
        <f t="shared" si="248"/>
        <v>0</v>
      </c>
      <c r="CL91" s="32">
        <f t="shared" si="249"/>
        <v>0</v>
      </c>
      <c r="CM91" s="32">
        <f t="shared" si="250"/>
        <v>0.3</v>
      </c>
      <c r="CN91" s="32">
        <f t="shared" si="251"/>
        <v>0</v>
      </c>
      <c r="CO91" s="32">
        <f t="shared" si="252"/>
        <v>0</v>
      </c>
      <c r="CP91" s="32">
        <f t="shared" si="253"/>
        <v>0</v>
      </c>
      <c r="CQ91" s="32">
        <f t="shared" si="254"/>
        <v>0</v>
      </c>
      <c r="CR91" s="32">
        <f t="shared" si="255"/>
        <v>0</v>
      </c>
      <c r="CS91" s="32">
        <f t="shared" si="256"/>
        <v>0</v>
      </c>
      <c r="CT91" s="32">
        <f t="shared" si="257"/>
        <v>0</v>
      </c>
      <c r="CU91" s="32">
        <f t="shared" si="258"/>
        <v>0</v>
      </c>
      <c r="CV91" s="32">
        <f t="shared" si="259"/>
        <v>0</v>
      </c>
      <c r="CW91" s="31">
        <f t="shared" si="260"/>
        <v>0</v>
      </c>
      <c r="CX91" s="31">
        <f t="shared" si="261"/>
        <v>0</v>
      </c>
      <c r="CY91" s="31">
        <f t="shared" si="262"/>
        <v>2.1699999999999995</v>
      </c>
      <c r="CZ91" s="31">
        <f t="shared" si="263"/>
        <v>0</v>
      </c>
      <c r="DA91" s="31">
        <f t="shared" si="264"/>
        <v>0</v>
      </c>
      <c r="DB91" s="31">
        <f t="shared" si="265"/>
        <v>0</v>
      </c>
      <c r="DC91" s="31">
        <f t="shared" si="266"/>
        <v>0</v>
      </c>
      <c r="DD91" s="31">
        <f t="shared" si="267"/>
        <v>0</v>
      </c>
      <c r="DE91" s="31">
        <f t="shared" si="268"/>
        <v>0</v>
      </c>
      <c r="DF91" s="31">
        <f t="shared" si="269"/>
        <v>0</v>
      </c>
      <c r="DG91" s="31">
        <f t="shared" si="270"/>
        <v>0</v>
      </c>
      <c r="DH91" s="31">
        <f t="shared" si="271"/>
        <v>0</v>
      </c>
      <c r="DI91" s="32">
        <f t="shared" si="200"/>
        <v>0</v>
      </c>
      <c r="DJ91" s="32">
        <f t="shared" si="201"/>
        <v>0</v>
      </c>
      <c r="DK91" s="32">
        <f t="shared" si="202"/>
        <v>0.11</v>
      </c>
      <c r="DL91" s="32">
        <f t="shared" si="203"/>
        <v>0</v>
      </c>
      <c r="DM91" s="32">
        <f t="shared" si="204"/>
        <v>0</v>
      </c>
      <c r="DN91" s="32">
        <f t="shared" si="205"/>
        <v>0</v>
      </c>
      <c r="DO91" s="32">
        <f t="shared" si="206"/>
        <v>0</v>
      </c>
      <c r="DP91" s="32">
        <f t="shared" si="207"/>
        <v>0</v>
      </c>
      <c r="DQ91" s="32">
        <f t="shared" si="208"/>
        <v>0</v>
      </c>
      <c r="DR91" s="32">
        <f t="shared" si="209"/>
        <v>0</v>
      </c>
      <c r="DS91" s="32">
        <f t="shared" si="210"/>
        <v>0</v>
      </c>
      <c r="DT91" s="32">
        <f t="shared" si="211"/>
        <v>0</v>
      </c>
      <c r="DU91" s="31">
        <f t="shared" si="212"/>
        <v>0</v>
      </c>
      <c r="DV91" s="31">
        <f t="shared" si="213"/>
        <v>0</v>
      </c>
      <c r="DW91" s="31">
        <f t="shared" si="214"/>
        <v>0.34</v>
      </c>
      <c r="DX91" s="31">
        <f t="shared" si="215"/>
        <v>0</v>
      </c>
      <c r="DY91" s="31">
        <f t="shared" si="216"/>
        <v>0</v>
      </c>
      <c r="DZ91" s="31">
        <f t="shared" si="217"/>
        <v>0</v>
      </c>
      <c r="EA91" s="31">
        <f t="shared" si="218"/>
        <v>0</v>
      </c>
      <c r="EB91" s="31">
        <f t="shared" si="219"/>
        <v>0</v>
      </c>
      <c r="EC91" s="31">
        <f t="shared" si="220"/>
        <v>0</v>
      </c>
      <c r="ED91" s="31">
        <f t="shared" si="221"/>
        <v>0</v>
      </c>
      <c r="EE91" s="31">
        <f t="shared" si="222"/>
        <v>0</v>
      </c>
      <c r="EF91" s="31">
        <f t="shared" si="223"/>
        <v>0</v>
      </c>
      <c r="EG91" s="32">
        <f t="shared" si="224"/>
        <v>0</v>
      </c>
      <c r="EH91" s="32">
        <f t="shared" si="225"/>
        <v>0</v>
      </c>
      <c r="EI91" s="32">
        <f t="shared" si="226"/>
        <v>2.6199999999999992</v>
      </c>
      <c r="EJ91" s="32">
        <f t="shared" si="227"/>
        <v>0</v>
      </c>
      <c r="EK91" s="32">
        <f t="shared" si="228"/>
        <v>0</v>
      </c>
      <c r="EL91" s="32">
        <f t="shared" si="229"/>
        <v>0</v>
      </c>
      <c r="EM91" s="32">
        <f t="shared" si="230"/>
        <v>0</v>
      </c>
      <c r="EN91" s="32">
        <f t="shared" si="231"/>
        <v>0</v>
      </c>
      <c r="EO91" s="32">
        <f t="shared" si="232"/>
        <v>0</v>
      </c>
      <c r="EP91" s="32">
        <f t="shared" si="233"/>
        <v>0</v>
      </c>
      <c r="EQ91" s="32">
        <f t="shared" si="234"/>
        <v>0</v>
      </c>
      <c r="ER91" s="32">
        <f t="shared" si="235"/>
        <v>0</v>
      </c>
    </row>
    <row r="92" spans="1:148" x14ac:dyDescent="0.25">
      <c r="A92" t="s">
        <v>467</v>
      </c>
      <c r="B92" s="1" t="s">
        <v>130</v>
      </c>
      <c r="C92" t="str">
        <f t="shared" ca="1" si="272"/>
        <v>KAN</v>
      </c>
      <c r="D92" t="str">
        <f t="shared" ca="1" si="273"/>
        <v>Kananaskis Hydro Facility</v>
      </c>
      <c r="E92" s="52">
        <v>5563.3616333999998</v>
      </c>
      <c r="F92" s="52">
        <v>2593.9220400999998</v>
      </c>
      <c r="G92" s="52">
        <v>6443.5717557999997</v>
      </c>
      <c r="H92" s="52">
        <v>5704.1569410000002</v>
      </c>
      <c r="I92" s="52">
        <v>8684.7996015000008</v>
      </c>
      <c r="J92" s="52">
        <v>9716.6077497999995</v>
      </c>
      <c r="K92" s="52">
        <v>9476.2853890000006</v>
      </c>
      <c r="L92" s="52">
        <v>7451.3543419999996</v>
      </c>
      <c r="M92" s="52">
        <v>7093.2035968999999</v>
      </c>
      <c r="N92" s="52">
        <v>6432.1458278</v>
      </c>
      <c r="O92" s="52">
        <v>5388.2278023999997</v>
      </c>
      <c r="P92" s="52">
        <v>5524.8764762000001</v>
      </c>
      <c r="Q92" s="32">
        <v>187374.94</v>
      </c>
      <c r="R92" s="32">
        <v>79590.39</v>
      </c>
      <c r="S92" s="32">
        <v>132840.71</v>
      </c>
      <c r="T92" s="32">
        <v>118315.27</v>
      </c>
      <c r="U92" s="32">
        <v>509397.08</v>
      </c>
      <c r="V92" s="32">
        <v>956565.1</v>
      </c>
      <c r="W92" s="32">
        <v>219040.13</v>
      </c>
      <c r="X92" s="32">
        <v>253212.27</v>
      </c>
      <c r="Y92" s="32">
        <v>147167.10999999999</v>
      </c>
      <c r="Z92" s="32">
        <v>139486.88</v>
      </c>
      <c r="AA92" s="32">
        <v>109456.05</v>
      </c>
      <c r="AB92" s="32">
        <v>118139.97</v>
      </c>
      <c r="AC92" s="2">
        <v>0.74</v>
      </c>
      <c r="AD92" s="2">
        <v>0.74</v>
      </c>
      <c r="AE92" s="2">
        <v>0.74</v>
      </c>
      <c r="AF92" s="2">
        <v>0.74</v>
      </c>
      <c r="AG92" s="2">
        <v>0.74</v>
      </c>
      <c r="AH92" s="2">
        <v>0.74</v>
      </c>
      <c r="AI92" s="2">
        <v>0.74</v>
      </c>
      <c r="AJ92" s="2">
        <v>0.74</v>
      </c>
      <c r="AK92" s="2">
        <v>0.74</v>
      </c>
      <c r="AL92" s="2">
        <v>0.74</v>
      </c>
      <c r="AM92" s="2">
        <v>0.74</v>
      </c>
      <c r="AN92" s="2">
        <v>0.74</v>
      </c>
      <c r="AO92" s="33">
        <v>1386.57</v>
      </c>
      <c r="AP92" s="33">
        <v>588.97</v>
      </c>
      <c r="AQ92" s="33">
        <v>983.02</v>
      </c>
      <c r="AR92" s="33">
        <v>875.53</v>
      </c>
      <c r="AS92" s="33">
        <v>3769.54</v>
      </c>
      <c r="AT92" s="33">
        <v>7078.58</v>
      </c>
      <c r="AU92" s="33">
        <v>1620.9</v>
      </c>
      <c r="AV92" s="33">
        <v>1873.77</v>
      </c>
      <c r="AW92" s="33">
        <v>1089.04</v>
      </c>
      <c r="AX92" s="33">
        <v>1032.2</v>
      </c>
      <c r="AY92" s="33">
        <v>809.97</v>
      </c>
      <c r="AZ92" s="33">
        <v>874.24</v>
      </c>
      <c r="BA92" s="31">
        <f t="shared" si="236"/>
        <v>-18.739999999999998</v>
      </c>
      <c r="BB92" s="31">
        <f t="shared" si="237"/>
        <v>-7.96</v>
      </c>
      <c r="BC92" s="31">
        <f t="shared" si="238"/>
        <v>-13.28</v>
      </c>
      <c r="BD92" s="31">
        <f t="shared" si="239"/>
        <v>-23.66</v>
      </c>
      <c r="BE92" s="31">
        <f t="shared" si="240"/>
        <v>-101.88</v>
      </c>
      <c r="BF92" s="31">
        <f t="shared" si="241"/>
        <v>-191.31</v>
      </c>
      <c r="BG92" s="31">
        <f t="shared" si="242"/>
        <v>350.46</v>
      </c>
      <c r="BH92" s="31">
        <f t="shared" si="243"/>
        <v>405.14</v>
      </c>
      <c r="BI92" s="31">
        <f t="shared" si="244"/>
        <v>235.47</v>
      </c>
      <c r="BJ92" s="31">
        <f t="shared" si="245"/>
        <v>-153.44</v>
      </c>
      <c r="BK92" s="31">
        <f t="shared" si="246"/>
        <v>-120.4</v>
      </c>
      <c r="BL92" s="31">
        <f t="shared" si="247"/>
        <v>-129.94999999999999</v>
      </c>
      <c r="BM92" s="6">
        <v>-3.2300000000000002E-2</v>
      </c>
      <c r="BN92" s="6">
        <v>-3.2300000000000002E-2</v>
      </c>
      <c r="BO92" s="6">
        <v>-3.2300000000000002E-2</v>
      </c>
      <c r="BP92" s="6">
        <v>-3.2300000000000002E-2</v>
      </c>
      <c r="BQ92" s="6">
        <v>-3.2300000000000002E-2</v>
      </c>
      <c r="BR92" s="6">
        <v>-3.2300000000000002E-2</v>
      </c>
      <c r="BS92" s="6">
        <v>-3.2300000000000002E-2</v>
      </c>
      <c r="BT92" s="6">
        <v>-3.2300000000000002E-2</v>
      </c>
      <c r="BU92" s="6">
        <v>-3.2300000000000002E-2</v>
      </c>
      <c r="BV92" s="6">
        <v>-3.2300000000000002E-2</v>
      </c>
      <c r="BW92" s="6">
        <v>-3.2300000000000002E-2</v>
      </c>
      <c r="BX92" s="6">
        <v>-3.2300000000000002E-2</v>
      </c>
      <c r="BY92" s="31">
        <v>-6052.21</v>
      </c>
      <c r="BZ92" s="31">
        <v>-2570.77</v>
      </c>
      <c r="CA92" s="31">
        <v>-4290.75</v>
      </c>
      <c r="CB92" s="31">
        <v>-3821.58</v>
      </c>
      <c r="CC92" s="31">
        <v>-16453.53</v>
      </c>
      <c r="CD92" s="31">
        <v>-30897.05</v>
      </c>
      <c r="CE92" s="31">
        <v>-7075</v>
      </c>
      <c r="CF92" s="31">
        <v>-8178.76</v>
      </c>
      <c r="CG92" s="31">
        <v>-4753.5</v>
      </c>
      <c r="CH92" s="31">
        <v>-4505.43</v>
      </c>
      <c r="CI92" s="31">
        <v>-3535.43</v>
      </c>
      <c r="CJ92" s="31">
        <v>-3815.92</v>
      </c>
      <c r="CK92" s="32">
        <f t="shared" si="248"/>
        <v>468.44</v>
      </c>
      <c r="CL92" s="32">
        <f t="shared" si="249"/>
        <v>198.98</v>
      </c>
      <c r="CM92" s="32">
        <f t="shared" si="250"/>
        <v>332.1</v>
      </c>
      <c r="CN92" s="32">
        <f t="shared" si="251"/>
        <v>295.79000000000002</v>
      </c>
      <c r="CO92" s="32">
        <f t="shared" si="252"/>
        <v>1273.49</v>
      </c>
      <c r="CP92" s="32">
        <f t="shared" si="253"/>
        <v>2391.41</v>
      </c>
      <c r="CQ92" s="32">
        <f t="shared" si="254"/>
        <v>547.6</v>
      </c>
      <c r="CR92" s="32">
        <f t="shared" si="255"/>
        <v>633.03</v>
      </c>
      <c r="CS92" s="32">
        <f t="shared" si="256"/>
        <v>367.92</v>
      </c>
      <c r="CT92" s="32">
        <f t="shared" si="257"/>
        <v>348.72</v>
      </c>
      <c r="CU92" s="32">
        <f t="shared" si="258"/>
        <v>273.64</v>
      </c>
      <c r="CV92" s="32">
        <f t="shared" si="259"/>
        <v>295.35000000000002</v>
      </c>
      <c r="CW92" s="31">
        <f t="shared" si="260"/>
        <v>-6951.6</v>
      </c>
      <c r="CX92" s="31">
        <f t="shared" si="261"/>
        <v>-2952.8</v>
      </c>
      <c r="CY92" s="31">
        <f t="shared" si="262"/>
        <v>-4928.3900000000003</v>
      </c>
      <c r="CZ92" s="31">
        <f t="shared" si="263"/>
        <v>-4377.66</v>
      </c>
      <c r="DA92" s="31">
        <f t="shared" si="264"/>
        <v>-18847.699999999997</v>
      </c>
      <c r="DB92" s="31">
        <f t="shared" si="265"/>
        <v>-35392.910000000003</v>
      </c>
      <c r="DC92" s="31">
        <f t="shared" si="266"/>
        <v>-8498.7599999999984</v>
      </c>
      <c r="DD92" s="31">
        <f t="shared" si="267"/>
        <v>-9824.64</v>
      </c>
      <c r="DE92" s="31">
        <f t="shared" si="268"/>
        <v>-5710.09</v>
      </c>
      <c r="DF92" s="31">
        <f t="shared" si="269"/>
        <v>-5035.47</v>
      </c>
      <c r="DG92" s="31">
        <f t="shared" si="270"/>
        <v>-3951.36</v>
      </c>
      <c r="DH92" s="31">
        <f t="shared" si="271"/>
        <v>-4264.8600000000006</v>
      </c>
      <c r="DI92" s="32">
        <f t="shared" si="200"/>
        <v>-347.58</v>
      </c>
      <c r="DJ92" s="32">
        <f t="shared" si="201"/>
        <v>-147.63999999999999</v>
      </c>
      <c r="DK92" s="32">
        <f t="shared" si="202"/>
        <v>-246.42</v>
      </c>
      <c r="DL92" s="32">
        <f t="shared" si="203"/>
        <v>-218.88</v>
      </c>
      <c r="DM92" s="32">
        <f t="shared" si="204"/>
        <v>-942.39</v>
      </c>
      <c r="DN92" s="32">
        <f t="shared" si="205"/>
        <v>-1769.65</v>
      </c>
      <c r="DO92" s="32">
        <f t="shared" si="206"/>
        <v>-424.94</v>
      </c>
      <c r="DP92" s="32">
        <f t="shared" si="207"/>
        <v>-491.23</v>
      </c>
      <c r="DQ92" s="32">
        <f t="shared" si="208"/>
        <v>-285.5</v>
      </c>
      <c r="DR92" s="32">
        <f t="shared" si="209"/>
        <v>-251.77</v>
      </c>
      <c r="DS92" s="32">
        <f t="shared" si="210"/>
        <v>-197.57</v>
      </c>
      <c r="DT92" s="32">
        <f t="shared" si="211"/>
        <v>-213.24</v>
      </c>
      <c r="DU92" s="31">
        <f t="shared" si="212"/>
        <v>-1104.71</v>
      </c>
      <c r="DV92" s="31">
        <f t="shared" si="213"/>
        <v>-462.97</v>
      </c>
      <c r="DW92" s="31">
        <f t="shared" si="214"/>
        <v>-763.28</v>
      </c>
      <c r="DX92" s="31">
        <f t="shared" si="215"/>
        <v>-668.69</v>
      </c>
      <c r="DY92" s="31">
        <f t="shared" si="216"/>
        <v>-2840.26</v>
      </c>
      <c r="DZ92" s="31">
        <f t="shared" si="217"/>
        <v>-5258.4</v>
      </c>
      <c r="EA92" s="31">
        <f t="shared" si="218"/>
        <v>-1245.22</v>
      </c>
      <c r="EB92" s="31">
        <f t="shared" si="219"/>
        <v>-1420.71</v>
      </c>
      <c r="EC92" s="31">
        <f t="shared" si="220"/>
        <v>-814.8</v>
      </c>
      <c r="ED92" s="31">
        <f t="shared" si="221"/>
        <v>-709.23</v>
      </c>
      <c r="EE92" s="31">
        <f t="shared" si="222"/>
        <v>-548.98</v>
      </c>
      <c r="EF92" s="31">
        <f t="shared" si="223"/>
        <v>-584.65</v>
      </c>
      <c r="EG92" s="32">
        <f t="shared" si="224"/>
        <v>-8403.89</v>
      </c>
      <c r="EH92" s="32">
        <f t="shared" si="225"/>
        <v>-3563.41</v>
      </c>
      <c r="EI92" s="32">
        <f t="shared" si="226"/>
        <v>-5938.09</v>
      </c>
      <c r="EJ92" s="32">
        <f t="shared" si="227"/>
        <v>-5265.23</v>
      </c>
      <c r="EK92" s="32">
        <f t="shared" si="228"/>
        <v>-22630.35</v>
      </c>
      <c r="EL92" s="32">
        <f t="shared" si="229"/>
        <v>-42420.960000000006</v>
      </c>
      <c r="EM92" s="32">
        <f t="shared" si="230"/>
        <v>-10168.919999999998</v>
      </c>
      <c r="EN92" s="32">
        <f t="shared" si="231"/>
        <v>-11736.579999999998</v>
      </c>
      <c r="EO92" s="32">
        <f t="shared" si="232"/>
        <v>-6810.39</v>
      </c>
      <c r="EP92" s="32">
        <f t="shared" si="233"/>
        <v>-5996.4700000000012</v>
      </c>
      <c r="EQ92" s="32">
        <f t="shared" si="234"/>
        <v>-4697.91</v>
      </c>
      <c r="ER92" s="32">
        <f t="shared" si="235"/>
        <v>-5062.75</v>
      </c>
    </row>
    <row r="93" spans="1:148" x14ac:dyDescent="0.25">
      <c r="A93" t="s">
        <v>464</v>
      </c>
      <c r="B93" s="1" t="s">
        <v>63</v>
      </c>
      <c r="C93" t="str">
        <f t="shared" ca="1" si="272"/>
        <v>KH1</v>
      </c>
      <c r="D93" t="str">
        <f t="shared" ca="1" si="273"/>
        <v>Keephills #1</v>
      </c>
      <c r="E93" s="52">
        <v>277578.70896999998</v>
      </c>
      <c r="F93" s="52">
        <v>218427.70556120001</v>
      </c>
      <c r="G93" s="52">
        <v>103180.63967639999</v>
      </c>
      <c r="H93" s="52">
        <v>0</v>
      </c>
      <c r="I93" s="52">
        <v>80823.832406999994</v>
      </c>
      <c r="J93" s="52">
        <v>270700.04567999998</v>
      </c>
      <c r="K93" s="52">
        <v>215812.54068999999</v>
      </c>
      <c r="L93" s="52">
        <v>268432.87485999998</v>
      </c>
      <c r="M93" s="52">
        <v>270626.14</v>
      </c>
      <c r="N93" s="52">
        <v>277635.36085</v>
      </c>
      <c r="O93" s="52">
        <v>214963.57298</v>
      </c>
      <c r="P93" s="52">
        <v>279966.01486</v>
      </c>
      <c r="Q93" s="32">
        <v>9592738.8000000007</v>
      </c>
      <c r="R93" s="32">
        <v>7646773.5199999996</v>
      </c>
      <c r="S93" s="32">
        <v>1913550.12</v>
      </c>
      <c r="T93" s="32">
        <v>0</v>
      </c>
      <c r="U93" s="32">
        <v>7005636.0700000003</v>
      </c>
      <c r="V93" s="32">
        <v>25780172.809999999</v>
      </c>
      <c r="W93" s="32">
        <v>5118819.87</v>
      </c>
      <c r="X93" s="32">
        <v>9119878.4700000007</v>
      </c>
      <c r="Y93" s="32">
        <v>5675050.9500000002</v>
      </c>
      <c r="Z93" s="32">
        <v>6006964.6200000001</v>
      </c>
      <c r="AA93" s="32">
        <v>4721098.88</v>
      </c>
      <c r="AB93" s="32">
        <v>5892964.5199999996</v>
      </c>
      <c r="AC93" s="2">
        <v>4.7699999999999996</v>
      </c>
      <c r="AD93" s="2">
        <v>4.7699999999999996</v>
      </c>
      <c r="AE93" s="2">
        <v>4.7699999999999996</v>
      </c>
      <c r="AF93" s="2">
        <v>4.7699999999999996</v>
      </c>
      <c r="AG93" s="2">
        <v>4.7699999999999996</v>
      </c>
      <c r="AH93" s="2">
        <v>4.7699999999999996</v>
      </c>
      <c r="AI93" s="2">
        <v>4.7699999999999996</v>
      </c>
      <c r="AJ93" s="2">
        <v>4.7699999999999996</v>
      </c>
      <c r="AK93" s="2">
        <v>4.7699999999999996</v>
      </c>
      <c r="AL93" s="2">
        <v>4.7699999999999996</v>
      </c>
      <c r="AM93" s="2">
        <v>4.7699999999999996</v>
      </c>
      <c r="AN93" s="2">
        <v>4.7699999999999996</v>
      </c>
      <c r="AO93" s="33">
        <v>457573.64</v>
      </c>
      <c r="AP93" s="33">
        <v>364751.1</v>
      </c>
      <c r="AQ93" s="33">
        <v>91276.34</v>
      </c>
      <c r="AR93" s="33">
        <v>0</v>
      </c>
      <c r="AS93" s="33">
        <v>334168.84000000003</v>
      </c>
      <c r="AT93" s="33">
        <v>1229714.24</v>
      </c>
      <c r="AU93" s="33">
        <v>244167.71</v>
      </c>
      <c r="AV93" s="33">
        <v>435018.2</v>
      </c>
      <c r="AW93" s="33">
        <v>270699.93</v>
      </c>
      <c r="AX93" s="33">
        <v>286532.21000000002</v>
      </c>
      <c r="AY93" s="33">
        <v>225196.42</v>
      </c>
      <c r="AZ93" s="33">
        <v>281094.40999999997</v>
      </c>
      <c r="BA93" s="31">
        <f t="shared" si="236"/>
        <v>-959.27</v>
      </c>
      <c r="BB93" s="31">
        <f t="shared" si="237"/>
        <v>-764.68</v>
      </c>
      <c r="BC93" s="31">
        <f t="shared" si="238"/>
        <v>-191.36</v>
      </c>
      <c r="BD93" s="31">
        <f t="shared" si="239"/>
        <v>0</v>
      </c>
      <c r="BE93" s="31">
        <f t="shared" si="240"/>
        <v>-1401.13</v>
      </c>
      <c r="BF93" s="31">
        <f t="shared" si="241"/>
        <v>-5156.03</v>
      </c>
      <c r="BG93" s="31">
        <f t="shared" si="242"/>
        <v>8190.11</v>
      </c>
      <c r="BH93" s="31">
        <f t="shared" si="243"/>
        <v>14591.81</v>
      </c>
      <c r="BI93" s="31">
        <f t="shared" si="244"/>
        <v>9080.08</v>
      </c>
      <c r="BJ93" s="31">
        <f t="shared" si="245"/>
        <v>-6607.66</v>
      </c>
      <c r="BK93" s="31">
        <f t="shared" si="246"/>
        <v>-5193.21</v>
      </c>
      <c r="BL93" s="31">
        <f t="shared" si="247"/>
        <v>-6482.26</v>
      </c>
      <c r="BM93" s="6">
        <v>7.4499999999999997E-2</v>
      </c>
      <c r="BN93" s="6">
        <v>7.4499999999999997E-2</v>
      </c>
      <c r="BO93" s="6">
        <v>7.4499999999999997E-2</v>
      </c>
      <c r="BP93" s="6">
        <v>7.4499999999999997E-2</v>
      </c>
      <c r="BQ93" s="6">
        <v>7.4499999999999997E-2</v>
      </c>
      <c r="BR93" s="6">
        <v>7.4499999999999997E-2</v>
      </c>
      <c r="BS93" s="6">
        <v>7.4499999999999997E-2</v>
      </c>
      <c r="BT93" s="6">
        <v>7.4499999999999997E-2</v>
      </c>
      <c r="BU93" s="6">
        <v>7.4499999999999997E-2</v>
      </c>
      <c r="BV93" s="6">
        <v>7.4499999999999997E-2</v>
      </c>
      <c r="BW93" s="6">
        <v>7.4499999999999997E-2</v>
      </c>
      <c r="BX93" s="6">
        <v>7.4499999999999997E-2</v>
      </c>
      <c r="BY93" s="31">
        <v>714659.04</v>
      </c>
      <c r="BZ93" s="31">
        <v>569684.63</v>
      </c>
      <c r="CA93" s="31">
        <v>142559.48000000001</v>
      </c>
      <c r="CB93" s="31">
        <v>0</v>
      </c>
      <c r="CC93" s="31">
        <v>521919.89</v>
      </c>
      <c r="CD93" s="31">
        <v>1920622.87</v>
      </c>
      <c r="CE93" s="31">
        <v>381352.08</v>
      </c>
      <c r="CF93" s="31">
        <v>679430.95</v>
      </c>
      <c r="CG93" s="31">
        <v>422791.3</v>
      </c>
      <c r="CH93" s="31">
        <v>447518.86</v>
      </c>
      <c r="CI93" s="31">
        <v>351721.87</v>
      </c>
      <c r="CJ93" s="31">
        <v>439025.86</v>
      </c>
      <c r="CK93" s="32">
        <f t="shared" si="248"/>
        <v>23981.85</v>
      </c>
      <c r="CL93" s="32">
        <f t="shared" si="249"/>
        <v>19116.93</v>
      </c>
      <c r="CM93" s="32">
        <f t="shared" si="250"/>
        <v>4783.88</v>
      </c>
      <c r="CN93" s="32">
        <f t="shared" si="251"/>
        <v>0</v>
      </c>
      <c r="CO93" s="32">
        <f t="shared" si="252"/>
        <v>17514.09</v>
      </c>
      <c r="CP93" s="32">
        <f t="shared" si="253"/>
        <v>64450.43</v>
      </c>
      <c r="CQ93" s="32">
        <f t="shared" si="254"/>
        <v>12797.05</v>
      </c>
      <c r="CR93" s="32">
        <f t="shared" si="255"/>
        <v>22799.7</v>
      </c>
      <c r="CS93" s="32">
        <f t="shared" si="256"/>
        <v>14187.63</v>
      </c>
      <c r="CT93" s="32">
        <f t="shared" si="257"/>
        <v>15017.41</v>
      </c>
      <c r="CU93" s="32">
        <f t="shared" si="258"/>
        <v>11802.75</v>
      </c>
      <c r="CV93" s="32">
        <f t="shared" si="259"/>
        <v>14732.41</v>
      </c>
      <c r="CW93" s="31">
        <f t="shared" si="260"/>
        <v>282026.52</v>
      </c>
      <c r="CX93" s="31">
        <f t="shared" si="261"/>
        <v>224815.14000000007</v>
      </c>
      <c r="CY93" s="31">
        <f t="shared" si="262"/>
        <v>56258.380000000019</v>
      </c>
      <c r="CZ93" s="31">
        <f t="shared" si="263"/>
        <v>0</v>
      </c>
      <c r="DA93" s="31">
        <f t="shared" si="264"/>
        <v>206666.26999999996</v>
      </c>
      <c r="DB93" s="31">
        <f t="shared" si="265"/>
        <v>760515.09000000008</v>
      </c>
      <c r="DC93" s="31">
        <f t="shared" si="266"/>
        <v>141791.31000000003</v>
      </c>
      <c r="DD93" s="31">
        <f t="shared" si="267"/>
        <v>252620.6399999999</v>
      </c>
      <c r="DE93" s="31">
        <f t="shared" si="268"/>
        <v>157198.92000000001</v>
      </c>
      <c r="DF93" s="31">
        <f t="shared" si="269"/>
        <v>182611.71999999994</v>
      </c>
      <c r="DG93" s="31">
        <f t="shared" si="270"/>
        <v>143521.40999999997</v>
      </c>
      <c r="DH93" s="31">
        <f t="shared" si="271"/>
        <v>179146.12</v>
      </c>
      <c r="DI93" s="32">
        <f t="shared" si="200"/>
        <v>14101.33</v>
      </c>
      <c r="DJ93" s="32">
        <f t="shared" si="201"/>
        <v>11240.76</v>
      </c>
      <c r="DK93" s="32">
        <f t="shared" si="202"/>
        <v>2812.92</v>
      </c>
      <c r="DL93" s="32">
        <f t="shared" si="203"/>
        <v>0</v>
      </c>
      <c r="DM93" s="32">
        <f t="shared" si="204"/>
        <v>10333.31</v>
      </c>
      <c r="DN93" s="32">
        <f t="shared" si="205"/>
        <v>38025.75</v>
      </c>
      <c r="DO93" s="32">
        <f t="shared" si="206"/>
        <v>7089.57</v>
      </c>
      <c r="DP93" s="32">
        <f t="shared" si="207"/>
        <v>12631.03</v>
      </c>
      <c r="DQ93" s="32">
        <f t="shared" si="208"/>
        <v>7859.95</v>
      </c>
      <c r="DR93" s="32">
        <f t="shared" si="209"/>
        <v>9130.59</v>
      </c>
      <c r="DS93" s="32">
        <f t="shared" si="210"/>
        <v>7176.07</v>
      </c>
      <c r="DT93" s="32">
        <f t="shared" si="211"/>
        <v>8957.31</v>
      </c>
      <c r="DU93" s="31">
        <f t="shared" si="212"/>
        <v>44818.12</v>
      </c>
      <c r="DV93" s="31">
        <f t="shared" si="213"/>
        <v>35249.050000000003</v>
      </c>
      <c r="DW93" s="31">
        <f t="shared" si="214"/>
        <v>8712.93</v>
      </c>
      <c r="DX93" s="31">
        <f t="shared" si="215"/>
        <v>0</v>
      </c>
      <c r="DY93" s="31">
        <f t="shared" si="216"/>
        <v>31143.65</v>
      </c>
      <c r="DZ93" s="31">
        <f t="shared" si="217"/>
        <v>112991.31</v>
      </c>
      <c r="EA93" s="31">
        <f t="shared" si="218"/>
        <v>20774.88</v>
      </c>
      <c r="EB93" s="31">
        <f t="shared" si="219"/>
        <v>36530.54</v>
      </c>
      <c r="EC93" s="31">
        <f t="shared" si="220"/>
        <v>22431.56</v>
      </c>
      <c r="ED93" s="31">
        <f t="shared" si="221"/>
        <v>25720.14</v>
      </c>
      <c r="EE93" s="31">
        <f t="shared" si="222"/>
        <v>19940.16</v>
      </c>
      <c r="EF93" s="31">
        <f t="shared" si="223"/>
        <v>24558.39</v>
      </c>
      <c r="EG93" s="32">
        <f t="shared" si="224"/>
        <v>340945.97000000003</v>
      </c>
      <c r="EH93" s="32">
        <f t="shared" si="225"/>
        <v>271304.95000000007</v>
      </c>
      <c r="EI93" s="32">
        <f t="shared" si="226"/>
        <v>67784.23000000001</v>
      </c>
      <c r="EJ93" s="32">
        <f t="shared" si="227"/>
        <v>0</v>
      </c>
      <c r="EK93" s="32">
        <f t="shared" si="228"/>
        <v>248143.22999999995</v>
      </c>
      <c r="EL93" s="32">
        <f t="shared" si="229"/>
        <v>911532.15000000014</v>
      </c>
      <c r="EM93" s="32">
        <f t="shared" si="230"/>
        <v>169655.76000000004</v>
      </c>
      <c r="EN93" s="32">
        <f t="shared" si="231"/>
        <v>301782.2099999999</v>
      </c>
      <c r="EO93" s="32">
        <f t="shared" si="232"/>
        <v>187490.43000000002</v>
      </c>
      <c r="EP93" s="32">
        <f t="shared" si="233"/>
        <v>217462.44999999995</v>
      </c>
      <c r="EQ93" s="32">
        <f t="shared" si="234"/>
        <v>170637.63999999998</v>
      </c>
      <c r="ER93" s="32">
        <f t="shared" si="235"/>
        <v>212661.82</v>
      </c>
    </row>
    <row r="94" spans="1:148" x14ac:dyDescent="0.25">
      <c r="A94" t="s">
        <v>464</v>
      </c>
      <c r="B94" s="1" t="s">
        <v>64</v>
      </c>
      <c r="C94" t="str">
        <f t="shared" ca="1" si="272"/>
        <v>KH2</v>
      </c>
      <c r="D94" t="str">
        <f t="shared" ca="1" si="273"/>
        <v>Keephills #2</v>
      </c>
      <c r="E94" s="52">
        <v>278176.69342189998</v>
      </c>
      <c r="F94" s="52">
        <v>245506.46617599999</v>
      </c>
      <c r="G94" s="52">
        <v>243444.220734</v>
      </c>
      <c r="H94" s="52">
        <v>264332.06462000002</v>
      </c>
      <c r="I94" s="52">
        <v>207015.74713470001</v>
      </c>
      <c r="J94" s="52">
        <v>202458.1874769</v>
      </c>
      <c r="K94" s="52">
        <v>241115.39211399999</v>
      </c>
      <c r="L94" s="52">
        <v>235455.796798</v>
      </c>
      <c r="M94" s="52">
        <v>263268.32624000002</v>
      </c>
      <c r="N94" s="52">
        <v>261871.84656899999</v>
      </c>
      <c r="O94" s="52">
        <v>225761.62462300001</v>
      </c>
      <c r="P94" s="52">
        <v>270464.85967999999</v>
      </c>
      <c r="Q94" s="32">
        <v>9575900</v>
      </c>
      <c r="R94" s="32">
        <v>7923201.8300000001</v>
      </c>
      <c r="S94" s="32">
        <v>4913086.7</v>
      </c>
      <c r="T94" s="32">
        <v>5439561.2300000004</v>
      </c>
      <c r="U94" s="32">
        <v>5673482.1399999997</v>
      </c>
      <c r="V94" s="32">
        <v>19531090.530000001</v>
      </c>
      <c r="W94" s="32">
        <v>5352606.18</v>
      </c>
      <c r="X94" s="32">
        <v>8088166.5899999999</v>
      </c>
      <c r="Y94" s="32">
        <v>5519379.29</v>
      </c>
      <c r="Z94" s="32">
        <v>5560966.4699999997</v>
      </c>
      <c r="AA94" s="32">
        <v>4755070.1900000004</v>
      </c>
      <c r="AB94" s="32">
        <v>5681677.04</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456770.43</v>
      </c>
      <c r="AP94" s="33">
        <v>377936.73</v>
      </c>
      <c r="AQ94" s="33">
        <v>234354.24</v>
      </c>
      <c r="AR94" s="33">
        <v>259467.07</v>
      </c>
      <c r="AS94" s="33">
        <v>270625.09999999998</v>
      </c>
      <c r="AT94" s="33">
        <v>931633.02</v>
      </c>
      <c r="AU94" s="33">
        <v>255319.31</v>
      </c>
      <c r="AV94" s="33">
        <v>385805.55</v>
      </c>
      <c r="AW94" s="33">
        <v>263274.39</v>
      </c>
      <c r="AX94" s="33">
        <v>265258.09999999998</v>
      </c>
      <c r="AY94" s="33">
        <v>226816.85</v>
      </c>
      <c r="AZ94" s="33">
        <v>271015.99</v>
      </c>
      <c r="BA94" s="31">
        <f t="shared" si="236"/>
        <v>-957.59</v>
      </c>
      <c r="BB94" s="31">
        <f t="shared" si="237"/>
        <v>-792.32</v>
      </c>
      <c r="BC94" s="31">
        <f t="shared" si="238"/>
        <v>-491.31</v>
      </c>
      <c r="BD94" s="31">
        <f t="shared" si="239"/>
        <v>-1087.9100000000001</v>
      </c>
      <c r="BE94" s="31">
        <f t="shared" si="240"/>
        <v>-1134.7</v>
      </c>
      <c r="BF94" s="31">
        <f t="shared" si="241"/>
        <v>-3906.22</v>
      </c>
      <c r="BG94" s="31">
        <f t="shared" si="242"/>
        <v>8564.17</v>
      </c>
      <c r="BH94" s="31">
        <f t="shared" si="243"/>
        <v>12941.07</v>
      </c>
      <c r="BI94" s="31">
        <f t="shared" si="244"/>
        <v>8831.01</v>
      </c>
      <c r="BJ94" s="31">
        <f t="shared" si="245"/>
        <v>-6117.06</v>
      </c>
      <c r="BK94" s="31">
        <f t="shared" si="246"/>
        <v>-5230.58</v>
      </c>
      <c r="BL94" s="31">
        <f t="shared" si="247"/>
        <v>-6249.84</v>
      </c>
      <c r="BM94" s="6">
        <v>7.3700000000000002E-2</v>
      </c>
      <c r="BN94" s="6">
        <v>7.3700000000000002E-2</v>
      </c>
      <c r="BO94" s="6">
        <v>7.3700000000000002E-2</v>
      </c>
      <c r="BP94" s="6">
        <v>7.3700000000000002E-2</v>
      </c>
      <c r="BQ94" s="6">
        <v>7.3700000000000002E-2</v>
      </c>
      <c r="BR94" s="6">
        <v>7.3700000000000002E-2</v>
      </c>
      <c r="BS94" s="6">
        <v>7.3700000000000002E-2</v>
      </c>
      <c r="BT94" s="6">
        <v>7.3700000000000002E-2</v>
      </c>
      <c r="BU94" s="6">
        <v>7.3700000000000002E-2</v>
      </c>
      <c r="BV94" s="6">
        <v>7.3700000000000002E-2</v>
      </c>
      <c r="BW94" s="6">
        <v>7.3700000000000002E-2</v>
      </c>
      <c r="BX94" s="6">
        <v>7.3700000000000002E-2</v>
      </c>
      <c r="BY94" s="31">
        <v>705743.83</v>
      </c>
      <c r="BZ94" s="31">
        <v>583939.97</v>
      </c>
      <c r="CA94" s="31">
        <v>362094.49</v>
      </c>
      <c r="CB94" s="31">
        <v>400895.66</v>
      </c>
      <c r="CC94" s="31">
        <v>418135.63</v>
      </c>
      <c r="CD94" s="31">
        <v>1439441.37</v>
      </c>
      <c r="CE94" s="31">
        <v>394487.08</v>
      </c>
      <c r="CF94" s="31">
        <v>596097.88</v>
      </c>
      <c r="CG94" s="31">
        <v>406778.25</v>
      </c>
      <c r="CH94" s="31">
        <v>409843.23</v>
      </c>
      <c r="CI94" s="31">
        <v>350448.67</v>
      </c>
      <c r="CJ94" s="31">
        <v>418739.6</v>
      </c>
      <c r="CK94" s="32">
        <f t="shared" si="248"/>
        <v>23939.75</v>
      </c>
      <c r="CL94" s="32">
        <f t="shared" si="249"/>
        <v>19808</v>
      </c>
      <c r="CM94" s="32">
        <f t="shared" si="250"/>
        <v>12282.72</v>
      </c>
      <c r="CN94" s="32">
        <f t="shared" si="251"/>
        <v>13598.9</v>
      </c>
      <c r="CO94" s="32">
        <f t="shared" si="252"/>
        <v>14183.71</v>
      </c>
      <c r="CP94" s="32">
        <f t="shared" si="253"/>
        <v>48827.73</v>
      </c>
      <c r="CQ94" s="32">
        <f t="shared" si="254"/>
        <v>13381.52</v>
      </c>
      <c r="CR94" s="32">
        <f t="shared" si="255"/>
        <v>20220.419999999998</v>
      </c>
      <c r="CS94" s="32">
        <f t="shared" si="256"/>
        <v>13798.45</v>
      </c>
      <c r="CT94" s="32">
        <f t="shared" si="257"/>
        <v>13902.42</v>
      </c>
      <c r="CU94" s="32">
        <f t="shared" si="258"/>
        <v>11887.68</v>
      </c>
      <c r="CV94" s="32">
        <f t="shared" si="259"/>
        <v>14204.19</v>
      </c>
      <c r="CW94" s="31">
        <f t="shared" si="260"/>
        <v>273870.74</v>
      </c>
      <c r="CX94" s="31">
        <f t="shared" si="261"/>
        <v>226603.56</v>
      </c>
      <c r="CY94" s="31">
        <f t="shared" si="262"/>
        <v>140514.27999999997</v>
      </c>
      <c r="CZ94" s="31">
        <f t="shared" si="263"/>
        <v>156115.4</v>
      </c>
      <c r="DA94" s="31">
        <f t="shared" si="264"/>
        <v>162828.94000000006</v>
      </c>
      <c r="DB94" s="31">
        <f t="shared" si="265"/>
        <v>560542.30000000005</v>
      </c>
      <c r="DC94" s="31">
        <f t="shared" si="266"/>
        <v>143985.12000000002</v>
      </c>
      <c r="DD94" s="31">
        <f t="shared" si="267"/>
        <v>217571.68000000005</v>
      </c>
      <c r="DE94" s="31">
        <f t="shared" si="268"/>
        <v>148471.29999999999</v>
      </c>
      <c r="DF94" s="31">
        <f t="shared" si="269"/>
        <v>164604.60999999999</v>
      </c>
      <c r="DG94" s="31">
        <f t="shared" si="270"/>
        <v>140750.07999999996</v>
      </c>
      <c r="DH94" s="31">
        <f t="shared" si="271"/>
        <v>168177.63999999998</v>
      </c>
      <c r="DI94" s="32">
        <f t="shared" si="200"/>
        <v>13693.54</v>
      </c>
      <c r="DJ94" s="32">
        <f t="shared" si="201"/>
        <v>11330.18</v>
      </c>
      <c r="DK94" s="32">
        <f t="shared" si="202"/>
        <v>7025.71</v>
      </c>
      <c r="DL94" s="32">
        <f t="shared" si="203"/>
        <v>7805.77</v>
      </c>
      <c r="DM94" s="32">
        <f t="shared" si="204"/>
        <v>8141.45</v>
      </c>
      <c r="DN94" s="32">
        <f t="shared" si="205"/>
        <v>28027.119999999999</v>
      </c>
      <c r="DO94" s="32">
        <f t="shared" si="206"/>
        <v>7199.26</v>
      </c>
      <c r="DP94" s="32">
        <f t="shared" si="207"/>
        <v>10878.58</v>
      </c>
      <c r="DQ94" s="32">
        <f t="shared" si="208"/>
        <v>7423.57</v>
      </c>
      <c r="DR94" s="32">
        <f t="shared" si="209"/>
        <v>8230.23</v>
      </c>
      <c r="DS94" s="32">
        <f t="shared" si="210"/>
        <v>7037.5</v>
      </c>
      <c r="DT94" s="32">
        <f t="shared" si="211"/>
        <v>8408.8799999999992</v>
      </c>
      <c r="DU94" s="31">
        <f t="shared" si="212"/>
        <v>43522.05</v>
      </c>
      <c r="DV94" s="31">
        <f t="shared" si="213"/>
        <v>35529.46</v>
      </c>
      <c r="DW94" s="31">
        <f t="shared" si="214"/>
        <v>21761.93</v>
      </c>
      <c r="DX94" s="31">
        <f t="shared" si="215"/>
        <v>23846.65</v>
      </c>
      <c r="DY94" s="31">
        <f t="shared" si="216"/>
        <v>24537.57</v>
      </c>
      <c r="DZ94" s="31">
        <f t="shared" si="217"/>
        <v>83280.94</v>
      </c>
      <c r="EA94" s="31">
        <f t="shared" si="218"/>
        <v>21096.31</v>
      </c>
      <c r="EB94" s="31">
        <f t="shared" si="219"/>
        <v>31462.240000000002</v>
      </c>
      <c r="EC94" s="31">
        <f t="shared" si="220"/>
        <v>21186.17</v>
      </c>
      <c r="ED94" s="31">
        <f t="shared" si="221"/>
        <v>23183.91</v>
      </c>
      <c r="EE94" s="31">
        <f t="shared" si="222"/>
        <v>19555.13</v>
      </c>
      <c r="EF94" s="31">
        <f t="shared" si="223"/>
        <v>23054.76</v>
      </c>
      <c r="EG94" s="32">
        <f t="shared" si="224"/>
        <v>331086.32999999996</v>
      </c>
      <c r="EH94" s="32">
        <f t="shared" si="225"/>
        <v>273463.2</v>
      </c>
      <c r="EI94" s="32">
        <f t="shared" si="226"/>
        <v>169301.91999999995</v>
      </c>
      <c r="EJ94" s="32">
        <f t="shared" si="227"/>
        <v>187767.81999999998</v>
      </c>
      <c r="EK94" s="32">
        <f t="shared" si="228"/>
        <v>195507.96000000008</v>
      </c>
      <c r="EL94" s="32">
        <f t="shared" si="229"/>
        <v>671850.3600000001</v>
      </c>
      <c r="EM94" s="32">
        <f t="shared" si="230"/>
        <v>172280.69000000003</v>
      </c>
      <c r="EN94" s="32">
        <f t="shared" si="231"/>
        <v>259912.50000000003</v>
      </c>
      <c r="EO94" s="32">
        <f t="shared" si="232"/>
        <v>177081.03999999998</v>
      </c>
      <c r="EP94" s="32">
        <f t="shared" si="233"/>
        <v>196018.75</v>
      </c>
      <c r="EQ94" s="32">
        <f t="shared" si="234"/>
        <v>167342.70999999996</v>
      </c>
      <c r="ER94" s="32">
        <f t="shared" si="235"/>
        <v>199641.28</v>
      </c>
    </row>
    <row r="95" spans="1:148" x14ac:dyDescent="0.25">
      <c r="A95" t="s">
        <v>499</v>
      </c>
      <c r="B95" s="1" t="s">
        <v>121</v>
      </c>
      <c r="C95" t="str">
        <f t="shared" ca="1" si="272"/>
        <v>KH3</v>
      </c>
      <c r="D95" t="str">
        <f t="shared" ca="1" si="273"/>
        <v>Keephills #3</v>
      </c>
      <c r="E95" s="52">
        <v>320523.17233999999</v>
      </c>
      <c r="F95" s="52">
        <v>283778.76990000001</v>
      </c>
      <c r="G95" s="52">
        <v>307164.19855500001</v>
      </c>
      <c r="H95" s="52">
        <v>299703.60810000001</v>
      </c>
      <c r="I95" s="52">
        <v>307365.46516000002</v>
      </c>
      <c r="J95" s="52">
        <v>265319.96038</v>
      </c>
      <c r="K95" s="52">
        <v>264365.36596299999</v>
      </c>
      <c r="L95" s="52">
        <v>0</v>
      </c>
      <c r="M95" s="52">
        <v>252156.2265668</v>
      </c>
      <c r="N95" s="52">
        <v>338158.73914000002</v>
      </c>
      <c r="O95" s="52">
        <v>322302.03477000003</v>
      </c>
      <c r="P95" s="52">
        <v>314679.08512</v>
      </c>
      <c r="Q95" s="32">
        <v>10744904.01</v>
      </c>
      <c r="R95" s="32">
        <v>9384981.0299999993</v>
      </c>
      <c r="S95" s="32">
        <v>6384402.5800000001</v>
      </c>
      <c r="T95" s="32">
        <v>6158464.4900000002</v>
      </c>
      <c r="U95" s="32">
        <v>16923902.829999998</v>
      </c>
      <c r="V95" s="32">
        <v>20861232.210000001</v>
      </c>
      <c r="W95" s="32">
        <v>5863431.7699999996</v>
      </c>
      <c r="X95" s="32">
        <v>0</v>
      </c>
      <c r="Y95" s="32">
        <v>5124336.9800000004</v>
      </c>
      <c r="Z95" s="32">
        <v>7276721.9100000001</v>
      </c>
      <c r="AA95" s="32">
        <v>6830314.8600000003</v>
      </c>
      <c r="AB95" s="32">
        <v>6589451.6399999997</v>
      </c>
      <c r="AC95" s="2">
        <v>4.62</v>
      </c>
      <c r="AD95" s="2">
        <v>4.62</v>
      </c>
      <c r="AE95" s="2">
        <v>4.62</v>
      </c>
      <c r="AF95" s="2">
        <v>4.62</v>
      </c>
      <c r="AG95" s="2">
        <v>4.62</v>
      </c>
      <c r="AH95" s="2">
        <v>4.62</v>
      </c>
      <c r="AI95" s="2">
        <v>4.62</v>
      </c>
      <c r="AJ95" s="2">
        <v>4.62</v>
      </c>
      <c r="AK95" s="2">
        <v>4.62</v>
      </c>
      <c r="AL95" s="2">
        <v>4.62</v>
      </c>
      <c r="AM95" s="2">
        <v>4.62</v>
      </c>
      <c r="AN95" s="2">
        <v>4.62</v>
      </c>
      <c r="AO95" s="33">
        <v>496414.57</v>
      </c>
      <c r="AP95" s="33">
        <v>433586.12</v>
      </c>
      <c r="AQ95" s="33">
        <v>294959.40000000002</v>
      </c>
      <c r="AR95" s="33">
        <v>284521.06</v>
      </c>
      <c r="AS95" s="33">
        <v>781884.31</v>
      </c>
      <c r="AT95" s="33">
        <v>963788.93</v>
      </c>
      <c r="AU95" s="33">
        <v>270890.55</v>
      </c>
      <c r="AV95" s="33">
        <v>0</v>
      </c>
      <c r="AW95" s="33">
        <v>236744.37</v>
      </c>
      <c r="AX95" s="33">
        <v>336184.55</v>
      </c>
      <c r="AY95" s="33">
        <v>315560.55</v>
      </c>
      <c r="AZ95" s="33">
        <v>304432.67</v>
      </c>
      <c r="BA95" s="31">
        <f t="shared" si="236"/>
        <v>-1074.49</v>
      </c>
      <c r="BB95" s="31">
        <f t="shared" si="237"/>
        <v>-938.5</v>
      </c>
      <c r="BC95" s="31">
        <f t="shared" si="238"/>
        <v>-638.44000000000005</v>
      </c>
      <c r="BD95" s="31">
        <f t="shared" si="239"/>
        <v>-1231.69</v>
      </c>
      <c r="BE95" s="31">
        <f t="shared" si="240"/>
        <v>-3384.78</v>
      </c>
      <c r="BF95" s="31">
        <f t="shared" si="241"/>
        <v>-4172.25</v>
      </c>
      <c r="BG95" s="31">
        <f t="shared" si="242"/>
        <v>9381.49</v>
      </c>
      <c r="BH95" s="31">
        <f t="shared" si="243"/>
        <v>0</v>
      </c>
      <c r="BI95" s="31">
        <f t="shared" si="244"/>
        <v>8198.94</v>
      </c>
      <c r="BJ95" s="31">
        <f t="shared" si="245"/>
        <v>-8004.39</v>
      </c>
      <c r="BK95" s="31">
        <f t="shared" si="246"/>
        <v>-7513.35</v>
      </c>
      <c r="BL95" s="31">
        <f t="shared" si="247"/>
        <v>-7248.4</v>
      </c>
      <c r="BM95" s="6">
        <v>6.4000000000000001E-2</v>
      </c>
      <c r="BN95" s="6">
        <v>6.4000000000000001E-2</v>
      </c>
      <c r="BO95" s="6">
        <v>6.4000000000000001E-2</v>
      </c>
      <c r="BP95" s="6">
        <v>6.4000000000000001E-2</v>
      </c>
      <c r="BQ95" s="6">
        <v>6.4000000000000001E-2</v>
      </c>
      <c r="BR95" s="6">
        <v>6.4000000000000001E-2</v>
      </c>
      <c r="BS95" s="6">
        <v>6.4000000000000001E-2</v>
      </c>
      <c r="BT95" s="6">
        <v>6.4000000000000001E-2</v>
      </c>
      <c r="BU95" s="6">
        <v>6.4000000000000001E-2</v>
      </c>
      <c r="BV95" s="6">
        <v>6.4000000000000001E-2</v>
      </c>
      <c r="BW95" s="6">
        <v>6.4000000000000001E-2</v>
      </c>
      <c r="BX95" s="6">
        <v>6.4000000000000001E-2</v>
      </c>
      <c r="BY95" s="31">
        <v>687673.86</v>
      </c>
      <c r="BZ95" s="31">
        <v>600638.79</v>
      </c>
      <c r="CA95" s="31">
        <v>408601.77</v>
      </c>
      <c r="CB95" s="31">
        <v>394141.73</v>
      </c>
      <c r="CC95" s="31">
        <v>1083129.78</v>
      </c>
      <c r="CD95" s="31">
        <v>1335118.8600000001</v>
      </c>
      <c r="CE95" s="31">
        <v>375259.63</v>
      </c>
      <c r="CF95" s="31">
        <v>0</v>
      </c>
      <c r="CG95" s="31">
        <v>327957.57</v>
      </c>
      <c r="CH95" s="31">
        <v>465710.2</v>
      </c>
      <c r="CI95" s="31">
        <v>437140.15</v>
      </c>
      <c r="CJ95" s="31">
        <v>421724.9</v>
      </c>
      <c r="CK95" s="32">
        <f t="shared" si="248"/>
        <v>26862.26</v>
      </c>
      <c r="CL95" s="32">
        <f t="shared" si="249"/>
        <v>23462.45</v>
      </c>
      <c r="CM95" s="32">
        <f t="shared" si="250"/>
        <v>15961.01</v>
      </c>
      <c r="CN95" s="32">
        <f t="shared" si="251"/>
        <v>15396.16</v>
      </c>
      <c r="CO95" s="32">
        <f t="shared" si="252"/>
        <v>42309.760000000002</v>
      </c>
      <c r="CP95" s="32">
        <f t="shared" si="253"/>
        <v>52153.08</v>
      </c>
      <c r="CQ95" s="32">
        <f t="shared" si="254"/>
        <v>14658.58</v>
      </c>
      <c r="CR95" s="32">
        <f t="shared" si="255"/>
        <v>0</v>
      </c>
      <c r="CS95" s="32">
        <f t="shared" si="256"/>
        <v>12810.84</v>
      </c>
      <c r="CT95" s="32">
        <f t="shared" si="257"/>
        <v>18191.8</v>
      </c>
      <c r="CU95" s="32">
        <f t="shared" si="258"/>
        <v>17075.79</v>
      </c>
      <c r="CV95" s="32">
        <f t="shared" si="259"/>
        <v>16473.63</v>
      </c>
      <c r="CW95" s="31">
        <f t="shared" si="260"/>
        <v>219196.03999999998</v>
      </c>
      <c r="CX95" s="31">
        <f t="shared" si="261"/>
        <v>191453.62</v>
      </c>
      <c r="CY95" s="31">
        <f t="shared" si="262"/>
        <v>130241.82</v>
      </c>
      <c r="CZ95" s="31">
        <f t="shared" si="263"/>
        <v>126248.51999999996</v>
      </c>
      <c r="DA95" s="31">
        <f t="shared" si="264"/>
        <v>346940.01</v>
      </c>
      <c r="DB95" s="31">
        <f t="shared" si="265"/>
        <v>427655.26000000013</v>
      </c>
      <c r="DC95" s="31">
        <f t="shared" si="266"/>
        <v>109646.17000000003</v>
      </c>
      <c r="DD95" s="31">
        <f t="shared" si="267"/>
        <v>0</v>
      </c>
      <c r="DE95" s="31">
        <f t="shared" si="268"/>
        <v>95825.100000000035</v>
      </c>
      <c r="DF95" s="31">
        <f t="shared" si="269"/>
        <v>155721.84000000003</v>
      </c>
      <c r="DG95" s="31">
        <f t="shared" si="270"/>
        <v>146168.74000000002</v>
      </c>
      <c r="DH95" s="31">
        <f t="shared" si="271"/>
        <v>141014.26000000004</v>
      </c>
      <c r="DI95" s="32">
        <f t="shared" si="200"/>
        <v>10959.8</v>
      </c>
      <c r="DJ95" s="32">
        <f t="shared" si="201"/>
        <v>9572.68</v>
      </c>
      <c r="DK95" s="32">
        <f t="shared" si="202"/>
        <v>6512.09</v>
      </c>
      <c r="DL95" s="32">
        <f t="shared" si="203"/>
        <v>6312.43</v>
      </c>
      <c r="DM95" s="32">
        <f t="shared" si="204"/>
        <v>17347</v>
      </c>
      <c r="DN95" s="32">
        <f t="shared" si="205"/>
        <v>21382.76</v>
      </c>
      <c r="DO95" s="32">
        <f t="shared" si="206"/>
        <v>5482.31</v>
      </c>
      <c r="DP95" s="32">
        <f t="shared" si="207"/>
        <v>0</v>
      </c>
      <c r="DQ95" s="32">
        <f t="shared" si="208"/>
        <v>4791.26</v>
      </c>
      <c r="DR95" s="32">
        <f t="shared" si="209"/>
        <v>7786.09</v>
      </c>
      <c r="DS95" s="32">
        <f t="shared" si="210"/>
        <v>7308.44</v>
      </c>
      <c r="DT95" s="32">
        <f t="shared" si="211"/>
        <v>7050.71</v>
      </c>
      <c r="DU95" s="31">
        <f t="shared" si="212"/>
        <v>34833.440000000002</v>
      </c>
      <c r="DV95" s="31">
        <f t="shared" si="213"/>
        <v>30018.26</v>
      </c>
      <c r="DW95" s="31">
        <f t="shared" si="214"/>
        <v>20171</v>
      </c>
      <c r="DX95" s="31">
        <f t="shared" si="215"/>
        <v>19284.48</v>
      </c>
      <c r="DY95" s="31">
        <f t="shared" si="216"/>
        <v>52282.25</v>
      </c>
      <c r="DZ95" s="31">
        <f t="shared" si="217"/>
        <v>63537.63</v>
      </c>
      <c r="EA95" s="31">
        <f t="shared" si="218"/>
        <v>16065.06</v>
      </c>
      <c r="EB95" s="31">
        <f t="shared" si="219"/>
        <v>0</v>
      </c>
      <c r="EC95" s="31">
        <f t="shared" si="220"/>
        <v>13673.8</v>
      </c>
      <c r="ED95" s="31">
        <f t="shared" si="221"/>
        <v>21932.81</v>
      </c>
      <c r="EE95" s="31">
        <f t="shared" si="222"/>
        <v>20307.97</v>
      </c>
      <c r="EF95" s="31">
        <f t="shared" si="223"/>
        <v>19331.05</v>
      </c>
      <c r="EG95" s="32">
        <f t="shared" si="224"/>
        <v>264989.27999999997</v>
      </c>
      <c r="EH95" s="32">
        <f t="shared" si="225"/>
        <v>231044.56</v>
      </c>
      <c r="EI95" s="32">
        <f t="shared" si="226"/>
        <v>156924.91</v>
      </c>
      <c r="EJ95" s="32">
        <f t="shared" si="227"/>
        <v>151845.42999999996</v>
      </c>
      <c r="EK95" s="32">
        <f t="shared" si="228"/>
        <v>416569.26</v>
      </c>
      <c r="EL95" s="32">
        <f t="shared" si="229"/>
        <v>512575.65000000014</v>
      </c>
      <c r="EM95" s="32">
        <f t="shared" si="230"/>
        <v>131193.54000000004</v>
      </c>
      <c r="EN95" s="32">
        <f t="shared" si="231"/>
        <v>0</v>
      </c>
      <c r="EO95" s="32">
        <f t="shared" si="232"/>
        <v>114290.16000000003</v>
      </c>
      <c r="EP95" s="32">
        <f t="shared" si="233"/>
        <v>185440.74000000002</v>
      </c>
      <c r="EQ95" s="32">
        <f t="shared" si="234"/>
        <v>173785.15000000002</v>
      </c>
      <c r="ER95" s="32">
        <f t="shared" si="235"/>
        <v>167396.02000000002</v>
      </c>
    </row>
    <row r="96" spans="1:148" x14ac:dyDescent="0.25">
      <c r="A96" t="s">
        <v>500</v>
      </c>
      <c r="B96" s="1" t="s">
        <v>88</v>
      </c>
      <c r="C96" t="str">
        <f t="shared" ca="1" si="272"/>
        <v>KHW1</v>
      </c>
      <c r="D96" t="str">
        <f t="shared" ca="1" si="273"/>
        <v>Kettles Hill Wind Facility</v>
      </c>
      <c r="E96" s="52">
        <v>25853.357966600001</v>
      </c>
      <c r="F96" s="52">
        <v>12588.245106099999</v>
      </c>
      <c r="G96" s="52">
        <v>23766.377482899999</v>
      </c>
      <c r="H96" s="52">
        <v>15899.513629700001</v>
      </c>
      <c r="I96" s="52">
        <v>5471.6226832000002</v>
      </c>
      <c r="J96" s="52">
        <v>5935.3494520000004</v>
      </c>
      <c r="K96" s="52">
        <v>10681.3651553</v>
      </c>
      <c r="L96" s="52">
        <v>10184.810982000001</v>
      </c>
      <c r="M96" s="52">
        <v>16053.897138800001</v>
      </c>
      <c r="N96" s="52">
        <v>16634.108318099999</v>
      </c>
      <c r="O96" s="52">
        <v>18905.809983399999</v>
      </c>
      <c r="P96" s="52">
        <v>19680.118069700002</v>
      </c>
      <c r="Q96" s="32">
        <v>683728.7</v>
      </c>
      <c r="R96" s="32">
        <v>265004.24</v>
      </c>
      <c r="S96" s="32">
        <v>429354.56</v>
      </c>
      <c r="T96" s="32">
        <v>302193.28000000003</v>
      </c>
      <c r="U96" s="32">
        <v>184114.41</v>
      </c>
      <c r="V96" s="32">
        <v>304956.06</v>
      </c>
      <c r="W96" s="32">
        <v>221441.58</v>
      </c>
      <c r="X96" s="32">
        <v>257938.55</v>
      </c>
      <c r="Y96" s="32">
        <v>304240.06</v>
      </c>
      <c r="Z96" s="32">
        <v>294403.82</v>
      </c>
      <c r="AA96" s="32">
        <v>331131.05</v>
      </c>
      <c r="AB96" s="32">
        <v>354962.86</v>
      </c>
      <c r="AC96" s="2">
        <v>3.33</v>
      </c>
      <c r="AD96" s="2">
        <v>3.33</v>
      </c>
      <c r="AE96" s="2">
        <v>3.33</v>
      </c>
      <c r="AF96" s="2">
        <v>3.33</v>
      </c>
      <c r="AG96" s="2">
        <v>3.33</v>
      </c>
      <c r="AH96" s="2">
        <v>3.33</v>
      </c>
      <c r="AI96" s="2">
        <v>3.33</v>
      </c>
      <c r="AJ96" s="2">
        <v>3.33</v>
      </c>
      <c r="AK96" s="2">
        <v>3.33</v>
      </c>
      <c r="AL96" s="2">
        <v>3.33</v>
      </c>
      <c r="AM96" s="2">
        <v>3.33</v>
      </c>
      <c r="AN96" s="2">
        <v>3.33</v>
      </c>
      <c r="AO96" s="33">
        <v>22768.17</v>
      </c>
      <c r="AP96" s="33">
        <v>8824.64</v>
      </c>
      <c r="AQ96" s="33">
        <v>14297.51</v>
      </c>
      <c r="AR96" s="33">
        <v>10063.040000000001</v>
      </c>
      <c r="AS96" s="33">
        <v>6131.01</v>
      </c>
      <c r="AT96" s="33">
        <v>10155.040000000001</v>
      </c>
      <c r="AU96" s="33">
        <v>7374</v>
      </c>
      <c r="AV96" s="33">
        <v>8589.35</v>
      </c>
      <c r="AW96" s="33">
        <v>10131.19</v>
      </c>
      <c r="AX96" s="33">
        <v>9803.65</v>
      </c>
      <c r="AY96" s="33">
        <v>11026.66</v>
      </c>
      <c r="AZ96" s="33">
        <v>11820.26</v>
      </c>
      <c r="BA96" s="31">
        <f t="shared" si="236"/>
        <v>-68.37</v>
      </c>
      <c r="BB96" s="31">
        <f t="shared" si="237"/>
        <v>-26.5</v>
      </c>
      <c r="BC96" s="31">
        <f t="shared" si="238"/>
        <v>-42.94</v>
      </c>
      <c r="BD96" s="31">
        <f t="shared" si="239"/>
        <v>-60.44</v>
      </c>
      <c r="BE96" s="31">
        <f t="shared" si="240"/>
        <v>-36.82</v>
      </c>
      <c r="BF96" s="31">
        <f t="shared" si="241"/>
        <v>-60.99</v>
      </c>
      <c r="BG96" s="31">
        <f t="shared" si="242"/>
        <v>354.31</v>
      </c>
      <c r="BH96" s="31">
        <f t="shared" si="243"/>
        <v>412.7</v>
      </c>
      <c r="BI96" s="31">
        <f t="shared" si="244"/>
        <v>486.78</v>
      </c>
      <c r="BJ96" s="31">
        <f t="shared" si="245"/>
        <v>-323.83999999999997</v>
      </c>
      <c r="BK96" s="31">
        <f t="shared" si="246"/>
        <v>-364.24</v>
      </c>
      <c r="BL96" s="31">
        <f t="shared" si="247"/>
        <v>-390.46</v>
      </c>
      <c r="BM96" s="6">
        <v>3.4700000000000002E-2</v>
      </c>
      <c r="BN96" s="6">
        <v>3.4700000000000002E-2</v>
      </c>
      <c r="BO96" s="6">
        <v>3.4700000000000002E-2</v>
      </c>
      <c r="BP96" s="6">
        <v>3.4700000000000002E-2</v>
      </c>
      <c r="BQ96" s="6">
        <v>3.4700000000000002E-2</v>
      </c>
      <c r="BR96" s="6">
        <v>3.4700000000000002E-2</v>
      </c>
      <c r="BS96" s="6">
        <v>3.4700000000000002E-2</v>
      </c>
      <c r="BT96" s="6">
        <v>3.4700000000000002E-2</v>
      </c>
      <c r="BU96" s="6">
        <v>3.4700000000000002E-2</v>
      </c>
      <c r="BV96" s="6">
        <v>3.4700000000000002E-2</v>
      </c>
      <c r="BW96" s="6">
        <v>3.4700000000000002E-2</v>
      </c>
      <c r="BX96" s="6">
        <v>3.4700000000000002E-2</v>
      </c>
      <c r="BY96" s="31">
        <v>23725.39</v>
      </c>
      <c r="BZ96" s="31">
        <v>9195.65</v>
      </c>
      <c r="CA96" s="31">
        <v>14898.6</v>
      </c>
      <c r="CB96" s="31">
        <v>10486.11</v>
      </c>
      <c r="CC96" s="31">
        <v>6388.77</v>
      </c>
      <c r="CD96" s="31">
        <v>10581.98</v>
      </c>
      <c r="CE96" s="31">
        <v>7684.02</v>
      </c>
      <c r="CF96" s="31">
        <v>8950.4699999999993</v>
      </c>
      <c r="CG96" s="31">
        <v>10557.13</v>
      </c>
      <c r="CH96" s="31">
        <v>10215.81</v>
      </c>
      <c r="CI96" s="31">
        <v>11490.25</v>
      </c>
      <c r="CJ96" s="31">
        <v>12317.21</v>
      </c>
      <c r="CK96" s="32">
        <f t="shared" si="248"/>
        <v>1709.32</v>
      </c>
      <c r="CL96" s="32">
        <f t="shared" si="249"/>
        <v>662.51</v>
      </c>
      <c r="CM96" s="32">
        <f t="shared" si="250"/>
        <v>1073.3900000000001</v>
      </c>
      <c r="CN96" s="32">
        <f t="shared" si="251"/>
        <v>755.48</v>
      </c>
      <c r="CO96" s="32">
        <f t="shared" si="252"/>
        <v>460.29</v>
      </c>
      <c r="CP96" s="32">
        <f t="shared" si="253"/>
        <v>762.39</v>
      </c>
      <c r="CQ96" s="32">
        <f t="shared" si="254"/>
        <v>553.6</v>
      </c>
      <c r="CR96" s="32">
        <f t="shared" si="255"/>
        <v>644.85</v>
      </c>
      <c r="CS96" s="32">
        <f t="shared" si="256"/>
        <v>760.6</v>
      </c>
      <c r="CT96" s="32">
        <f t="shared" si="257"/>
        <v>736.01</v>
      </c>
      <c r="CU96" s="32">
        <f t="shared" si="258"/>
        <v>827.83</v>
      </c>
      <c r="CV96" s="32">
        <f t="shared" si="259"/>
        <v>887.41</v>
      </c>
      <c r="CW96" s="31">
        <f t="shared" si="260"/>
        <v>2734.9100000000008</v>
      </c>
      <c r="CX96" s="31">
        <f t="shared" si="261"/>
        <v>1060.0200000000004</v>
      </c>
      <c r="CY96" s="31">
        <f t="shared" si="262"/>
        <v>1717.4199999999996</v>
      </c>
      <c r="CZ96" s="31">
        <f t="shared" si="263"/>
        <v>1238.9899999999993</v>
      </c>
      <c r="DA96" s="31">
        <f t="shared" si="264"/>
        <v>754.87000000000023</v>
      </c>
      <c r="DB96" s="31">
        <f t="shared" si="265"/>
        <v>1250.3199999999981</v>
      </c>
      <c r="DC96" s="31">
        <f t="shared" si="266"/>
        <v>509.3100000000008</v>
      </c>
      <c r="DD96" s="31">
        <f t="shared" si="267"/>
        <v>593.2699999999993</v>
      </c>
      <c r="DE96" s="31">
        <f t="shared" si="268"/>
        <v>699.75999999999908</v>
      </c>
      <c r="DF96" s="31">
        <f t="shared" si="269"/>
        <v>1472.01</v>
      </c>
      <c r="DG96" s="31">
        <f t="shared" si="270"/>
        <v>1655.66</v>
      </c>
      <c r="DH96" s="31">
        <f t="shared" si="271"/>
        <v>1774.8199999999988</v>
      </c>
      <c r="DI96" s="32">
        <f t="shared" si="200"/>
        <v>136.75</v>
      </c>
      <c r="DJ96" s="32">
        <f t="shared" si="201"/>
        <v>53</v>
      </c>
      <c r="DK96" s="32">
        <f t="shared" si="202"/>
        <v>85.87</v>
      </c>
      <c r="DL96" s="32">
        <f t="shared" si="203"/>
        <v>61.95</v>
      </c>
      <c r="DM96" s="32">
        <f t="shared" si="204"/>
        <v>37.74</v>
      </c>
      <c r="DN96" s="32">
        <f t="shared" si="205"/>
        <v>62.52</v>
      </c>
      <c r="DO96" s="32">
        <f t="shared" si="206"/>
        <v>25.47</v>
      </c>
      <c r="DP96" s="32">
        <f t="shared" si="207"/>
        <v>29.66</v>
      </c>
      <c r="DQ96" s="32">
        <f t="shared" si="208"/>
        <v>34.99</v>
      </c>
      <c r="DR96" s="32">
        <f t="shared" si="209"/>
        <v>73.599999999999994</v>
      </c>
      <c r="DS96" s="32">
        <f t="shared" si="210"/>
        <v>82.78</v>
      </c>
      <c r="DT96" s="32">
        <f t="shared" si="211"/>
        <v>88.74</v>
      </c>
      <c r="DU96" s="31">
        <f t="shared" si="212"/>
        <v>434.62</v>
      </c>
      <c r="DV96" s="31">
        <f t="shared" si="213"/>
        <v>166.2</v>
      </c>
      <c r="DW96" s="31">
        <f t="shared" si="214"/>
        <v>265.98</v>
      </c>
      <c r="DX96" s="31">
        <f t="shared" si="215"/>
        <v>189.26</v>
      </c>
      <c r="DY96" s="31">
        <f t="shared" si="216"/>
        <v>113.76</v>
      </c>
      <c r="DZ96" s="31">
        <f t="shared" si="217"/>
        <v>185.76</v>
      </c>
      <c r="EA96" s="31">
        <f t="shared" si="218"/>
        <v>74.62</v>
      </c>
      <c r="EB96" s="31">
        <f t="shared" si="219"/>
        <v>85.79</v>
      </c>
      <c r="EC96" s="31">
        <f t="shared" si="220"/>
        <v>99.85</v>
      </c>
      <c r="ED96" s="31">
        <f t="shared" si="221"/>
        <v>207.33</v>
      </c>
      <c r="EE96" s="31">
        <f t="shared" si="222"/>
        <v>230.03</v>
      </c>
      <c r="EF96" s="31">
        <f t="shared" si="223"/>
        <v>243.3</v>
      </c>
      <c r="EG96" s="32">
        <f t="shared" si="224"/>
        <v>3306.2800000000007</v>
      </c>
      <c r="EH96" s="32">
        <f t="shared" si="225"/>
        <v>1279.2200000000005</v>
      </c>
      <c r="EI96" s="32">
        <f t="shared" si="226"/>
        <v>2069.2699999999995</v>
      </c>
      <c r="EJ96" s="32">
        <f t="shared" si="227"/>
        <v>1490.1999999999994</v>
      </c>
      <c r="EK96" s="32">
        <f t="shared" si="228"/>
        <v>906.37000000000023</v>
      </c>
      <c r="EL96" s="32">
        <f t="shared" si="229"/>
        <v>1498.5999999999981</v>
      </c>
      <c r="EM96" s="32">
        <f t="shared" si="230"/>
        <v>609.40000000000077</v>
      </c>
      <c r="EN96" s="32">
        <f t="shared" si="231"/>
        <v>708.71999999999923</v>
      </c>
      <c r="EO96" s="32">
        <f t="shared" si="232"/>
        <v>834.59999999999911</v>
      </c>
      <c r="EP96" s="32">
        <f t="shared" si="233"/>
        <v>1752.9399999999998</v>
      </c>
      <c r="EQ96" s="32">
        <f t="shared" si="234"/>
        <v>1968.47</v>
      </c>
      <c r="ER96" s="32">
        <f t="shared" si="235"/>
        <v>2106.8599999999988</v>
      </c>
    </row>
    <row r="97" spans="1:148" x14ac:dyDescent="0.25">
      <c r="A97" t="s">
        <v>501</v>
      </c>
      <c r="B97" s="1" t="s">
        <v>90</v>
      </c>
      <c r="C97" t="str">
        <f t="shared" ca="1" si="272"/>
        <v>SPCIMP</v>
      </c>
      <c r="D97" t="str">
        <f t="shared" ca="1" si="273"/>
        <v>Alberta-Saskatchewan Intertie - Import</v>
      </c>
      <c r="F97" s="52">
        <v>14</v>
      </c>
      <c r="G97" s="52">
        <v>385</v>
      </c>
      <c r="I97" s="52">
        <v>699</v>
      </c>
      <c r="J97" s="52">
        <v>4869</v>
      </c>
      <c r="K97" s="52">
        <v>2040</v>
      </c>
      <c r="L97" s="52">
        <v>4974</v>
      </c>
      <c r="M97" s="52">
        <v>309</v>
      </c>
      <c r="N97" s="52">
        <v>566</v>
      </c>
      <c r="O97" s="52">
        <v>3339</v>
      </c>
      <c r="P97" s="52">
        <v>1150</v>
      </c>
      <c r="Q97" s="32"/>
      <c r="R97" s="32">
        <v>363.16</v>
      </c>
      <c r="S97" s="32">
        <v>9303.15</v>
      </c>
      <c r="T97" s="32"/>
      <c r="U97" s="32">
        <v>115809.91</v>
      </c>
      <c r="V97" s="32">
        <v>238356.6</v>
      </c>
      <c r="W97" s="32">
        <v>47209.01</v>
      </c>
      <c r="X97" s="32">
        <v>141864.32000000001</v>
      </c>
      <c r="Y97" s="32">
        <v>8105.01</v>
      </c>
      <c r="Z97" s="32">
        <v>10098.219999999999</v>
      </c>
      <c r="AA97" s="32">
        <v>51331.040000000001</v>
      </c>
      <c r="AB97" s="32">
        <v>29773.42</v>
      </c>
      <c r="AD97" s="2">
        <v>6.4</v>
      </c>
      <c r="AE97" s="2">
        <v>6.4</v>
      </c>
      <c r="AG97" s="2">
        <v>6.4</v>
      </c>
      <c r="AH97" s="2">
        <v>6.4</v>
      </c>
      <c r="AI97" s="2">
        <v>6.4</v>
      </c>
      <c r="AJ97" s="2">
        <v>6.4</v>
      </c>
      <c r="AK97" s="2">
        <v>6.4</v>
      </c>
      <c r="AL97" s="2">
        <v>6.4</v>
      </c>
      <c r="AM97" s="2">
        <v>6.4</v>
      </c>
      <c r="AN97" s="2">
        <v>6.4</v>
      </c>
      <c r="AO97" s="33"/>
      <c r="AP97" s="33">
        <v>23.24</v>
      </c>
      <c r="AQ97" s="33">
        <v>595.4</v>
      </c>
      <c r="AR97" s="33"/>
      <c r="AS97" s="33">
        <v>7411.83</v>
      </c>
      <c r="AT97" s="33">
        <v>15254.82</v>
      </c>
      <c r="AU97" s="33">
        <v>3021.38</v>
      </c>
      <c r="AV97" s="33">
        <v>9079.32</v>
      </c>
      <c r="AW97" s="33">
        <v>518.72</v>
      </c>
      <c r="AX97" s="33">
        <v>646.29</v>
      </c>
      <c r="AY97" s="33">
        <v>3285.19</v>
      </c>
      <c r="AZ97" s="33">
        <v>1905.5</v>
      </c>
      <c r="BA97" s="31">
        <f t="shared" si="236"/>
        <v>0</v>
      </c>
      <c r="BB97" s="31">
        <f t="shared" si="237"/>
        <v>-0.04</v>
      </c>
      <c r="BC97" s="31">
        <f t="shared" si="238"/>
        <v>-0.93</v>
      </c>
      <c r="BD97" s="31">
        <f t="shared" si="239"/>
        <v>0</v>
      </c>
      <c r="BE97" s="31">
        <f t="shared" si="240"/>
        <v>-23.16</v>
      </c>
      <c r="BF97" s="31">
        <f t="shared" si="241"/>
        <v>-47.67</v>
      </c>
      <c r="BG97" s="31">
        <f t="shared" si="242"/>
        <v>75.53</v>
      </c>
      <c r="BH97" s="31">
        <f t="shared" si="243"/>
        <v>226.98</v>
      </c>
      <c r="BI97" s="31">
        <f t="shared" si="244"/>
        <v>12.97</v>
      </c>
      <c r="BJ97" s="31">
        <f t="shared" si="245"/>
        <v>-11.11</v>
      </c>
      <c r="BK97" s="31">
        <f t="shared" si="246"/>
        <v>-56.46</v>
      </c>
      <c r="BL97" s="31">
        <f t="shared" si="247"/>
        <v>-32.75</v>
      </c>
      <c r="BM97" s="6">
        <v>2.4799999999999999E-2</v>
      </c>
      <c r="BN97" s="6">
        <v>2.4799999999999999E-2</v>
      </c>
      <c r="BO97" s="6">
        <v>2.4799999999999999E-2</v>
      </c>
      <c r="BP97" s="6">
        <v>2.4799999999999999E-2</v>
      </c>
      <c r="BQ97" s="6">
        <v>2.4799999999999999E-2</v>
      </c>
      <c r="BR97" s="6">
        <v>2.4799999999999999E-2</v>
      </c>
      <c r="BS97" s="6">
        <v>2.4799999999999999E-2</v>
      </c>
      <c r="BT97" s="6">
        <v>2.4799999999999999E-2</v>
      </c>
      <c r="BU97" s="6">
        <v>2.4799999999999999E-2</v>
      </c>
      <c r="BV97" s="6">
        <v>2.4799999999999999E-2</v>
      </c>
      <c r="BW97" s="6">
        <v>2.4799999999999999E-2</v>
      </c>
      <c r="BX97" s="6">
        <v>2.4799999999999999E-2</v>
      </c>
      <c r="BY97" s="31">
        <v>0</v>
      </c>
      <c r="BZ97" s="31">
        <v>9.01</v>
      </c>
      <c r="CA97" s="31">
        <v>230.72</v>
      </c>
      <c r="CB97" s="31">
        <v>0</v>
      </c>
      <c r="CC97" s="31">
        <v>2872.09</v>
      </c>
      <c r="CD97" s="31">
        <v>5911.24</v>
      </c>
      <c r="CE97" s="31">
        <v>1170.78</v>
      </c>
      <c r="CF97" s="31">
        <v>3518.24</v>
      </c>
      <c r="CG97" s="31">
        <v>201</v>
      </c>
      <c r="CH97" s="31">
        <v>250.44</v>
      </c>
      <c r="CI97" s="31">
        <v>1273.01</v>
      </c>
      <c r="CJ97" s="31">
        <v>738.38</v>
      </c>
      <c r="CK97" s="32">
        <f t="shared" si="248"/>
        <v>0</v>
      </c>
      <c r="CL97" s="32">
        <f t="shared" si="249"/>
        <v>0.91</v>
      </c>
      <c r="CM97" s="32">
        <f t="shared" si="250"/>
        <v>23.26</v>
      </c>
      <c r="CN97" s="32">
        <f t="shared" si="251"/>
        <v>0</v>
      </c>
      <c r="CO97" s="32">
        <f t="shared" si="252"/>
        <v>289.52</v>
      </c>
      <c r="CP97" s="32">
        <f t="shared" si="253"/>
        <v>595.89</v>
      </c>
      <c r="CQ97" s="32">
        <f t="shared" si="254"/>
        <v>118.02</v>
      </c>
      <c r="CR97" s="32">
        <f t="shared" si="255"/>
        <v>354.66</v>
      </c>
      <c r="CS97" s="32">
        <f t="shared" si="256"/>
        <v>20.260000000000002</v>
      </c>
      <c r="CT97" s="32">
        <f t="shared" si="257"/>
        <v>25.25</v>
      </c>
      <c r="CU97" s="32">
        <f t="shared" si="258"/>
        <v>128.33000000000001</v>
      </c>
      <c r="CV97" s="32">
        <f t="shared" si="259"/>
        <v>74.430000000000007</v>
      </c>
      <c r="CW97" s="31">
        <f t="shared" si="260"/>
        <v>0</v>
      </c>
      <c r="CX97" s="31">
        <f t="shared" si="261"/>
        <v>-13.28</v>
      </c>
      <c r="CY97" s="31">
        <f t="shared" si="262"/>
        <v>-340.48999999999995</v>
      </c>
      <c r="CZ97" s="31">
        <f t="shared" si="263"/>
        <v>0</v>
      </c>
      <c r="DA97" s="31">
        <f t="shared" si="264"/>
        <v>-4227.0599999999995</v>
      </c>
      <c r="DB97" s="31">
        <f t="shared" si="265"/>
        <v>-8700.0199999999986</v>
      </c>
      <c r="DC97" s="31">
        <f t="shared" si="266"/>
        <v>-1808.1100000000001</v>
      </c>
      <c r="DD97" s="31">
        <f t="shared" si="267"/>
        <v>-5433.4</v>
      </c>
      <c r="DE97" s="31">
        <f t="shared" si="268"/>
        <v>-310.43000000000006</v>
      </c>
      <c r="DF97" s="31">
        <f t="shared" si="269"/>
        <v>-359.48999999999995</v>
      </c>
      <c r="DG97" s="31">
        <f t="shared" si="270"/>
        <v>-1827.39</v>
      </c>
      <c r="DH97" s="31">
        <f t="shared" si="271"/>
        <v>-1059.94</v>
      </c>
      <c r="DI97" s="32">
        <f t="shared" si="200"/>
        <v>0</v>
      </c>
      <c r="DJ97" s="32">
        <f t="shared" si="201"/>
        <v>-0.66</v>
      </c>
      <c r="DK97" s="32">
        <f t="shared" si="202"/>
        <v>-17.02</v>
      </c>
      <c r="DL97" s="32">
        <f t="shared" si="203"/>
        <v>0</v>
      </c>
      <c r="DM97" s="32">
        <f t="shared" si="204"/>
        <v>-211.35</v>
      </c>
      <c r="DN97" s="32">
        <f t="shared" si="205"/>
        <v>-435</v>
      </c>
      <c r="DO97" s="32">
        <f t="shared" si="206"/>
        <v>-90.41</v>
      </c>
      <c r="DP97" s="32">
        <f t="shared" si="207"/>
        <v>-271.67</v>
      </c>
      <c r="DQ97" s="32">
        <f t="shared" si="208"/>
        <v>-15.52</v>
      </c>
      <c r="DR97" s="32">
        <f t="shared" si="209"/>
        <v>-17.97</v>
      </c>
      <c r="DS97" s="32">
        <f t="shared" si="210"/>
        <v>-91.37</v>
      </c>
      <c r="DT97" s="32">
        <f t="shared" si="211"/>
        <v>-53</v>
      </c>
      <c r="DU97" s="31">
        <f t="shared" si="212"/>
        <v>0</v>
      </c>
      <c r="DV97" s="31">
        <f t="shared" si="213"/>
        <v>-2.08</v>
      </c>
      <c r="DW97" s="31">
        <f t="shared" si="214"/>
        <v>-52.73</v>
      </c>
      <c r="DX97" s="31">
        <f t="shared" si="215"/>
        <v>0</v>
      </c>
      <c r="DY97" s="31">
        <f t="shared" si="216"/>
        <v>-637</v>
      </c>
      <c r="DZ97" s="31">
        <f t="shared" si="217"/>
        <v>-1292.58</v>
      </c>
      <c r="EA97" s="31">
        <f t="shared" si="218"/>
        <v>-264.92</v>
      </c>
      <c r="EB97" s="31">
        <f t="shared" si="219"/>
        <v>-785.7</v>
      </c>
      <c r="EC97" s="31">
        <f t="shared" si="220"/>
        <v>-44.3</v>
      </c>
      <c r="ED97" s="31">
        <f t="shared" si="221"/>
        <v>-50.63</v>
      </c>
      <c r="EE97" s="31">
        <f t="shared" si="222"/>
        <v>-253.89</v>
      </c>
      <c r="EF97" s="31">
        <f t="shared" si="223"/>
        <v>-145.30000000000001</v>
      </c>
      <c r="EG97" s="32">
        <f t="shared" si="224"/>
        <v>0</v>
      </c>
      <c r="EH97" s="32">
        <f t="shared" si="225"/>
        <v>-16.02</v>
      </c>
      <c r="EI97" s="32">
        <f t="shared" si="226"/>
        <v>-410.23999999999995</v>
      </c>
      <c r="EJ97" s="32">
        <f t="shared" si="227"/>
        <v>0</v>
      </c>
      <c r="EK97" s="32">
        <f t="shared" si="228"/>
        <v>-5075.41</v>
      </c>
      <c r="EL97" s="32">
        <f t="shared" si="229"/>
        <v>-10427.599999999999</v>
      </c>
      <c r="EM97" s="32">
        <f t="shared" si="230"/>
        <v>-2163.44</v>
      </c>
      <c r="EN97" s="32">
        <f t="shared" si="231"/>
        <v>-6490.7699999999995</v>
      </c>
      <c r="EO97" s="32">
        <f t="shared" si="232"/>
        <v>-370.25000000000006</v>
      </c>
      <c r="EP97" s="32">
        <f t="shared" si="233"/>
        <v>-428.08999999999992</v>
      </c>
      <c r="EQ97" s="32">
        <f t="shared" si="234"/>
        <v>-2172.65</v>
      </c>
      <c r="ER97" s="32">
        <f t="shared" si="235"/>
        <v>-1258.24</v>
      </c>
    </row>
    <row r="98" spans="1:148" x14ac:dyDescent="0.25">
      <c r="A98" t="s">
        <v>502</v>
      </c>
      <c r="B98" s="1" t="s">
        <v>91</v>
      </c>
      <c r="C98" t="str">
        <f t="shared" ca="1" si="272"/>
        <v>MEG1</v>
      </c>
      <c r="D98" t="str">
        <f t="shared" ca="1" si="273"/>
        <v>MEG Christina Lake Industrial System</v>
      </c>
      <c r="E98" s="52">
        <v>104449.2806</v>
      </c>
      <c r="F98" s="52">
        <v>99281.797999999995</v>
      </c>
      <c r="G98" s="52">
        <v>102450.50019999999</v>
      </c>
      <c r="H98" s="52">
        <v>95507.072400000005</v>
      </c>
      <c r="I98" s="52">
        <v>77543.874100000001</v>
      </c>
      <c r="J98" s="52">
        <v>39616.213400000001</v>
      </c>
      <c r="K98" s="52">
        <v>81505.428599999999</v>
      </c>
      <c r="L98" s="52">
        <v>90282.246899999998</v>
      </c>
      <c r="M98" s="52">
        <v>91673.555999999997</v>
      </c>
      <c r="N98" s="52">
        <v>94819.061400000006</v>
      </c>
      <c r="O98" s="52">
        <v>83560.102700000003</v>
      </c>
      <c r="P98" s="52">
        <v>99299.754000000001</v>
      </c>
      <c r="Q98" s="32">
        <v>3626690.89</v>
      </c>
      <c r="R98" s="32">
        <v>3297081.21</v>
      </c>
      <c r="S98" s="32">
        <v>2123812.5299999998</v>
      </c>
      <c r="T98" s="32">
        <v>1956210.24</v>
      </c>
      <c r="U98" s="32">
        <v>3101585</v>
      </c>
      <c r="V98" s="32">
        <v>3445978.35</v>
      </c>
      <c r="W98" s="32">
        <v>1814252.83</v>
      </c>
      <c r="X98" s="32">
        <v>3001159.66</v>
      </c>
      <c r="Y98" s="32">
        <v>1910114.86</v>
      </c>
      <c r="Z98" s="32">
        <v>1991147.3</v>
      </c>
      <c r="AA98" s="32">
        <v>1780223.4</v>
      </c>
      <c r="AB98" s="32">
        <v>2088410.22</v>
      </c>
      <c r="AC98" s="2">
        <v>1.4</v>
      </c>
      <c r="AD98" s="2">
        <v>1.4</v>
      </c>
      <c r="AE98" s="2">
        <v>1.4</v>
      </c>
      <c r="AF98" s="2">
        <v>1.4</v>
      </c>
      <c r="AG98" s="2">
        <v>1.4</v>
      </c>
      <c r="AH98" s="2">
        <v>1.4</v>
      </c>
      <c r="AI98" s="2">
        <v>1.4</v>
      </c>
      <c r="AJ98" s="2">
        <v>1.4</v>
      </c>
      <c r="AK98" s="2">
        <v>1.4</v>
      </c>
      <c r="AL98" s="2">
        <v>1.4</v>
      </c>
      <c r="AM98" s="2">
        <v>1.4</v>
      </c>
      <c r="AN98" s="2">
        <v>1.4</v>
      </c>
      <c r="AO98" s="33">
        <v>50773.67</v>
      </c>
      <c r="AP98" s="33">
        <v>46159.14</v>
      </c>
      <c r="AQ98" s="33">
        <v>29733.38</v>
      </c>
      <c r="AR98" s="33">
        <v>27386.94</v>
      </c>
      <c r="AS98" s="33">
        <v>43422.19</v>
      </c>
      <c r="AT98" s="33">
        <v>48243.7</v>
      </c>
      <c r="AU98" s="33">
        <v>25399.54</v>
      </c>
      <c r="AV98" s="33">
        <v>42016.24</v>
      </c>
      <c r="AW98" s="33">
        <v>26741.61</v>
      </c>
      <c r="AX98" s="33">
        <v>27876.06</v>
      </c>
      <c r="AY98" s="33">
        <v>24923.13</v>
      </c>
      <c r="AZ98" s="33">
        <v>29237.74</v>
      </c>
      <c r="BA98" s="31">
        <f t="shared" si="236"/>
        <v>-362.67</v>
      </c>
      <c r="BB98" s="31">
        <f t="shared" si="237"/>
        <v>-329.71</v>
      </c>
      <c r="BC98" s="31">
        <f t="shared" si="238"/>
        <v>-212.38</v>
      </c>
      <c r="BD98" s="31">
        <f t="shared" si="239"/>
        <v>-391.24</v>
      </c>
      <c r="BE98" s="31">
        <f t="shared" si="240"/>
        <v>-620.32000000000005</v>
      </c>
      <c r="BF98" s="31">
        <f t="shared" si="241"/>
        <v>-689.2</v>
      </c>
      <c r="BG98" s="31">
        <f t="shared" si="242"/>
        <v>2902.8</v>
      </c>
      <c r="BH98" s="31">
        <f t="shared" si="243"/>
        <v>4801.8599999999997</v>
      </c>
      <c r="BI98" s="31">
        <f t="shared" si="244"/>
        <v>3056.18</v>
      </c>
      <c r="BJ98" s="31">
        <f t="shared" si="245"/>
        <v>-2190.2600000000002</v>
      </c>
      <c r="BK98" s="31">
        <f t="shared" si="246"/>
        <v>-1958.25</v>
      </c>
      <c r="BL98" s="31">
        <f t="shared" si="247"/>
        <v>-2297.25</v>
      </c>
      <c r="BM98" s="6">
        <v>2.7799999999999998E-2</v>
      </c>
      <c r="BN98" s="6">
        <v>2.7799999999999998E-2</v>
      </c>
      <c r="BO98" s="6">
        <v>2.7799999999999998E-2</v>
      </c>
      <c r="BP98" s="6">
        <v>2.7799999999999998E-2</v>
      </c>
      <c r="BQ98" s="6">
        <v>2.7799999999999998E-2</v>
      </c>
      <c r="BR98" s="6">
        <v>2.7799999999999998E-2</v>
      </c>
      <c r="BS98" s="6">
        <v>2.7799999999999998E-2</v>
      </c>
      <c r="BT98" s="6">
        <v>2.7799999999999998E-2</v>
      </c>
      <c r="BU98" s="6">
        <v>2.7799999999999998E-2</v>
      </c>
      <c r="BV98" s="6">
        <v>2.7799999999999998E-2</v>
      </c>
      <c r="BW98" s="6">
        <v>2.7799999999999998E-2</v>
      </c>
      <c r="BX98" s="6">
        <v>2.7799999999999998E-2</v>
      </c>
      <c r="BY98" s="31">
        <v>100822.01</v>
      </c>
      <c r="BZ98" s="31">
        <v>91658.86</v>
      </c>
      <c r="CA98" s="31">
        <v>59041.99</v>
      </c>
      <c r="CB98" s="31">
        <v>54382.64</v>
      </c>
      <c r="CC98" s="31">
        <v>86224.06</v>
      </c>
      <c r="CD98" s="31">
        <v>95798.2</v>
      </c>
      <c r="CE98" s="31">
        <v>50436.23</v>
      </c>
      <c r="CF98" s="31">
        <v>83432.240000000005</v>
      </c>
      <c r="CG98" s="31">
        <v>53101.19</v>
      </c>
      <c r="CH98" s="31">
        <v>55353.89</v>
      </c>
      <c r="CI98" s="31">
        <v>49490.21</v>
      </c>
      <c r="CJ98" s="31">
        <v>58057.8</v>
      </c>
      <c r="CK98" s="32">
        <f t="shared" si="248"/>
        <v>9066.73</v>
      </c>
      <c r="CL98" s="32">
        <f t="shared" si="249"/>
        <v>8242.7000000000007</v>
      </c>
      <c r="CM98" s="32">
        <f t="shared" si="250"/>
        <v>5309.53</v>
      </c>
      <c r="CN98" s="32">
        <f t="shared" si="251"/>
        <v>4890.53</v>
      </c>
      <c r="CO98" s="32">
        <f t="shared" si="252"/>
        <v>7753.96</v>
      </c>
      <c r="CP98" s="32">
        <f t="shared" si="253"/>
        <v>8614.9500000000007</v>
      </c>
      <c r="CQ98" s="32">
        <f t="shared" si="254"/>
        <v>4535.63</v>
      </c>
      <c r="CR98" s="32">
        <f t="shared" si="255"/>
        <v>7502.9</v>
      </c>
      <c r="CS98" s="32">
        <f t="shared" si="256"/>
        <v>4775.29</v>
      </c>
      <c r="CT98" s="32">
        <f t="shared" si="257"/>
        <v>4977.87</v>
      </c>
      <c r="CU98" s="32">
        <f t="shared" si="258"/>
        <v>4450.5600000000004</v>
      </c>
      <c r="CV98" s="32">
        <f t="shared" si="259"/>
        <v>5221.03</v>
      </c>
      <c r="CW98" s="31">
        <f t="shared" si="260"/>
        <v>59477.739999999991</v>
      </c>
      <c r="CX98" s="31">
        <f t="shared" si="261"/>
        <v>54072.13</v>
      </c>
      <c r="CY98" s="31">
        <f t="shared" si="262"/>
        <v>34830.519999999997</v>
      </c>
      <c r="CZ98" s="31">
        <f t="shared" si="263"/>
        <v>32277.47</v>
      </c>
      <c r="DA98" s="31">
        <f t="shared" si="264"/>
        <v>51176.15</v>
      </c>
      <c r="DB98" s="31">
        <f t="shared" si="265"/>
        <v>56858.649999999994</v>
      </c>
      <c r="DC98" s="31">
        <f t="shared" si="266"/>
        <v>26669.52</v>
      </c>
      <c r="DD98" s="31">
        <f t="shared" si="267"/>
        <v>44117.04</v>
      </c>
      <c r="DE98" s="31">
        <f t="shared" si="268"/>
        <v>28078.690000000002</v>
      </c>
      <c r="DF98" s="31">
        <f t="shared" si="269"/>
        <v>34645.96</v>
      </c>
      <c r="DG98" s="31">
        <f t="shared" si="270"/>
        <v>30975.889999999996</v>
      </c>
      <c r="DH98" s="31">
        <f t="shared" si="271"/>
        <v>36338.339999999997</v>
      </c>
      <c r="DI98" s="32">
        <f t="shared" si="200"/>
        <v>2973.89</v>
      </c>
      <c r="DJ98" s="32">
        <f t="shared" si="201"/>
        <v>2703.61</v>
      </c>
      <c r="DK98" s="32">
        <f t="shared" si="202"/>
        <v>1741.53</v>
      </c>
      <c r="DL98" s="32">
        <f t="shared" si="203"/>
        <v>1613.87</v>
      </c>
      <c r="DM98" s="32">
        <f t="shared" si="204"/>
        <v>2558.81</v>
      </c>
      <c r="DN98" s="32">
        <f t="shared" si="205"/>
        <v>2842.93</v>
      </c>
      <c r="DO98" s="32">
        <f t="shared" si="206"/>
        <v>1333.48</v>
      </c>
      <c r="DP98" s="32">
        <f t="shared" si="207"/>
        <v>2205.85</v>
      </c>
      <c r="DQ98" s="32">
        <f t="shared" si="208"/>
        <v>1403.93</v>
      </c>
      <c r="DR98" s="32">
        <f t="shared" si="209"/>
        <v>1732.3</v>
      </c>
      <c r="DS98" s="32">
        <f t="shared" si="210"/>
        <v>1548.79</v>
      </c>
      <c r="DT98" s="32">
        <f t="shared" si="211"/>
        <v>1816.92</v>
      </c>
      <c r="DU98" s="31">
        <f t="shared" si="212"/>
        <v>9451.8799999999992</v>
      </c>
      <c r="DV98" s="31">
        <f t="shared" si="213"/>
        <v>8478.0400000000009</v>
      </c>
      <c r="DW98" s="31">
        <f t="shared" si="214"/>
        <v>5394.32</v>
      </c>
      <c r="DX98" s="31">
        <f t="shared" si="215"/>
        <v>4930.3900000000003</v>
      </c>
      <c r="DY98" s="31">
        <f t="shared" si="216"/>
        <v>7712.01</v>
      </c>
      <c r="DZ98" s="31">
        <f t="shared" si="217"/>
        <v>8447.61</v>
      </c>
      <c r="EA98" s="31">
        <f t="shared" si="218"/>
        <v>3907.55</v>
      </c>
      <c r="EB98" s="31">
        <f t="shared" si="219"/>
        <v>6379.6</v>
      </c>
      <c r="EC98" s="31">
        <f t="shared" si="220"/>
        <v>4006.7</v>
      </c>
      <c r="ED98" s="31">
        <f t="shared" si="221"/>
        <v>4879.75</v>
      </c>
      <c r="EE98" s="31">
        <f t="shared" si="222"/>
        <v>4303.6400000000003</v>
      </c>
      <c r="EF98" s="31">
        <f t="shared" si="223"/>
        <v>4981.47</v>
      </c>
      <c r="EG98" s="32">
        <f t="shared" si="224"/>
        <v>71903.509999999995</v>
      </c>
      <c r="EH98" s="32">
        <f t="shared" si="225"/>
        <v>65253.78</v>
      </c>
      <c r="EI98" s="32">
        <f t="shared" si="226"/>
        <v>41966.369999999995</v>
      </c>
      <c r="EJ98" s="32">
        <f t="shared" si="227"/>
        <v>38821.730000000003</v>
      </c>
      <c r="EK98" s="32">
        <f t="shared" si="228"/>
        <v>61446.97</v>
      </c>
      <c r="EL98" s="32">
        <f t="shared" si="229"/>
        <v>68149.19</v>
      </c>
      <c r="EM98" s="32">
        <f t="shared" si="230"/>
        <v>31910.55</v>
      </c>
      <c r="EN98" s="32">
        <f t="shared" si="231"/>
        <v>52702.49</v>
      </c>
      <c r="EO98" s="32">
        <f t="shared" si="232"/>
        <v>33489.32</v>
      </c>
      <c r="EP98" s="32">
        <f t="shared" si="233"/>
        <v>41258.01</v>
      </c>
      <c r="EQ98" s="32">
        <f t="shared" si="234"/>
        <v>36828.32</v>
      </c>
      <c r="ER98" s="32">
        <f t="shared" si="235"/>
        <v>43136.729999999996</v>
      </c>
    </row>
    <row r="99" spans="1:148" x14ac:dyDescent="0.25">
      <c r="A99" t="s">
        <v>503</v>
      </c>
      <c r="B99" s="1" t="s">
        <v>405</v>
      </c>
      <c r="C99" t="str">
        <f t="shared" ca="1" si="272"/>
        <v>120SIMP</v>
      </c>
      <c r="D99" t="str">
        <f t="shared" ca="1" si="273"/>
        <v>Alberta-Montana Intertie - Import</v>
      </c>
      <c r="O99" s="52">
        <v>17.768000000000001</v>
      </c>
      <c r="Q99" s="32"/>
      <c r="R99" s="32"/>
      <c r="S99" s="32"/>
      <c r="T99" s="32"/>
      <c r="U99" s="32"/>
      <c r="V99" s="32"/>
      <c r="W99" s="32"/>
      <c r="X99" s="32"/>
      <c r="Y99" s="32"/>
      <c r="Z99" s="32"/>
      <c r="AA99" s="32">
        <v>222.46</v>
      </c>
      <c r="AB99" s="32"/>
      <c r="AM99" s="2">
        <v>2.5299999999999998</v>
      </c>
      <c r="AO99" s="33"/>
      <c r="AP99" s="33"/>
      <c r="AQ99" s="33"/>
      <c r="AR99" s="33"/>
      <c r="AS99" s="33"/>
      <c r="AT99" s="33"/>
      <c r="AU99" s="33"/>
      <c r="AV99" s="33"/>
      <c r="AW99" s="33"/>
      <c r="AX99" s="33"/>
      <c r="AY99" s="33">
        <v>5.63</v>
      </c>
      <c r="AZ99" s="33"/>
      <c r="BA99" s="31">
        <f t="shared" si="236"/>
        <v>0</v>
      </c>
      <c r="BB99" s="31">
        <f t="shared" si="237"/>
        <v>0</v>
      </c>
      <c r="BC99" s="31">
        <f t="shared" si="238"/>
        <v>0</v>
      </c>
      <c r="BD99" s="31">
        <f t="shared" si="239"/>
        <v>0</v>
      </c>
      <c r="BE99" s="31">
        <f t="shared" si="240"/>
        <v>0</v>
      </c>
      <c r="BF99" s="31">
        <f t="shared" si="241"/>
        <v>0</v>
      </c>
      <c r="BG99" s="31">
        <f t="shared" si="242"/>
        <v>0</v>
      </c>
      <c r="BH99" s="31">
        <f t="shared" si="243"/>
        <v>0</v>
      </c>
      <c r="BI99" s="31">
        <f t="shared" si="244"/>
        <v>0</v>
      </c>
      <c r="BJ99" s="31">
        <f t="shared" si="245"/>
        <v>0</v>
      </c>
      <c r="BK99" s="31">
        <f t="shared" si="246"/>
        <v>-0.24</v>
      </c>
      <c r="BL99" s="31">
        <f t="shared" si="247"/>
        <v>0</v>
      </c>
      <c r="BM99" s="6">
        <v>1.9599999999999999E-2</v>
      </c>
      <c r="BN99" s="6">
        <v>1.9599999999999999E-2</v>
      </c>
      <c r="BO99" s="6">
        <v>1.9599999999999999E-2</v>
      </c>
      <c r="BP99" s="6">
        <v>1.9599999999999999E-2</v>
      </c>
      <c r="BQ99" s="6">
        <v>1.9599999999999999E-2</v>
      </c>
      <c r="BR99" s="6">
        <v>1.9599999999999999E-2</v>
      </c>
      <c r="BS99" s="6">
        <v>1.9599999999999999E-2</v>
      </c>
      <c r="BT99" s="6">
        <v>1.9599999999999999E-2</v>
      </c>
      <c r="BU99" s="6">
        <v>1.9599999999999999E-2</v>
      </c>
      <c r="BV99" s="6">
        <v>1.9599999999999999E-2</v>
      </c>
      <c r="BW99" s="6">
        <v>1.9599999999999999E-2</v>
      </c>
      <c r="BX99" s="6">
        <v>1.9599999999999999E-2</v>
      </c>
      <c r="BY99" s="31">
        <v>0</v>
      </c>
      <c r="BZ99" s="31">
        <v>0</v>
      </c>
      <c r="CA99" s="31">
        <v>0</v>
      </c>
      <c r="CB99" s="31">
        <v>0</v>
      </c>
      <c r="CC99" s="31">
        <v>0</v>
      </c>
      <c r="CD99" s="31">
        <v>0</v>
      </c>
      <c r="CE99" s="31">
        <v>0</v>
      </c>
      <c r="CF99" s="31">
        <v>0</v>
      </c>
      <c r="CG99" s="31">
        <v>0</v>
      </c>
      <c r="CH99" s="31">
        <v>0</v>
      </c>
      <c r="CI99" s="31">
        <v>4.3600000000000003</v>
      </c>
      <c r="CJ99" s="31">
        <v>0</v>
      </c>
      <c r="CK99" s="32">
        <f t="shared" si="248"/>
        <v>0</v>
      </c>
      <c r="CL99" s="32">
        <f t="shared" si="249"/>
        <v>0</v>
      </c>
      <c r="CM99" s="32">
        <f t="shared" si="250"/>
        <v>0</v>
      </c>
      <c r="CN99" s="32">
        <f t="shared" si="251"/>
        <v>0</v>
      </c>
      <c r="CO99" s="32">
        <f t="shared" si="252"/>
        <v>0</v>
      </c>
      <c r="CP99" s="32">
        <f t="shared" si="253"/>
        <v>0</v>
      </c>
      <c r="CQ99" s="32">
        <f t="shared" si="254"/>
        <v>0</v>
      </c>
      <c r="CR99" s="32">
        <f t="shared" si="255"/>
        <v>0</v>
      </c>
      <c r="CS99" s="32">
        <f t="shared" si="256"/>
        <v>0</v>
      </c>
      <c r="CT99" s="32">
        <f t="shared" si="257"/>
        <v>0</v>
      </c>
      <c r="CU99" s="32">
        <f t="shared" si="258"/>
        <v>0.56000000000000005</v>
      </c>
      <c r="CV99" s="32">
        <f t="shared" si="259"/>
        <v>0</v>
      </c>
      <c r="CW99" s="31">
        <f t="shared" si="260"/>
        <v>0</v>
      </c>
      <c r="CX99" s="31">
        <f t="shared" si="261"/>
        <v>0</v>
      </c>
      <c r="CY99" s="31">
        <f t="shared" si="262"/>
        <v>0</v>
      </c>
      <c r="CZ99" s="31">
        <f t="shared" si="263"/>
        <v>0</v>
      </c>
      <c r="DA99" s="31">
        <f t="shared" si="264"/>
        <v>0</v>
      </c>
      <c r="DB99" s="31">
        <f t="shared" si="265"/>
        <v>0</v>
      </c>
      <c r="DC99" s="31">
        <f t="shared" si="266"/>
        <v>0</v>
      </c>
      <c r="DD99" s="31">
        <f t="shared" si="267"/>
        <v>0</v>
      </c>
      <c r="DE99" s="31">
        <f t="shared" si="268"/>
        <v>0</v>
      </c>
      <c r="DF99" s="31">
        <f t="shared" si="269"/>
        <v>0</v>
      </c>
      <c r="DG99" s="31">
        <f t="shared" si="270"/>
        <v>-0.47</v>
      </c>
      <c r="DH99" s="31">
        <f t="shared" si="271"/>
        <v>0</v>
      </c>
      <c r="DI99" s="32">
        <f t="shared" si="200"/>
        <v>0</v>
      </c>
      <c r="DJ99" s="32">
        <f t="shared" si="201"/>
        <v>0</v>
      </c>
      <c r="DK99" s="32">
        <f t="shared" si="202"/>
        <v>0</v>
      </c>
      <c r="DL99" s="32">
        <f t="shared" si="203"/>
        <v>0</v>
      </c>
      <c r="DM99" s="32">
        <f t="shared" si="204"/>
        <v>0</v>
      </c>
      <c r="DN99" s="32">
        <f t="shared" si="205"/>
        <v>0</v>
      </c>
      <c r="DO99" s="32">
        <f t="shared" si="206"/>
        <v>0</v>
      </c>
      <c r="DP99" s="32">
        <f t="shared" si="207"/>
        <v>0</v>
      </c>
      <c r="DQ99" s="32">
        <f t="shared" si="208"/>
        <v>0</v>
      </c>
      <c r="DR99" s="32">
        <f t="shared" si="209"/>
        <v>0</v>
      </c>
      <c r="DS99" s="32">
        <f t="shared" si="210"/>
        <v>-0.02</v>
      </c>
      <c r="DT99" s="32">
        <f t="shared" si="211"/>
        <v>0</v>
      </c>
      <c r="DU99" s="31">
        <f t="shared" si="212"/>
        <v>0</v>
      </c>
      <c r="DV99" s="31">
        <f t="shared" si="213"/>
        <v>0</v>
      </c>
      <c r="DW99" s="31">
        <f t="shared" si="214"/>
        <v>0</v>
      </c>
      <c r="DX99" s="31">
        <f t="shared" si="215"/>
        <v>0</v>
      </c>
      <c r="DY99" s="31">
        <f t="shared" si="216"/>
        <v>0</v>
      </c>
      <c r="DZ99" s="31">
        <f t="shared" si="217"/>
        <v>0</v>
      </c>
      <c r="EA99" s="31">
        <f t="shared" si="218"/>
        <v>0</v>
      </c>
      <c r="EB99" s="31">
        <f t="shared" si="219"/>
        <v>0</v>
      </c>
      <c r="EC99" s="31">
        <f t="shared" si="220"/>
        <v>0</v>
      </c>
      <c r="ED99" s="31">
        <f t="shared" si="221"/>
        <v>0</v>
      </c>
      <c r="EE99" s="31">
        <f t="shared" si="222"/>
        <v>-7.0000000000000007E-2</v>
      </c>
      <c r="EF99" s="31">
        <f t="shared" si="223"/>
        <v>0</v>
      </c>
      <c r="EG99" s="32">
        <f t="shared" si="224"/>
        <v>0</v>
      </c>
      <c r="EH99" s="32">
        <f t="shared" si="225"/>
        <v>0</v>
      </c>
      <c r="EI99" s="32">
        <f t="shared" si="226"/>
        <v>0</v>
      </c>
      <c r="EJ99" s="32">
        <f t="shared" si="227"/>
        <v>0</v>
      </c>
      <c r="EK99" s="32">
        <f t="shared" si="228"/>
        <v>0</v>
      </c>
      <c r="EL99" s="32">
        <f t="shared" si="229"/>
        <v>0</v>
      </c>
      <c r="EM99" s="32">
        <f t="shared" si="230"/>
        <v>0</v>
      </c>
      <c r="EN99" s="32">
        <f t="shared" si="231"/>
        <v>0</v>
      </c>
      <c r="EO99" s="32">
        <f t="shared" si="232"/>
        <v>0</v>
      </c>
      <c r="EP99" s="32">
        <f t="shared" si="233"/>
        <v>0</v>
      </c>
      <c r="EQ99" s="32">
        <f t="shared" si="234"/>
        <v>-0.56000000000000005</v>
      </c>
      <c r="ER99" s="32">
        <f t="shared" si="235"/>
        <v>0</v>
      </c>
    </row>
    <row r="100" spans="1:148" x14ac:dyDescent="0.25">
      <c r="A100" t="s">
        <v>503</v>
      </c>
      <c r="B100" s="1" t="s">
        <v>406</v>
      </c>
      <c r="C100" t="str">
        <f t="shared" ca="1" si="272"/>
        <v>SPCIMP</v>
      </c>
      <c r="D100" t="str">
        <f t="shared" ca="1" si="273"/>
        <v>Alberta-Saskatchewan Intertie - Import</v>
      </c>
      <c r="L100" s="52">
        <v>2</v>
      </c>
      <c r="Q100" s="32"/>
      <c r="R100" s="32"/>
      <c r="S100" s="32"/>
      <c r="T100" s="32"/>
      <c r="U100" s="32"/>
      <c r="V100" s="32"/>
      <c r="W100" s="32"/>
      <c r="X100" s="32">
        <v>49.62</v>
      </c>
      <c r="Y100" s="32"/>
      <c r="Z100" s="32"/>
      <c r="AA100" s="32"/>
      <c r="AB100" s="32"/>
      <c r="AJ100" s="2">
        <v>6.4</v>
      </c>
      <c r="AO100" s="33"/>
      <c r="AP100" s="33"/>
      <c r="AQ100" s="33"/>
      <c r="AR100" s="33"/>
      <c r="AS100" s="33"/>
      <c r="AT100" s="33"/>
      <c r="AU100" s="33"/>
      <c r="AV100" s="33">
        <v>3.18</v>
      </c>
      <c r="AW100" s="33"/>
      <c r="AX100" s="33"/>
      <c r="AY100" s="33"/>
      <c r="AZ100" s="33"/>
      <c r="BA100" s="31">
        <f t="shared" si="236"/>
        <v>0</v>
      </c>
      <c r="BB100" s="31">
        <f t="shared" si="237"/>
        <v>0</v>
      </c>
      <c r="BC100" s="31">
        <f t="shared" si="238"/>
        <v>0</v>
      </c>
      <c r="BD100" s="31">
        <f t="shared" si="239"/>
        <v>0</v>
      </c>
      <c r="BE100" s="31">
        <f t="shared" si="240"/>
        <v>0</v>
      </c>
      <c r="BF100" s="31">
        <f t="shared" si="241"/>
        <v>0</v>
      </c>
      <c r="BG100" s="31">
        <f t="shared" si="242"/>
        <v>0</v>
      </c>
      <c r="BH100" s="31">
        <f t="shared" si="243"/>
        <v>0.08</v>
      </c>
      <c r="BI100" s="31">
        <f t="shared" si="244"/>
        <v>0</v>
      </c>
      <c r="BJ100" s="31">
        <f t="shared" si="245"/>
        <v>0</v>
      </c>
      <c r="BK100" s="31">
        <f t="shared" si="246"/>
        <v>0</v>
      </c>
      <c r="BL100" s="31">
        <f t="shared" si="247"/>
        <v>0</v>
      </c>
      <c r="BM100" s="6">
        <v>2.4799999999999999E-2</v>
      </c>
      <c r="BN100" s="6">
        <v>2.4799999999999999E-2</v>
      </c>
      <c r="BO100" s="6">
        <v>2.4799999999999999E-2</v>
      </c>
      <c r="BP100" s="6">
        <v>2.4799999999999999E-2</v>
      </c>
      <c r="BQ100" s="6">
        <v>2.4799999999999999E-2</v>
      </c>
      <c r="BR100" s="6">
        <v>2.4799999999999999E-2</v>
      </c>
      <c r="BS100" s="6">
        <v>2.4799999999999999E-2</v>
      </c>
      <c r="BT100" s="6">
        <v>2.4799999999999999E-2</v>
      </c>
      <c r="BU100" s="6">
        <v>2.4799999999999999E-2</v>
      </c>
      <c r="BV100" s="6">
        <v>2.4799999999999999E-2</v>
      </c>
      <c r="BW100" s="6">
        <v>2.4799999999999999E-2</v>
      </c>
      <c r="BX100" s="6">
        <v>2.4799999999999999E-2</v>
      </c>
      <c r="BY100" s="31">
        <v>0</v>
      </c>
      <c r="BZ100" s="31">
        <v>0</v>
      </c>
      <c r="CA100" s="31">
        <v>0</v>
      </c>
      <c r="CB100" s="31">
        <v>0</v>
      </c>
      <c r="CC100" s="31">
        <v>0</v>
      </c>
      <c r="CD100" s="31">
        <v>0</v>
      </c>
      <c r="CE100" s="31">
        <v>0</v>
      </c>
      <c r="CF100" s="31">
        <v>1.23</v>
      </c>
      <c r="CG100" s="31">
        <v>0</v>
      </c>
      <c r="CH100" s="31">
        <v>0</v>
      </c>
      <c r="CI100" s="31">
        <v>0</v>
      </c>
      <c r="CJ100" s="31">
        <v>0</v>
      </c>
      <c r="CK100" s="32">
        <f t="shared" si="248"/>
        <v>0</v>
      </c>
      <c r="CL100" s="32">
        <f t="shared" si="249"/>
        <v>0</v>
      </c>
      <c r="CM100" s="32">
        <f t="shared" si="250"/>
        <v>0</v>
      </c>
      <c r="CN100" s="32">
        <f t="shared" si="251"/>
        <v>0</v>
      </c>
      <c r="CO100" s="32">
        <f t="shared" si="252"/>
        <v>0</v>
      </c>
      <c r="CP100" s="32">
        <f t="shared" si="253"/>
        <v>0</v>
      </c>
      <c r="CQ100" s="32">
        <f t="shared" si="254"/>
        <v>0</v>
      </c>
      <c r="CR100" s="32">
        <f t="shared" si="255"/>
        <v>0.12</v>
      </c>
      <c r="CS100" s="32">
        <f t="shared" si="256"/>
        <v>0</v>
      </c>
      <c r="CT100" s="32">
        <f t="shared" si="257"/>
        <v>0</v>
      </c>
      <c r="CU100" s="32">
        <f t="shared" si="258"/>
        <v>0</v>
      </c>
      <c r="CV100" s="32">
        <f t="shared" si="259"/>
        <v>0</v>
      </c>
      <c r="CW100" s="31">
        <f t="shared" si="260"/>
        <v>0</v>
      </c>
      <c r="CX100" s="31">
        <f t="shared" si="261"/>
        <v>0</v>
      </c>
      <c r="CY100" s="31">
        <f t="shared" si="262"/>
        <v>0</v>
      </c>
      <c r="CZ100" s="31">
        <f t="shared" si="263"/>
        <v>0</v>
      </c>
      <c r="DA100" s="31">
        <f t="shared" si="264"/>
        <v>0</v>
      </c>
      <c r="DB100" s="31">
        <f t="shared" si="265"/>
        <v>0</v>
      </c>
      <c r="DC100" s="31">
        <f t="shared" si="266"/>
        <v>0</v>
      </c>
      <c r="DD100" s="31">
        <f t="shared" si="267"/>
        <v>-1.9100000000000001</v>
      </c>
      <c r="DE100" s="31">
        <f t="shared" si="268"/>
        <v>0</v>
      </c>
      <c r="DF100" s="31">
        <f t="shared" si="269"/>
        <v>0</v>
      </c>
      <c r="DG100" s="31">
        <f t="shared" si="270"/>
        <v>0</v>
      </c>
      <c r="DH100" s="31">
        <f t="shared" si="271"/>
        <v>0</v>
      </c>
      <c r="DI100" s="32">
        <f t="shared" si="200"/>
        <v>0</v>
      </c>
      <c r="DJ100" s="32">
        <f t="shared" si="201"/>
        <v>0</v>
      </c>
      <c r="DK100" s="32">
        <f t="shared" si="202"/>
        <v>0</v>
      </c>
      <c r="DL100" s="32">
        <f t="shared" si="203"/>
        <v>0</v>
      </c>
      <c r="DM100" s="32">
        <f t="shared" si="204"/>
        <v>0</v>
      </c>
      <c r="DN100" s="32">
        <f t="shared" si="205"/>
        <v>0</v>
      </c>
      <c r="DO100" s="32">
        <f t="shared" si="206"/>
        <v>0</v>
      </c>
      <c r="DP100" s="32">
        <f t="shared" si="207"/>
        <v>-0.1</v>
      </c>
      <c r="DQ100" s="32">
        <f t="shared" si="208"/>
        <v>0</v>
      </c>
      <c r="DR100" s="32">
        <f t="shared" si="209"/>
        <v>0</v>
      </c>
      <c r="DS100" s="32">
        <f t="shared" si="210"/>
        <v>0</v>
      </c>
      <c r="DT100" s="32">
        <f t="shared" si="211"/>
        <v>0</v>
      </c>
      <c r="DU100" s="31">
        <f t="shared" si="212"/>
        <v>0</v>
      </c>
      <c r="DV100" s="31">
        <f t="shared" si="213"/>
        <v>0</v>
      </c>
      <c r="DW100" s="31">
        <f t="shared" si="214"/>
        <v>0</v>
      </c>
      <c r="DX100" s="31">
        <f t="shared" si="215"/>
        <v>0</v>
      </c>
      <c r="DY100" s="31">
        <f t="shared" si="216"/>
        <v>0</v>
      </c>
      <c r="DZ100" s="31">
        <f t="shared" si="217"/>
        <v>0</v>
      </c>
      <c r="EA100" s="31">
        <f t="shared" si="218"/>
        <v>0</v>
      </c>
      <c r="EB100" s="31">
        <f t="shared" si="219"/>
        <v>-0.28000000000000003</v>
      </c>
      <c r="EC100" s="31">
        <f t="shared" si="220"/>
        <v>0</v>
      </c>
      <c r="ED100" s="31">
        <f t="shared" si="221"/>
        <v>0</v>
      </c>
      <c r="EE100" s="31">
        <f t="shared" si="222"/>
        <v>0</v>
      </c>
      <c r="EF100" s="31">
        <f t="shared" si="223"/>
        <v>0</v>
      </c>
      <c r="EG100" s="32">
        <f t="shared" si="224"/>
        <v>0</v>
      </c>
      <c r="EH100" s="32">
        <f t="shared" si="225"/>
        <v>0</v>
      </c>
      <c r="EI100" s="32">
        <f t="shared" si="226"/>
        <v>0</v>
      </c>
      <c r="EJ100" s="32">
        <f t="shared" si="227"/>
        <v>0</v>
      </c>
      <c r="EK100" s="32">
        <f t="shared" si="228"/>
        <v>0</v>
      </c>
      <c r="EL100" s="32">
        <f t="shared" si="229"/>
        <v>0</v>
      </c>
      <c r="EM100" s="32">
        <f t="shared" si="230"/>
        <v>0</v>
      </c>
      <c r="EN100" s="32">
        <f t="shared" si="231"/>
        <v>-2.29</v>
      </c>
      <c r="EO100" s="32">
        <f t="shared" si="232"/>
        <v>0</v>
      </c>
      <c r="EP100" s="32">
        <f t="shared" si="233"/>
        <v>0</v>
      </c>
      <c r="EQ100" s="32">
        <f t="shared" si="234"/>
        <v>0</v>
      </c>
      <c r="ER100" s="32">
        <f t="shared" si="235"/>
        <v>0</v>
      </c>
    </row>
    <row r="101" spans="1:148" x14ac:dyDescent="0.25">
      <c r="A101" t="s">
        <v>503</v>
      </c>
      <c r="B101" s="1" t="s">
        <v>352</v>
      </c>
      <c r="C101" t="str">
        <f t="shared" ca="1" si="272"/>
        <v>SPCEXP</v>
      </c>
      <c r="D101" t="str">
        <f t="shared" ca="1" si="273"/>
        <v>Alberta-Saskatchewan Intertie - Export</v>
      </c>
      <c r="M101" s="52">
        <v>78.25</v>
      </c>
      <c r="O101" s="52">
        <v>35.75</v>
      </c>
      <c r="Q101" s="32"/>
      <c r="R101" s="32"/>
      <c r="S101" s="32"/>
      <c r="T101" s="32"/>
      <c r="U101" s="32"/>
      <c r="V101" s="32"/>
      <c r="W101" s="32"/>
      <c r="X101" s="32"/>
      <c r="Y101" s="32">
        <v>1925.89</v>
      </c>
      <c r="Z101" s="32"/>
      <c r="AA101" s="32">
        <v>700.86</v>
      </c>
      <c r="AB101" s="32"/>
      <c r="AK101" s="2">
        <v>2.2999999999999998</v>
      </c>
      <c r="AM101" s="2">
        <v>2.2999999999999998</v>
      </c>
      <c r="AO101" s="33"/>
      <c r="AP101" s="33"/>
      <c r="AQ101" s="33"/>
      <c r="AR101" s="33"/>
      <c r="AS101" s="33"/>
      <c r="AT101" s="33"/>
      <c r="AU101" s="33"/>
      <c r="AV101" s="33"/>
      <c r="AW101" s="33">
        <v>44.3</v>
      </c>
      <c r="AX101" s="33"/>
      <c r="AY101" s="33">
        <v>16.12</v>
      </c>
      <c r="AZ101" s="33"/>
      <c r="BA101" s="31">
        <f t="shared" si="236"/>
        <v>0</v>
      </c>
      <c r="BB101" s="31">
        <f t="shared" si="237"/>
        <v>0</v>
      </c>
      <c r="BC101" s="31">
        <f t="shared" si="238"/>
        <v>0</v>
      </c>
      <c r="BD101" s="31">
        <f t="shared" si="239"/>
        <v>0</v>
      </c>
      <c r="BE101" s="31">
        <f t="shared" si="240"/>
        <v>0</v>
      </c>
      <c r="BF101" s="31">
        <f t="shared" si="241"/>
        <v>0</v>
      </c>
      <c r="BG101" s="31">
        <f t="shared" si="242"/>
        <v>0</v>
      </c>
      <c r="BH101" s="31">
        <f t="shared" si="243"/>
        <v>0</v>
      </c>
      <c r="BI101" s="31">
        <f t="shared" si="244"/>
        <v>3.08</v>
      </c>
      <c r="BJ101" s="31">
        <f t="shared" si="245"/>
        <v>0</v>
      </c>
      <c r="BK101" s="31">
        <f t="shared" si="246"/>
        <v>-0.77</v>
      </c>
      <c r="BL101" s="31">
        <f t="shared" si="247"/>
        <v>0</v>
      </c>
      <c r="BM101" s="6">
        <v>2.24E-2</v>
      </c>
      <c r="BN101" s="6">
        <v>2.24E-2</v>
      </c>
      <c r="BO101" s="6">
        <v>2.24E-2</v>
      </c>
      <c r="BP101" s="6">
        <v>2.24E-2</v>
      </c>
      <c r="BQ101" s="6">
        <v>2.24E-2</v>
      </c>
      <c r="BR101" s="6">
        <v>2.24E-2</v>
      </c>
      <c r="BS101" s="6">
        <v>2.24E-2</v>
      </c>
      <c r="BT101" s="6">
        <v>2.24E-2</v>
      </c>
      <c r="BU101" s="6">
        <v>2.24E-2</v>
      </c>
      <c r="BV101" s="6">
        <v>2.24E-2</v>
      </c>
      <c r="BW101" s="6">
        <v>2.24E-2</v>
      </c>
      <c r="BX101" s="6">
        <v>2.24E-2</v>
      </c>
      <c r="BY101" s="31">
        <v>0</v>
      </c>
      <c r="BZ101" s="31">
        <v>0</v>
      </c>
      <c r="CA101" s="31">
        <v>0</v>
      </c>
      <c r="CB101" s="31">
        <v>0</v>
      </c>
      <c r="CC101" s="31">
        <v>0</v>
      </c>
      <c r="CD101" s="31">
        <v>0</v>
      </c>
      <c r="CE101" s="31">
        <v>0</v>
      </c>
      <c r="CF101" s="31">
        <v>0</v>
      </c>
      <c r="CG101" s="31">
        <v>43.14</v>
      </c>
      <c r="CH101" s="31">
        <v>0</v>
      </c>
      <c r="CI101" s="31">
        <v>15.7</v>
      </c>
      <c r="CJ101" s="31">
        <v>0</v>
      </c>
      <c r="CK101" s="32">
        <f t="shared" si="248"/>
        <v>0</v>
      </c>
      <c r="CL101" s="32">
        <f t="shared" si="249"/>
        <v>0</v>
      </c>
      <c r="CM101" s="32">
        <f t="shared" si="250"/>
        <v>0</v>
      </c>
      <c r="CN101" s="32">
        <f t="shared" si="251"/>
        <v>0</v>
      </c>
      <c r="CO101" s="32">
        <f t="shared" si="252"/>
        <v>0</v>
      </c>
      <c r="CP101" s="32">
        <f t="shared" si="253"/>
        <v>0</v>
      </c>
      <c r="CQ101" s="32">
        <f t="shared" si="254"/>
        <v>0</v>
      </c>
      <c r="CR101" s="32">
        <f t="shared" si="255"/>
        <v>0</v>
      </c>
      <c r="CS101" s="32">
        <f t="shared" si="256"/>
        <v>4.8099999999999996</v>
      </c>
      <c r="CT101" s="32">
        <f t="shared" si="257"/>
        <v>0</v>
      </c>
      <c r="CU101" s="32">
        <f t="shared" si="258"/>
        <v>1.75</v>
      </c>
      <c r="CV101" s="32">
        <f t="shared" si="259"/>
        <v>0</v>
      </c>
      <c r="CW101" s="31">
        <f t="shared" si="260"/>
        <v>0</v>
      </c>
      <c r="CX101" s="31">
        <f t="shared" si="261"/>
        <v>0</v>
      </c>
      <c r="CY101" s="31">
        <f t="shared" si="262"/>
        <v>0</v>
      </c>
      <c r="CZ101" s="31">
        <f t="shared" si="263"/>
        <v>0</v>
      </c>
      <c r="DA101" s="31">
        <f t="shared" si="264"/>
        <v>0</v>
      </c>
      <c r="DB101" s="31">
        <f t="shared" si="265"/>
        <v>0</v>
      </c>
      <c r="DC101" s="31">
        <f t="shared" si="266"/>
        <v>0</v>
      </c>
      <c r="DD101" s="31">
        <f t="shared" si="267"/>
        <v>0</v>
      </c>
      <c r="DE101" s="31">
        <f t="shared" si="268"/>
        <v>0.57000000000000561</v>
      </c>
      <c r="DF101" s="31">
        <f t="shared" si="269"/>
        <v>0</v>
      </c>
      <c r="DG101" s="31">
        <f t="shared" si="270"/>
        <v>2.0999999999999983</v>
      </c>
      <c r="DH101" s="31">
        <f t="shared" si="271"/>
        <v>0</v>
      </c>
      <c r="DI101" s="32">
        <f t="shared" si="200"/>
        <v>0</v>
      </c>
      <c r="DJ101" s="32">
        <f t="shared" si="201"/>
        <v>0</v>
      </c>
      <c r="DK101" s="32">
        <f t="shared" si="202"/>
        <v>0</v>
      </c>
      <c r="DL101" s="32">
        <f t="shared" si="203"/>
        <v>0</v>
      </c>
      <c r="DM101" s="32">
        <f t="shared" si="204"/>
        <v>0</v>
      </c>
      <c r="DN101" s="32">
        <f t="shared" si="205"/>
        <v>0</v>
      </c>
      <c r="DO101" s="32">
        <f t="shared" si="206"/>
        <v>0</v>
      </c>
      <c r="DP101" s="32">
        <f t="shared" si="207"/>
        <v>0</v>
      </c>
      <c r="DQ101" s="32">
        <f t="shared" si="208"/>
        <v>0.03</v>
      </c>
      <c r="DR101" s="32">
        <f t="shared" si="209"/>
        <v>0</v>
      </c>
      <c r="DS101" s="32">
        <f t="shared" si="210"/>
        <v>0.11</v>
      </c>
      <c r="DT101" s="32">
        <f t="shared" si="211"/>
        <v>0</v>
      </c>
      <c r="DU101" s="31">
        <f t="shared" si="212"/>
        <v>0</v>
      </c>
      <c r="DV101" s="31">
        <f t="shared" si="213"/>
        <v>0</v>
      </c>
      <c r="DW101" s="31">
        <f t="shared" si="214"/>
        <v>0</v>
      </c>
      <c r="DX101" s="31">
        <f t="shared" si="215"/>
        <v>0</v>
      </c>
      <c r="DY101" s="31">
        <f t="shared" si="216"/>
        <v>0</v>
      </c>
      <c r="DZ101" s="31">
        <f t="shared" si="217"/>
        <v>0</v>
      </c>
      <c r="EA101" s="31">
        <f t="shared" si="218"/>
        <v>0</v>
      </c>
      <c r="EB101" s="31">
        <f t="shared" si="219"/>
        <v>0</v>
      </c>
      <c r="EC101" s="31">
        <f t="shared" si="220"/>
        <v>0.08</v>
      </c>
      <c r="ED101" s="31">
        <f t="shared" si="221"/>
        <v>0</v>
      </c>
      <c r="EE101" s="31">
        <f t="shared" si="222"/>
        <v>0.28999999999999998</v>
      </c>
      <c r="EF101" s="31">
        <f t="shared" si="223"/>
        <v>0</v>
      </c>
      <c r="EG101" s="32">
        <f t="shared" si="224"/>
        <v>0</v>
      </c>
      <c r="EH101" s="32">
        <f t="shared" si="225"/>
        <v>0</v>
      </c>
      <c r="EI101" s="32">
        <f t="shared" si="226"/>
        <v>0</v>
      </c>
      <c r="EJ101" s="32">
        <f t="shared" si="227"/>
        <v>0</v>
      </c>
      <c r="EK101" s="32">
        <f t="shared" si="228"/>
        <v>0</v>
      </c>
      <c r="EL101" s="32">
        <f t="shared" si="229"/>
        <v>0</v>
      </c>
      <c r="EM101" s="32">
        <f t="shared" si="230"/>
        <v>0</v>
      </c>
      <c r="EN101" s="32">
        <f t="shared" si="231"/>
        <v>0</v>
      </c>
      <c r="EO101" s="32">
        <f t="shared" si="232"/>
        <v>0.6800000000000056</v>
      </c>
      <c r="EP101" s="32">
        <f t="shared" si="233"/>
        <v>0</v>
      </c>
      <c r="EQ101" s="32">
        <f t="shared" si="234"/>
        <v>2.4999999999999982</v>
      </c>
      <c r="ER101" s="32">
        <f t="shared" si="235"/>
        <v>0</v>
      </c>
    </row>
    <row r="102" spans="1:148" x14ac:dyDescent="0.25">
      <c r="A102" t="s">
        <v>504</v>
      </c>
      <c r="B102" s="1" t="s">
        <v>111</v>
      </c>
      <c r="C102" t="str">
        <f t="shared" ca="1" si="272"/>
        <v>MKR1</v>
      </c>
      <c r="D102" t="str">
        <f t="shared" ca="1" si="273"/>
        <v>Muskeg River Industrial System</v>
      </c>
      <c r="E102" s="52">
        <v>28075.2448</v>
      </c>
      <c r="F102" s="52">
        <v>24558.848999999998</v>
      </c>
      <c r="G102" s="52">
        <v>20010.434099999999</v>
      </c>
      <c r="H102" s="52">
        <v>138.5719</v>
      </c>
      <c r="I102" s="52">
        <v>9705.1509999999998</v>
      </c>
      <c r="J102" s="52">
        <v>18547.6253</v>
      </c>
      <c r="K102" s="52">
        <v>18863.519400000001</v>
      </c>
      <c r="L102" s="52">
        <v>16053.740299999999</v>
      </c>
      <c r="M102" s="52">
        <v>26547.191599999998</v>
      </c>
      <c r="N102" s="52">
        <v>22622.215499999998</v>
      </c>
      <c r="O102" s="52">
        <v>19459.0088</v>
      </c>
      <c r="P102" s="52">
        <v>20008.409800000001</v>
      </c>
      <c r="Q102" s="32">
        <v>1031018.63</v>
      </c>
      <c r="R102" s="32">
        <v>857780.46</v>
      </c>
      <c r="S102" s="32">
        <v>426762.68</v>
      </c>
      <c r="T102" s="32">
        <v>2555.09</v>
      </c>
      <c r="U102" s="32">
        <v>787861.21</v>
      </c>
      <c r="V102" s="32">
        <v>1517249.31</v>
      </c>
      <c r="W102" s="32">
        <v>452195.55</v>
      </c>
      <c r="X102" s="32">
        <v>621161.29</v>
      </c>
      <c r="Y102" s="32">
        <v>561727.9</v>
      </c>
      <c r="Z102" s="32">
        <v>457382.48</v>
      </c>
      <c r="AA102" s="32">
        <v>404918.42</v>
      </c>
      <c r="AB102" s="32">
        <v>447610.77</v>
      </c>
      <c r="AC102" s="2">
        <v>2.85</v>
      </c>
      <c r="AD102" s="2">
        <v>2.85</v>
      </c>
      <c r="AE102" s="2">
        <v>2.85</v>
      </c>
      <c r="AF102" s="2">
        <v>2.85</v>
      </c>
      <c r="AG102" s="2">
        <v>2.85</v>
      </c>
      <c r="AH102" s="2">
        <v>2.85</v>
      </c>
      <c r="AI102" s="2">
        <v>2.85</v>
      </c>
      <c r="AJ102" s="2">
        <v>2.85</v>
      </c>
      <c r="AK102" s="2">
        <v>2.85</v>
      </c>
      <c r="AL102" s="2">
        <v>2.85</v>
      </c>
      <c r="AM102" s="2">
        <v>2.85</v>
      </c>
      <c r="AN102" s="2">
        <v>2.85</v>
      </c>
      <c r="AO102" s="33">
        <v>29384.03</v>
      </c>
      <c r="AP102" s="33">
        <v>24446.74</v>
      </c>
      <c r="AQ102" s="33">
        <v>12162.74</v>
      </c>
      <c r="AR102" s="33">
        <v>72.819999999999993</v>
      </c>
      <c r="AS102" s="33">
        <v>22454.04</v>
      </c>
      <c r="AT102" s="33">
        <v>43241.61</v>
      </c>
      <c r="AU102" s="33">
        <v>12887.57</v>
      </c>
      <c r="AV102" s="33">
        <v>17703.099999999999</v>
      </c>
      <c r="AW102" s="33">
        <v>16009.25</v>
      </c>
      <c r="AX102" s="33">
        <v>13035.4</v>
      </c>
      <c r="AY102" s="33">
        <v>11540.17</v>
      </c>
      <c r="AZ102" s="33">
        <v>12756.91</v>
      </c>
      <c r="BA102" s="31">
        <f t="shared" si="236"/>
        <v>-103.1</v>
      </c>
      <c r="BB102" s="31">
        <f t="shared" si="237"/>
        <v>-85.78</v>
      </c>
      <c r="BC102" s="31">
        <f t="shared" si="238"/>
        <v>-42.68</v>
      </c>
      <c r="BD102" s="31">
        <f t="shared" si="239"/>
        <v>-0.51</v>
      </c>
      <c r="BE102" s="31">
        <f t="shared" si="240"/>
        <v>-157.57</v>
      </c>
      <c r="BF102" s="31">
        <f t="shared" si="241"/>
        <v>-303.45</v>
      </c>
      <c r="BG102" s="31">
        <f t="shared" si="242"/>
        <v>723.51</v>
      </c>
      <c r="BH102" s="31">
        <f t="shared" si="243"/>
        <v>993.86</v>
      </c>
      <c r="BI102" s="31">
        <f t="shared" si="244"/>
        <v>898.76</v>
      </c>
      <c r="BJ102" s="31">
        <f t="shared" si="245"/>
        <v>-503.12</v>
      </c>
      <c r="BK102" s="31">
        <f t="shared" si="246"/>
        <v>-445.41</v>
      </c>
      <c r="BL102" s="31">
        <f t="shared" si="247"/>
        <v>-492.37</v>
      </c>
      <c r="BM102" s="6">
        <v>4.7399999999999998E-2</v>
      </c>
      <c r="BN102" s="6">
        <v>4.7399999999999998E-2</v>
      </c>
      <c r="BO102" s="6">
        <v>4.7399999999999998E-2</v>
      </c>
      <c r="BP102" s="6">
        <v>4.7399999999999998E-2</v>
      </c>
      <c r="BQ102" s="6">
        <v>4.7399999999999998E-2</v>
      </c>
      <c r="BR102" s="6">
        <v>4.7399999999999998E-2</v>
      </c>
      <c r="BS102" s="6">
        <v>4.7399999999999998E-2</v>
      </c>
      <c r="BT102" s="6">
        <v>4.7399999999999998E-2</v>
      </c>
      <c r="BU102" s="6">
        <v>4.7399999999999998E-2</v>
      </c>
      <c r="BV102" s="6">
        <v>4.7399999999999998E-2</v>
      </c>
      <c r="BW102" s="6">
        <v>4.7399999999999998E-2</v>
      </c>
      <c r="BX102" s="6">
        <v>4.7399999999999998E-2</v>
      </c>
      <c r="BY102" s="31">
        <v>48870.28</v>
      </c>
      <c r="BZ102" s="31">
        <v>40658.79</v>
      </c>
      <c r="CA102" s="31">
        <v>20228.55</v>
      </c>
      <c r="CB102" s="31">
        <v>121.11</v>
      </c>
      <c r="CC102" s="31">
        <v>37344.620000000003</v>
      </c>
      <c r="CD102" s="31">
        <v>71917.62</v>
      </c>
      <c r="CE102" s="31">
        <v>21434.07</v>
      </c>
      <c r="CF102" s="31">
        <v>29443.05</v>
      </c>
      <c r="CG102" s="31">
        <v>26625.9</v>
      </c>
      <c r="CH102" s="31">
        <v>21679.93</v>
      </c>
      <c r="CI102" s="31">
        <v>19193.13</v>
      </c>
      <c r="CJ102" s="31">
        <v>21216.75</v>
      </c>
      <c r="CK102" s="32">
        <f t="shared" si="248"/>
        <v>2577.5500000000002</v>
      </c>
      <c r="CL102" s="32">
        <f t="shared" si="249"/>
        <v>2144.4499999999998</v>
      </c>
      <c r="CM102" s="32">
        <f t="shared" si="250"/>
        <v>1066.9100000000001</v>
      </c>
      <c r="CN102" s="32">
        <f t="shared" si="251"/>
        <v>6.39</v>
      </c>
      <c r="CO102" s="32">
        <f t="shared" si="252"/>
        <v>1969.65</v>
      </c>
      <c r="CP102" s="32">
        <f t="shared" si="253"/>
        <v>3793.12</v>
      </c>
      <c r="CQ102" s="32">
        <f t="shared" si="254"/>
        <v>1130.49</v>
      </c>
      <c r="CR102" s="32">
        <f t="shared" si="255"/>
        <v>1552.9</v>
      </c>
      <c r="CS102" s="32">
        <f t="shared" si="256"/>
        <v>1404.32</v>
      </c>
      <c r="CT102" s="32">
        <f t="shared" si="257"/>
        <v>1143.46</v>
      </c>
      <c r="CU102" s="32">
        <f t="shared" si="258"/>
        <v>1012.3</v>
      </c>
      <c r="CV102" s="32">
        <f t="shared" si="259"/>
        <v>1119.03</v>
      </c>
      <c r="CW102" s="31">
        <f t="shared" si="260"/>
        <v>22166.9</v>
      </c>
      <c r="CX102" s="31">
        <f t="shared" si="261"/>
        <v>18442.279999999995</v>
      </c>
      <c r="CY102" s="31">
        <f t="shared" si="262"/>
        <v>9175.4</v>
      </c>
      <c r="CZ102" s="31">
        <f t="shared" si="263"/>
        <v>55.190000000000005</v>
      </c>
      <c r="DA102" s="31">
        <f t="shared" si="264"/>
        <v>17017.800000000003</v>
      </c>
      <c r="DB102" s="31">
        <f t="shared" si="265"/>
        <v>32772.579999999987</v>
      </c>
      <c r="DC102" s="31">
        <f t="shared" si="266"/>
        <v>8953.4800000000014</v>
      </c>
      <c r="DD102" s="31">
        <f t="shared" si="267"/>
        <v>12298.990000000002</v>
      </c>
      <c r="DE102" s="31">
        <f t="shared" si="268"/>
        <v>11122.210000000001</v>
      </c>
      <c r="DF102" s="31">
        <f t="shared" si="269"/>
        <v>10291.11</v>
      </c>
      <c r="DG102" s="31">
        <f t="shared" si="270"/>
        <v>9110.67</v>
      </c>
      <c r="DH102" s="31">
        <f t="shared" si="271"/>
        <v>10071.24</v>
      </c>
      <c r="DI102" s="32">
        <f t="shared" si="200"/>
        <v>1108.3499999999999</v>
      </c>
      <c r="DJ102" s="32">
        <f t="shared" si="201"/>
        <v>922.11</v>
      </c>
      <c r="DK102" s="32">
        <f t="shared" si="202"/>
        <v>458.77</v>
      </c>
      <c r="DL102" s="32">
        <f t="shared" si="203"/>
        <v>2.76</v>
      </c>
      <c r="DM102" s="32">
        <f t="shared" si="204"/>
        <v>850.89</v>
      </c>
      <c r="DN102" s="32">
        <f t="shared" si="205"/>
        <v>1638.63</v>
      </c>
      <c r="DO102" s="32">
        <f t="shared" si="206"/>
        <v>447.67</v>
      </c>
      <c r="DP102" s="32">
        <f t="shared" si="207"/>
        <v>614.95000000000005</v>
      </c>
      <c r="DQ102" s="32">
        <f t="shared" si="208"/>
        <v>556.11</v>
      </c>
      <c r="DR102" s="32">
        <f t="shared" si="209"/>
        <v>514.55999999999995</v>
      </c>
      <c r="DS102" s="32">
        <f t="shared" si="210"/>
        <v>455.53</v>
      </c>
      <c r="DT102" s="32">
        <f t="shared" si="211"/>
        <v>503.56</v>
      </c>
      <c r="DU102" s="31">
        <f t="shared" si="212"/>
        <v>3522.64</v>
      </c>
      <c r="DV102" s="31">
        <f t="shared" si="213"/>
        <v>2891.59</v>
      </c>
      <c r="DW102" s="31">
        <f t="shared" si="214"/>
        <v>1421.03</v>
      </c>
      <c r="DX102" s="31">
        <f t="shared" si="215"/>
        <v>8.43</v>
      </c>
      <c r="DY102" s="31">
        <f t="shared" si="216"/>
        <v>2564.5</v>
      </c>
      <c r="DZ102" s="31">
        <f t="shared" si="217"/>
        <v>4869.09</v>
      </c>
      <c r="EA102" s="31">
        <f t="shared" si="218"/>
        <v>1311.84</v>
      </c>
      <c r="EB102" s="31">
        <f t="shared" si="219"/>
        <v>1778.51</v>
      </c>
      <c r="EC102" s="31">
        <f t="shared" si="220"/>
        <v>1587.09</v>
      </c>
      <c r="ED102" s="31">
        <f t="shared" si="221"/>
        <v>1449.46</v>
      </c>
      <c r="EE102" s="31">
        <f t="shared" si="222"/>
        <v>1265.79</v>
      </c>
      <c r="EF102" s="31">
        <f t="shared" si="223"/>
        <v>1380.62</v>
      </c>
      <c r="EG102" s="32">
        <f t="shared" si="224"/>
        <v>26797.89</v>
      </c>
      <c r="EH102" s="32">
        <f t="shared" si="225"/>
        <v>22255.979999999996</v>
      </c>
      <c r="EI102" s="32">
        <f t="shared" si="226"/>
        <v>11055.2</v>
      </c>
      <c r="EJ102" s="32">
        <f t="shared" si="227"/>
        <v>66.38</v>
      </c>
      <c r="EK102" s="32">
        <f t="shared" si="228"/>
        <v>20433.190000000002</v>
      </c>
      <c r="EL102" s="32">
        <f t="shared" si="229"/>
        <v>39280.299999999988</v>
      </c>
      <c r="EM102" s="32">
        <f t="shared" si="230"/>
        <v>10712.990000000002</v>
      </c>
      <c r="EN102" s="32">
        <f t="shared" si="231"/>
        <v>14692.450000000003</v>
      </c>
      <c r="EO102" s="32">
        <f t="shared" si="232"/>
        <v>13265.410000000002</v>
      </c>
      <c r="EP102" s="32">
        <f t="shared" si="233"/>
        <v>12255.130000000001</v>
      </c>
      <c r="EQ102" s="32">
        <f t="shared" si="234"/>
        <v>10831.990000000002</v>
      </c>
      <c r="ER102" s="32">
        <f t="shared" si="235"/>
        <v>11955.419999999998</v>
      </c>
    </row>
    <row r="103" spans="1:148" x14ac:dyDescent="0.25">
      <c r="A103" t="s">
        <v>468</v>
      </c>
      <c r="B103" s="1" t="s">
        <v>140</v>
      </c>
      <c r="C103" t="str">
        <f t="shared" ca="1" si="272"/>
        <v>MKRC</v>
      </c>
      <c r="D103" t="str">
        <f t="shared" ca="1" si="273"/>
        <v>MacKay River Industrial System</v>
      </c>
      <c r="E103" s="52">
        <v>132397.16500000001</v>
      </c>
      <c r="F103" s="52">
        <v>121037.52310000001</v>
      </c>
      <c r="G103" s="52">
        <v>74190.671199999997</v>
      </c>
      <c r="H103" s="52">
        <v>103877.7607</v>
      </c>
      <c r="I103" s="52">
        <v>123454.6538</v>
      </c>
      <c r="J103" s="52">
        <v>113857.64690000001</v>
      </c>
      <c r="K103" s="52">
        <v>112774.2035</v>
      </c>
      <c r="L103" s="52">
        <v>113145.80130000001</v>
      </c>
      <c r="M103" s="52">
        <v>43554.085700000003</v>
      </c>
      <c r="N103" s="52">
        <v>123921.3846</v>
      </c>
      <c r="O103" s="52">
        <v>125722.0978</v>
      </c>
      <c r="P103" s="52">
        <v>131239.27489999999</v>
      </c>
      <c r="Q103" s="32">
        <v>4527564.8499999996</v>
      </c>
      <c r="R103" s="32">
        <v>3975965.31</v>
      </c>
      <c r="S103" s="32">
        <v>1421578.9</v>
      </c>
      <c r="T103" s="32">
        <v>2116761.39</v>
      </c>
      <c r="U103" s="32">
        <v>6407456.4800000004</v>
      </c>
      <c r="V103" s="32">
        <v>10643338.789999999</v>
      </c>
      <c r="W103" s="32">
        <v>2597774.3199999998</v>
      </c>
      <c r="X103" s="32">
        <v>3758280.69</v>
      </c>
      <c r="Y103" s="32">
        <v>897320.23</v>
      </c>
      <c r="Z103" s="32">
        <v>2665660.77</v>
      </c>
      <c r="AA103" s="32">
        <v>2662608.63</v>
      </c>
      <c r="AB103" s="32">
        <v>2746091.68</v>
      </c>
      <c r="AC103" s="2">
        <v>2.99</v>
      </c>
      <c r="AD103" s="2">
        <v>2.99</v>
      </c>
      <c r="AE103" s="2">
        <v>2.99</v>
      </c>
      <c r="AF103" s="2">
        <v>2.99</v>
      </c>
      <c r="AG103" s="2">
        <v>2.99</v>
      </c>
      <c r="AH103" s="2">
        <v>2.99</v>
      </c>
      <c r="AI103" s="2">
        <v>2.99</v>
      </c>
      <c r="AJ103" s="2">
        <v>2.99</v>
      </c>
      <c r="AK103" s="2">
        <v>2.99</v>
      </c>
      <c r="AL103" s="2">
        <v>2.99</v>
      </c>
      <c r="AM103" s="2">
        <v>2.99</v>
      </c>
      <c r="AN103" s="2">
        <v>2.99</v>
      </c>
      <c r="AO103" s="33">
        <v>135374.19</v>
      </c>
      <c r="AP103" s="33">
        <v>118881.36</v>
      </c>
      <c r="AQ103" s="33">
        <v>42505.21</v>
      </c>
      <c r="AR103" s="33">
        <v>63291.17</v>
      </c>
      <c r="AS103" s="33">
        <v>191582.95</v>
      </c>
      <c r="AT103" s="33">
        <v>318235.83</v>
      </c>
      <c r="AU103" s="33">
        <v>77673.45</v>
      </c>
      <c r="AV103" s="33">
        <v>112372.59</v>
      </c>
      <c r="AW103" s="33">
        <v>26829.87</v>
      </c>
      <c r="AX103" s="33">
        <v>79703.259999999995</v>
      </c>
      <c r="AY103" s="33">
        <v>79612</v>
      </c>
      <c r="AZ103" s="33">
        <v>82108.14</v>
      </c>
      <c r="BA103" s="31">
        <f t="shared" si="236"/>
        <v>-452.76</v>
      </c>
      <c r="BB103" s="31">
        <f t="shared" si="237"/>
        <v>-397.6</v>
      </c>
      <c r="BC103" s="31">
        <f t="shared" si="238"/>
        <v>-142.16</v>
      </c>
      <c r="BD103" s="31">
        <f t="shared" si="239"/>
        <v>-423.35</v>
      </c>
      <c r="BE103" s="31">
        <f t="shared" si="240"/>
        <v>-1281.49</v>
      </c>
      <c r="BF103" s="31">
        <f t="shared" si="241"/>
        <v>-2128.67</v>
      </c>
      <c r="BG103" s="31">
        <f t="shared" si="242"/>
        <v>4156.4399999999996</v>
      </c>
      <c r="BH103" s="31">
        <f t="shared" si="243"/>
        <v>6013.25</v>
      </c>
      <c r="BI103" s="31">
        <f t="shared" si="244"/>
        <v>1435.71</v>
      </c>
      <c r="BJ103" s="31">
        <f t="shared" si="245"/>
        <v>-2932.23</v>
      </c>
      <c r="BK103" s="31">
        <f t="shared" si="246"/>
        <v>-2928.87</v>
      </c>
      <c r="BL103" s="31">
        <f t="shared" si="247"/>
        <v>-3020.7</v>
      </c>
      <c r="BM103" s="6">
        <v>3.4299999999999997E-2</v>
      </c>
      <c r="BN103" s="6">
        <v>3.4299999999999997E-2</v>
      </c>
      <c r="BO103" s="6">
        <v>3.4299999999999997E-2</v>
      </c>
      <c r="BP103" s="6">
        <v>3.4299999999999997E-2</v>
      </c>
      <c r="BQ103" s="6">
        <v>3.4299999999999997E-2</v>
      </c>
      <c r="BR103" s="6">
        <v>3.4299999999999997E-2</v>
      </c>
      <c r="BS103" s="6">
        <v>3.4299999999999997E-2</v>
      </c>
      <c r="BT103" s="6">
        <v>3.4299999999999997E-2</v>
      </c>
      <c r="BU103" s="6">
        <v>3.4299999999999997E-2</v>
      </c>
      <c r="BV103" s="6">
        <v>3.4299999999999997E-2</v>
      </c>
      <c r="BW103" s="6">
        <v>3.4299999999999997E-2</v>
      </c>
      <c r="BX103" s="6">
        <v>3.4299999999999997E-2</v>
      </c>
      <c r="BY103" s="31">
        <v>155295.47</v>
      </c>
      <c r="BZ103" s="31">
        <v>136375.60999999999</v>
      </c>
      <c r="CA103" s="31">
        <v>48760.160000000003</v>
      </c>
      <c r="CB103" s="31">
        <v>72604.92</v>
      </c>
      <c r="CC103" s="31">
        <v>219775.76</v>
      </c>
      <c r="CD103" s="31">
        <v>365066.52</v>
      </c>
      <c r="CE103" s="31">
        <v>89103.66</v>
      </c>
      <c r="CF103" s="31">
        <v>128909.03</v>
      </c>
      <c r="CG103" s="31">
        <v>30778.080000000002</v>
      </c>
      <c r="CH103" s="31">
        <v>91432.16</v>
      </c>
      <c r="CI103" s="31">
        <v>91327.48</v>
      </c>
      <c r="CJ103" s="31">
        <v>94190.94</v>
      </c>
      <c r="CK103" s="32">
        <f t="shared" si="248"/>
        <v>11318.91</v>
      </c>
      <c r="CL103" s="32">
        <f t="shared" si="249"/>
        <v>9939.91</v>
      </c>
      <c r="CM103" s="32">
        <f t="shared" si="250"/>
        <v>3553.95</v>
      </c>
      <c r="CN103" s="32">
        <f t="shared" si="251"/>
        <v>5291.9</v>
      </c>
      <c r="CO103" s="32">
        <f t="shared" si="252"/>
        <v>16018.64</v>
      </c>
      <c r="CP103" s="32">
        <f t="shared" si="253"/>
        <v>26608.35</v>
      </c>
      <c r="CQ103" s="32">
        <f t="shared" si="254"/>
        <v>6494.44</v>
      </c>
      <c r="CR103" s="32">
        <f t="shared" si="255"/>
        <v>9395.7000000000007</v>
      </c>
      <c r="CS103" s="32">
        <f t="shared" si="256"/>
        <v>2243.3000000000002</v>
      </c>
      <c r="CT103" s="32">
        <f t="shared" si="257"/>
        <v>6664.15</v>
      </c>
      <c r="CU103" s="32">
        <f t="shared" si="258"/>
        <v>6656.52</v>
      </c>
      <c r="CV103" s="32">
        <f t="shared" si="259"/>
        <v>6865.23</v>
      </c>
      <c r="CW103" s="31">
        <f t="shared" si="260"/>
        <v>31692.95</v>
      </c>
      <c r="CX103" s="31">
        <f t="shared" si="261"/>
        <v>27831.759999999987</v>
      </c>
      <c r="CY103" s="31">
        <f t="shared" si="262"/>
        <v>9951.0600000000013</v>
      </c>
      <c r="CZ103" s="31">
        <f t="shared" si="263"/>
        <v>15028.999999999995</v>
      </c>
      <c r="DA103" s="31">
        <f t="shared" si="264"/>
        <v>45492.94000000001</v>
      </c>
      <c r="DB103" s="31">
        <f t="shared" si="265"/>
        <v>75567.709999999977</v>
      </c>
      <c r="DC103" s="31">
        <f t="shared" si="266"/>
        <v>13768.21000000001</v>
      </c>
      <c r="DD103" s="31">
        <f t="shared" si="267"/>
        <v>19918.890000000014</v>
      </c>
      <c r="DE103" s="31">
        <f t="shared" si="268"/>
        <v>4755.8000000000056</v>
      </c>
      <c r="DF103" s="31">
        <f t="shared" si="269"/>
        <v>21325.280000000002</v>
      </c>
      <c r="DG103" s="31">
        <f t="shared" si="270"/>
        <v>21300.87</v>
      </c>
      <c r="DH103" s="31">
        <f t="shared" si="271"/>
        <v>21968.73</v>
      </c>
      <c r="DI103" s="32">
        <f t="shared" si="200"/>
        <v>1584.65</v>
      </c>
      <c r="DJ103" s="32">
        <f t="shared" si="201"/>
        <v>1391.59</v>
      </c>
      <c r="DK103" s="32">
        <f t="shared" si="202"/>
        <v>497.55</v>
      </c>
      <c r="DL103" s="32">
        <f t="shared" si="203"/>
        <v>751.45</v>
      </c>
      <c r="DM103" s="32">
        <f t="shared" si="204"/>
        <v>2274.65</v>
      </c>
      <c r="DN103" s="32">
        <f t="shared" si="205"/>
        <v>3778.39</v>
      </c>
      <c r="DO103" s="32">
        <f t="shared" si="206"/>
        <v>688.41</v>
      </c>
      <c r="DP103" s="32">
        <f t="shared" si="207"/>
        <v>995.94</v>
      </c>
      <c r="DQ103" s="32">
        <f t="shared" si="208"/>
        <v>237.79</v>
      </c>
      <c r="DR103" s="32">
        <f t="shared" si="209"/>
        <v>1066.26</v>
      </c>
      <c r="DS103" s="32">
        <f t="shared" si="210"/>
        <v>1065.04</v>
      </c>
      <c r="DT103" s="32">
        <f t="shared" si="211"/>
        <v>1098.44</v>
      </c>
      <c r="DU103" s="31">
        <f t="shared" si="212"/>
        <v>5036.47</v>
      </c>
      <c r="DV103" s="31">
        <f t="shared" si="213"/>
        <v>4363.78</v>
      </c>
      <c r="DW103" s="31">
        <f t="shared" si="214"/>
        <v>1541.16</v>
      </c>
      <c r="DX103" s="31">
        <f t="shared" si="215"/>
        <v>2295.6799999999998</v>
      </c>
      <c r="DY103" s="31">
        <f t="shared" si="216"/>
        <v>6855.58</v>
      </c>
      <c r="DZ103" s="31">
        <f t="shared" si="217"/>
        <v>11227.25</v>
      </c>
      <c r="EA103" s="31">
        <f t="shared" si="218"/>
        <v>2017.28</v>
      </c>
      <c r="EB103" s="31">
        <f t="shared" si="219"/>
        <v>2880.4</v>
      </c>
      <c r="EC103" s="31">
        <f t="shared" si="220"/>
        <v>678.63</v>
      </c>
      <c r="ED103" s="31">
        <f t="shared" si="221"/>
        <v>3003.58</v>
      </c>
      <c r="EE103" s="31">
        <f t="shared" si="222"/>
        <v>2959.44</v>
      </c>
      <c r="EF103" s="31">
        <f t="shared" si="223"/>
        <v>3011.6</v>
      </c>
      <c r="EG103" s="32">
        <f t="shared" si="224"/>
        <v>38314.07</v>
      </c>
      <c r="EH103" s="32">
        <f t="shared" si="225"/>
        <v>33587.12999999999</v>
      </c>
      <c r="EI103" s="32">
        <f t="shared" si="226"/>
        <v>11989.77</v>
      </c>
      <c r="EJ103" s="32">
        <f t="shared" si="227"/>
        <v>18076.129999999994</v>
      </c>
      <c r="EK103" s="32">
        <f t="shared" si="228"/>
        <v>54623.170000000013</v>
      </c>
      <c r="EL103" s="32">
        <f t="shared" si="229"/>
        <v>90573.349999999977</v>
      </c>
      <c r="EM103" s="32">
        <f t="shared" si="230"/>
        <v>16473.900000000009</v>
      </c>
      <c r="EN103" s="32">
        <f t="shared" si="231"/>
        <v>23795.230000000014</v>
      </c>
      <c r="EO103" s="32">
        <f t="shared" si="232"/>
        <v>5672.2200000000057</v>
      </c>
      <c r="EP103" s="32">
        <f t="shared" si="233"/>
        <v>25395.120000000003</v>
      </c>
      <c r="EQ103" s="32">
        <f t="shared" si="234"/>
        <v>25325.35</v>
      </c>
      <c r="ER103" s="32">
        <f t="shared" si="235"/>
        <v>26078.769999999997</v>
      </c>
    </row>
    <row r="104" spans="1:148" x14ac:dyDescent="0.25">
      <c r="A104" t="s">
        <v>505</v>
      </c>
      <c r="B104" s="1" t="s">
        <v>93</v>
      </c>
      <c r="C104" t="str">
        <f t="shared" ca="1" si="272"/>
        <v>BCHIMP</v>
      </c>
      <c r="D104" t="str">
        <f t="shared" ca="1" si="273"/>
        <v>Alberta-BC Intertie - Import</v>
      </c>
      <c r="I104" s="52">
        <v>300</v>
      </c>
      <c r="Q104" s="32"/>
      <c r="R104" s="32"/>
      <c r="S104" s="32"/>
      <c r="T104" s="32"/>
      <c r="U104" s="32">
        <v>5847</v>
      </c>
      <c r="V104" s="32"/>
      <c r="W104" s="32"/>
      <c r="X104" s="32"/>
      <c r="Y104" s="32"/>
      <c r="Z104" s="32"/>
      <c r="AA104" s="32"/>
      <c r="AB104" s="32"/>
      <c r="AG104" s="2">
        <v>2.56</v>
      </c>
      <c r="AO104" s="33"/>
      <c r="AP104" s="33"/>
      <c r="AQ104" s="33"/>
      <c r="AR104" s="33"/>
      <c r="AS104" s="33">
        <v>149.68</v>
      </c>
      <c r="AT104" s="33"/>
      <c r="AU104" s="33"/>
      <c r="AV104" s="33"/>
      <c r="AW104" s="33"/>
      <c r="AX104" s="33"/>
      <c r="AY104" s="33"/>
      <c r="AZ104" s="33"/>
      <c r="BA104" s="31">
        <f t="shared" si="236"/>
        <v>0</v>
      </c>
      <c r="BB104" s="31">
        <f t="shared" si="237"/>
        <v>0</v>
      </c>
      <c r="BC104" s="31">
        <f t="shared" si="238"/>
        <v>0</v>
      </c>
      <c r="BD104" s="31">
        <f t="shared" si="239"/>
        <v>0</v>
      </c>
      <c r="BE104" s="31">
        <f t="shared" si="240"/>
        <v>-1.17</v>
      </c>
      <c r="BF104" s="31">
        <f t="shared" si="241"/>
        <v>0</v>
      </c>
      <c r="BG104" s="31">
        <f t="shared" si="242"/>
        <v>0</v>
      </c>
      <c r="BH104" s="31">
        <f t="shared" si="243"/>
        <v>0</v>
      </c>
      <c r="BI104" s="31">
        <f t="shared" si="244"/>
        <v>0</v>
      </c>
      <c r="BJ104" s="31">
        <f t="shared" si="245"/>
        <v>0</v>
      </c>
      <c r="BK104" s="31">
        <f t="shared" si="246"/>
        <v>0</v>
      </c>
      <c r="BL104" s="31">
        <f t="shared" si="247"/>
        <v>0</v>
      </c>
      <c r="BM104" s="6">
        <v>2.3E-3</v>
      </c>
      <c r="BN104" s="6">
        <v>2.3E-3</v>
      </c>
      <c r="BO104" s="6">
        <v>2.3E-3</v>
      </c>
      <c r="BP104" s="6">
        <v>2.3E-3</v>
      </c>
      <c r="BQ104" s="6">
        <v>2.3E-3</v>
      </c>
      <c r="BR104" s="6">
        <v>2.3E-3</v>
      </c>
      <c r="BS104" s="6">
        <v>2.3E-3</v>
      </c>
      <c r="BT104" s="6">
        <v>2.3E-3</v>
      </c>
      <c r="BU104" s="6">
        <v>2.3E-3</v>
      </c>
      <c r="BV104" s="6">
        <v>2.3E-3</v>
      </c>
      <c r="BW104" s="6">
        <v>2.3E-3</v>
      </c>
      <c r="BX104" s="6">
        <v>2.3E-3</v>
      </c>
      <c r="BY104" s="31">
        <v>0</v>
      </c>
      <c r="BZ104" s="31">
        <v>0</v>
      </c>
      <c r="CA104" s="31">
        <v>0</v>
      </c>
      <c r="CB104" s="31">
        <v>0</v>
      </c>
      <c r="CC104" s="31">
        <v>13.45</v>
      </c>
      <c r="CD104" s="31">
        <v>0</v>
      </c>
      <c r="CE104" s="31">
        <v>0</v>
      </c>
      <c r="CF104" s="31">
        <v>0</v>
      </c>
      <c r="CG104" s="31">
        <v>0</v>
      </c>
      <c r="CH104" s="31">
        <v>0</v>
      </c>
      <c r="CI104" s="31">
        <v>0</v>
      </c>
      <c r="CJ104" s="31">
        <v>0</v>
      </c>
      <c r="CK104" s="32">
        <f t="shared" si="248"/>
        <v>0</v>
      </c>
      <c r="CL104" s="32">
        <f t="shared" si="249"/>
        <v>0</v>
      </c>
      <c r="CM104" s="32">
        <f t="shared" si="250"/>
        <v>0</v>
      </c>
      <c r="CN104" s="32">
        <f t="shared" si="251"/>
        <v>0</v>
      </c>
      <c r="CO104" s="32">
        <f t="shared" si="252"/>
        <v>14.62</v>
      </c>
      <c r="CP104" s="32">
        <f t="shared" si="253"/>
        <v>0</v>
      </c>
      <c r="CQ104" s="32">
        <f t="shared" si="254"/>
        <v>0</v>
      </c>
      <c r="CR104" s="32">
        <f t="shared" si="255"/>
        <v>0</v>
      </c>
      <c r="CS104" s="32">
        <f t="shared" si="256"/>
        <v>0</v>
      </c>
      <c r="CT104" s="32">
        <f t="shared" si="257"/>
        <v>0</v>
      </c>
      <c r="CU104" s="32">
        <f t="shared" si="258"/>
        <v>0</v>
      </c>
      <c r="CV104" s="32">
        <f t="shared" si="259"/>
        <v>0</v>
      </c>
      <c r="CW104" s="31">
        <f t="shared" si="260"/>
        <v>0</v>
      </c>
      <c r="CX104" s="31">
        <f t="shared" si="261"/>
        <v>0</v>
      </c>
      <c r="CY104" s="31">
        <f t="shared" si="262"/>
        <v>0</v>
      </c>
      <c r="CZ104" s="31">
        <f t="shared" si="263"/>
        <v>0</v>
      </c>
      <c r="DA104" s="31">
        <f t="shared" si="264"/>
        <v>-120.44000000000001</v>
      </c>
      <c r="DB104" s="31">
        <f t="shared" si="265"/>
        <v>0</v>
      </c>
      <c r="DC104" s="31">
        <f t="shared" si="266"/>
        <v>0</v>
      </c>
      <c r="DD104" s="31">
        <f t="shared" si="267"/>
        <v>0</v>
      </c>
      <c r="DE104" s="31">
        <f t="shared" si="268"/>
        <v>0</v>
      </c>
      <c r="DF104" s="31">
        <f t="shared" si="269"/>
        <v>0</v>
      </c>
      <c r="DG104" s="31">
        <f t="shared" si="270"/>
        <v>0</v>
      </c>
      <c r="DH104" s="31">
        <f t="shared" si="271"/>
        <v>0</v>
      </c>
      <c r="DI104" s="32">
        <f t="shared" si="200"/>
        <v>0</v>
      </c>
      <c r="DJ104" s="32">
        <f t="shared" si="201"/>
        <v>0</v>
      </c>
      <c r="DK104" s="32">
        <f t="shared" si="202"/>
        <v>0</v>
      </c>
      <c r="DL104" s="32">
        <f t="shared" si="203"/>
        <v>0</v>
      </c>
      <c r="DM104" s="32">
        <f t="shared" si="204"/>
        <v>-6.02</v>
      </c>
      <c r="DN104" s="32">
        <f t="shared" si="205"/>
        <v>0</v>
      </c>
      <c r="DO104" s="32">
        <f t="shared" si="206"/>
        <v>0</v>
      </c>
      <c r="DP104" s="32">
        <f t="shared" si="207"/>
        <v>0</v>
      </c>
      <c r="DQ104" s="32">
        <f t="shared" si="208"/>
        <v>0</v>
      </c>
      <c r="DR104" s="32">
        <f t="shared" si="209"/>
        <v>0</v>
      </c>
      <c r="DS104" s="32">
        <f t="shared" si="210"/>
        <v>0</v>
      </c>
      <c r="DT104" s="32">
        <f t="shared" si="211"/>
        <v>0</v>
      </c>
      <c r="DU104" s="31">
        <f t="shared" si="212"/>
        <v>0</v>
      </c>
      <c r="DV104" s="31">
        <f t="shared" si="213"/>
        <v>0</v>
      </c>
      <c r="DW104" s="31">
        <f t="shared" si="214"/>
        <v>0</v>
      </c>
      <c r="DX104" s="31">
        <f t="shared" si="215"/>
        <v>0</v>
      </c>
      <c r="DY104" s="31">
        <f t="shared" si="216"/>
        <v>-18.149999999999999</v>
      </c>
      <c r="DZ104" s="31">
        <f t="shared" si="217"/>
        <v>0</v>
      </c>
      <c r="EA104" s="31">
        <f t="shared" si="218"/>
        <v>0</v>
      </c>
      <c r="EB104" s="31">
        <f t="shared" si="219"/>
        <v>0</v>
      </c>
      <c r="EC104" s="31">
        <f t="shared" si="220"/>
        <v>0</v>
      </c>
      <c r="ED104" s="31">
        <f t="shared" si="221"/>
        <v>0</v>
      </c>
      <c r="EE104" s="31">
        <f t="shared" si="222"/>
        <v>0</v>
      </c>
      <c r="EF104" s="31">
        <f t="shared" si="223"/>
        <v>0</v>
      </c>
      <c r="EG104" s="32">
        <f t="shared" si="224"/>
        <v>0</v>
      </c>
      <c r="EH104" s="32">
        <f t="shared" si="225"/>
        <v>0</v>
      </c>
      <c r="EI104" s="32">
        <f t="shared" si="226"/>
        <v>0</v>
      </c>
      <c r="EJ104" s="32">
        <f t="shared" si="227"/>
        <v>0</v>
      </c>
      <c r="EK104" s="32">
        <f t="shared" si="228"/>
        <v>-144.61000000000001</v>
      </c>
      <c r="EL104" s="32">
        <f t="shared" si="229"/>
        <v>0</v>
      </c>
      <c r="EM104" s="32">
        <f t="shared" si="230"/>
        <v>0</v>
      </c>
      <c r="EN104" s="32">
        <f t="shared" si="231"/>
        <v>0</v>
      </c>
      <c r="EO104" s="32">
        <f t="shared" si="232"/>
        <v>0</v>
      </c>
      <c r="EP104" s="32">
        <f t="shared" si="233"/>
        <v>0</v>
      </c>
      <c r="EQ104" s="32">
        <f t="shared" si="234"/>
        <v>0</v>
      </c>
      <c r="ER104" s="32">
        <f t="shared" si="235"/>
        <v>0</v>
      </c>
    </row>
    <row r="105" spans="1:148" x14ac:dyDescent="0.25">
      <c r="A105" t="s">
        <v>505</v>
      </c>
      <c r="B105" s="1" t="s">
        <v>94</v>
      </c>
      <c r="C105" t="str">
        <f t="shared" ref="C105:C136" ca="1" si="274">VLOOKUP($B105,LocationLookup,2,FALSE)</f>
        <v>120SIMP</v>
      </c>
      <c r="D105" t="str">
        <f t="shared" ref="D105:D136" ca="1" si="275">VLOOKUP($C105,LossFactorLookup,2,FALSE)</f>
        <v>Alberta-Montana Intertie - Import</v>
      </c>
      <c r="E105" s="52">
        <v>45757.845446699997</v>
      </c>
      <c r="F105" s="52">
        <v>62548.923000000003</v>
      </c>
      <c r="G105" s="52">
        <v>30267.562271399998</v>
      </c>
      <c r="H105" s="52">
        <v>10876.78</v>
      </c>
      <c r="I105" s="52">
        <v>29562.210520799999</v>
      </c>
      <c r="J105" s="52">
        <v>56160.003197999999</v>
      </c>
      <c r="K105" s="52">
        <v>8777.5676096999996</v>
      </c>
      <c r="L105" s="52">
        <v>17887.4314448</v>
      </c>
      <c r="M105" s="52">
        <v>6420.7450239</v>
      </c>
      <c r="N105" s="52">
        <v>3535.4883842999998</v>
      </c>
      <c r="O105" s="52">
        <v>3948.5579090000001</v>
      </c>
      <c r="P105" s="52">
        <v>17756.683457300001</v>
      </c>
      <c r="Q105" s="32">
        <v>2510144.73</v>
      </c>
      <c r="R105" s="32">
        <v>2744605.07</v>
      </c>
      <c r="S105" s="32">
        <v>659213.78</v>
      </c>
      <c r="T105" s="32">
        <v>239616.87</v>
      </c>
      <c r="U105" s="32">
        <v>4017142.36</v>
      </c>
      <c r="V105" s="32">
        <v>9611219.8399999999</v>
      </c>
      <c r="W105" s="32">
        <v>279678.63</v>
      </c>
      <c r="X105" s="32">
        <v>1715855.73</v>
      </c>
      <c r="Y105" s="32">
        <v>144836.38</v>
      </c>
      <c r="Z105" s="32">
        <v>142445.03</v>
      </c>
      <c r="AA105" s="32">
        <v>102908.82</v>
      </c>
      <c r="AB105" s="32">
        <v>460791.46</v>
      </c>
      <c r="AC105" s="2">
        <v>2.5299999999999998</v>
      </c>
      <c r="AD105" s="2">
        <v>2.5299999999999998</v>
      </c>
      <c r="AE105" s="2">
        <v>2.5299999999999998</v>
      </c>
      <c r="AF105" s="2">
        <v>2.5299999999999998</v>
      </c>
      <c r="AG105" s="2">
        <v>2.5299999999999998</v>
      </c>
      <c r="AH105" s="2">
        <v>2.5299999999999998</v>
      </c>
      <c r="AI105" s="2">
        <v>2.5299999999999998</v>
      </c>
      <c r="AJ105" s="2">
        <v>2.5299999999999998</v>
      </c>
      <c r="AK105" s="2">
        <v>2.5299999999999998</v>
      </c>
      <c r="AL105" s="2">
        <v>2.5299999999999998</v>
      </c>
      <c r="AM105" s="2">
        <v>2.5299999999999998</v>
      </c>
      <c r="AN105" s="2">
        <v>2.5299999999999998</v>
      </c>
      <c r="AO105" s="33">
        <v>63506.66</v>
      </c>
      <c r="AP105" s="33">
        <v>69438.509999999995</v>
      </c>
      <c r="AQ105" s="33">
        <v>16678.11</v>
      </c>
      <c r="AR105" s="33">
        <v>6062.31</v>
      </c>
      <c r="AS105" s="33">
        <v>101633.7</v>
      </c>
      <c r="AT105" s="33">
        <v>243163.86</v>
      </c>
      <c r="AU105" s="33">
        <v>7075.87</v>
      </c>
      <c r="AV105" s="33">
        <v>43411.15</v>
      </c>
      <c r="AW105" s="33">
        <v>3664.36</v>
      </c>
      <c r="AX105" s="33">
        <v>3603.86</v>
      </c>
      <c r="AY105" s="33">
        <v>2603.59</v>
      </c>
      <c r="AZ105" s="33">
        <v>11658.02</v>
      </c>
      <c r="BA105" s="31">
        <f t="shared" si="236"/>
        <v>-251.01</v>
      </c>
      <c r="BB105" s="31">
        <f t="shared" si="237"/>
        <v>-274.45999999999998</v>
      </c>
      <c r="BC105" s="31">
        <f t="shared" si="238"/>
        <v>-65.92</v>
      </c>
      <c r="BD105" s="31">
        <f t="shared" si="239"/>
        <v>-47.92</v>
      </c>
      <c r="BE105" s="31">
        <f t="shared" si="240"/>
        <v>-803.43</v>
      </c>
      <c r="BF105" s="31">
        <f t="shared" si="241"/>
        <v>-1922.24</v>
      </c>
      <c r="BG105" s="31">
        <f t="shared" si="242"/>
        <v>447.49</v>
      </c>
      <c r="BH105" s="31">
        <f t="shared" si="243"/>
        <v>2745.37</v>
      </c>
      <c r="BI105" s="31">
        <f t="shared" si="244"/>
        <v>231.74</v>
      </c>
      <c r="BJ105" s="31">
        <f t="shared" si="245"/>
        <v>-156.69</v>
      </c>
      <c r="BK105" s="31">
        <f t="shared" si="246"/>
        <v>-113.2</v>
      </c>
      <c r="BL105" s="31">
        <f t="shared" si="247"/>
        <v>-506.87</v>
      </c>
      <c r="BM105" s="6">
        <v>1.9599999999999999E-2</v>
      </c>
      <c r="BN105" s="6">
        <v>1.9599999999999999E-2</v>
      </c>
      <c r="BO105" s="6">
        <v>1.9599999999999999E-2</v>
      </c>
      <c r="BP105" s="6">
        <v>1.9599999999999999E-2</v>
      </c>
      <c r="BQ105" s="6">
        <v>1.9599999999999999E-2</v>
      </c>
      <c r="BR105" s="6">
        <v>1.9599999999999999E-2</v>
      </c>
      <c r="BS105" s="6">
        <v>1.9599999999999999E-2</v>
      </c>
      <c r="BT105" s="6">
        <v>1.9599999999999999E-2</v>
      </c>
      <c r="BU105" s="6">
        <v>1.9599999999999999E-2</v>
      </c>
      <c r="BV105" s="6">
        <v>1.9599999999999999E-2</v>
      </c>
      <c r="BW105" s="6">
        <v>1.9599999999999999E-2</v>
      </c>
      <c r="BX105" s="6">
        <v>1.9599999999999999E-2</v>
      </c>
      <c r="BY105" s="31">
        <v>49198.84</v>
      </c>
      <c r="BZ105" s="31">
        <v>53794.26</v>
      </c>
      <c r="CA105" s="31">
        <v>12920.59</v>
      </c>
      <c r="CB105" s="31">
        <v>4696.49</v>
      </c>
      <c r="CC105" s="31">
        <v>78735.990000000005</v>
      </c>
      <c r="CD105" s="31">
        <v>188379.91</v>
      </c>
      <c r="CE105" s="31">
        <v>5481.7</v>
      </c>
      <c r="CF105" s="31">
        <v>33630.769999999997</v>
      </c>
      <c r="CG105" s="31">
        <v>2838.79</v>
      </c>
      <c r="CH105" s="31">
        <v>2791.92</v>
      </c>
      <c r="CI105" s="31">
        <v>2017.01</v>
      </c>
      <c r="CJ105" s="31">
        <v>9031.51</v>
      </c>
      <c r="CK105" s="32">
        <f t="shared" si="248"/>
        <v>6275.36</v>
      </c>
      <c r="CL105" s="32">
        <f t="shared" si="249"/>
        <v>6861.51</v>
      </c>
      <c r="CM105" s="32">
        <f t="shared" si="250"/>
        <v>1648.03</v>
      </c>
      <c r="CN105" s="32">
        <f t="shared" si="251"/>
        <v>599.04</v>
      </c>
      <c r="CO105" s="32">
        <f t="shared" si="252"/>
        <v>10042.86</v>
      </c>
      <c r="CP105" s="32">
        <f t="shared" si="253"/>
        <v>24028.05</v>
      </c>
      <c r="CQ105" s="32">
        <f t="shared" si="254"/>
        <v>699.2</v>
      </c>
      <c r="CR105" s="32">
        <f t="shared" si="255"/>
        <v>4289.6400000000003</v>
      </c>
      <c r="CS105" s="32">
        <f t="shared" si="256"/>
        <v>362.09</v>
      </c>
      <c r="CT105" s="32">
        <f t="shared" si="257"/>
        <v>356.11</v>
      </c>
      <c r="CU105" s="32">
        <f t="shared" si="258"/>
        <v>257.27</v>
      </c>
      <c r="CV105" s="32">
        <f t="shared" si="259"/>
        <v>1151.98</v>
      </c>
      <c r="CW105" s="31">
        <f t="shared" si="260"/>
        <v>-7781.4500000000062</v>
      </c>
      <c r="CX105" s="31">
        <f t="shared" si="261"/>
        <v>-8508.2799999999916</v>
      </c>
      <c r="CY105" s="31">
        <f t="shared" si="262"/>
        <v>-2043.5699999999997</v>
      </c>
      <c r="CZ105" s="31">
        <f t="shared" si="263"/>
        <v>-718.8600000000007</v>
      </c>
      <c r="DA105" s="31">
        <f t="shared" si="264"/>
        <v>-12051.419999999991</v>
      </c>
      <c r="DB105" s="31">
        <f t="shared" si="265"/>
        <v>-28833.659999999993</v>
      </c>
      <c r="DC105" s="31">
        <f t="shared" si="266"/>
        <v>-1342.4600000000003</v>
      </c>
      <c r="DD105" s="31">
        <f t="shared" si="267"/>
        <v>-8236.1100000000042</v>
      </c>
      <c r="DE105" s="31">
        <f t="shared" si="268"/>
        <v>-695.22</v>
      </c>
      <c r="DF105" s="31">
        <f t="shared" si="269"/>
        <v>-299.13999999999993</v>
      </c>
      <c r="DG105" s="31">
        <f t="shared" si="270"/>
        <v>-216.11000000000041</v>
      </c>
      <c r="DH105" s="31">
        <f t="shared" si="271"/>
        <v>-967.66000000000065</v>
      </c>
      <c r="DI105" s="32">
        <f t="shared" si="200"/>
        <v>-389.07</v>
      </c>
      <c r="DJ105" s="32">
        <f t="shared" si="201"/>
        <v>-425.41</v>
      </c>
      <c r="DK105" s="32">
        <f t="shared" si="202"/>
        <v>-102.18</v>
      </c>
      <c r="DL105" s="32">
        <f t="shared" si="203"/>
        <v>-35.94</v>
      </c>
      <c r="DM105" s="32">
        <f t="shared" si="204"/>
        <v>-602.57000000000005</v>
      </c>
      <c r="DN105" s="32">
        <f t="shared" si="205"/>
        <v>-1441.68</v>
      </c>
      <c r="DO105" s="32">
        <f t="shared" si="206"/>
        <v>-67.12</v>
      </c>
      <c r="DP105" s="32">
        <f t="shared" si="207"/>
        <v>-411.81</v>
      </c>
      <c r="DQ105" s="32">
        <f t="shared" si="208"/>
        <v>-34.76</v>
      </c>
      <c r="DR105" s="32">
        <f t="shared" si="209"/>
        <v>-14.96</v>
      </c>
      <c r="DS105" s="32">
        <f t="shared" si="210"/>
        <v>-10.81</v>
      </c>
      <c r="DT105" s="32">
        <f t="shared" si="211"/>
        <v>-48.38</v>
      </c>
      <c r="DU105" s="31">
        <f t="shared" si="212"/>
        <v>-1236.5899999999999</v>
      </c>
      <c r="DV105" s="31">
        <f t="shared" si="213"/>
        <v>-1334.02</v>
      </c>
      <c r="DW105" s="31">
        <f t="shared" si="214"/>
        <v>-316.49</v>
      </c>
      <c r="DX105" s="31">
        <f t="shared" si="215"/>
        <v>-109.81</v>
      </c>
      <c r="DY105" s="31">
        <f t="shared" si="216"/>
        <v>-1816.09</v>
      </c>
      <c r="DZ105" s="31">
        <f t="shared" si="217"/>
        <v>-4283.88</v>
      </c>
      <c r="EA105" s="31">
        <f t="shared" si="218"/>
        <v>-196.69</v>
      </c>
      <c r="EB105" s="31">
        <f t="shared" si="219"/>
        <v>-1190.99</v>
      </c>
      <c r="EC105" s="31">
        <f t="shared" si="220"/>
        <v>-99.2</v>
      </c>
      <c r="ED105" s="31">
        <f t="shared" si="221"/>
        <v>-42.13</v>
      </c>
      <c r="EE105" s="31">
        <f t="shared" si="222"/>
        <v>-30.03</v>
      </c>
      <c r="EF105" s="31">
        <f t="shared" si="223"/>
        <v>-132.65</v>
      </c>
      <c r="EG105" s="32">
        <f t="shared" si="224"/>
        <v>-9407.110000000006</v>
      </c>
      <c r="EH105" s="32">
        <f t="shared" si="225"/>
        <v>-10267.709999999992</v>
      </c>
      <c r="EI105" s="32">
        <f t="shared" si="226"/>
        <v>-2462.2399999999998</v>
      </c>
      <c r="EJ105" s="32">
        <f t="shared" si="227"/>
        <v>-864.61000000000058</v>
      </c>
      <c r="EK105" s="32">
        <f t="shared" si="228"/>
        <v>-14470.079999999991</v>
      </c>
      <c r="EL105" s="32">
        <f t="shared" si="229"/>
        <v>-34559.219999999994</v>
      </c>
      <c r="EM105" s="32">
        <f t="shared" si="230"/>
        <v>-1606.2700000000004</v>
      </c>
      <c r="EN105" s="32">
        <f t="shared" si="231"/>
        <v>-9838.9100000000035</v>
      </c>
      <c r="EO105" s="32">
        <f t="shared" si="232"/>
        <v>-829.18000000000006</v>
      </c>
      <c r="EP105" s="32">
        <f t="shared" si="233"/>
        <v>-356.2299999999999</v>
      </c>
      <c r="EQ105" s="32">
        <f t="shared" si="234"/>
        <v>-256.95000000000039</v>
      </c>
      <c r="ER105" s="32">
        <f t="shared" si="235"/>
        <v>-1148.6900000000007</v>
      </c>
    </row>
    <row r="106" spans="1:148" x14ac:dyDescent="0.25">
      <c r="A106" t="s">
        <v>505</v>
      </c>
      <c r="B106" s="1" t="s">
        <v>95</v>
      </c>
      <c r="C106" t="str">
        <f t="shared" ca="1" si="274"/>
        <v>BCHEXP</v>
      </c>
      <c r="D106" t="str">
        <f t="shared" ca="1" si="275"/>
        <v>Alberta-BC Intertie - Export</v>
      </c>
      <c r="J106" s="52">
        <v>1425</v>
      </c>
      <c r="K106" s="52">
        <v>1187.5</v>
      </c>
      <c r="M106" s="52">
        <v>9659.75</v>
      </c>
      <c r="N106" s="52">
        <v>3105</v>
      </c>
      <c r="O106" s="52">
        <v>456.25</v>
      </c>
      <c r="P106" s="52">
        <v>885</v>
      </c>
      <c r="Q106" s="32"/>
      <c r="R106" s="32"/>
      <c r="S106" s="32"/>
      <c r="T106" s="32"/>
      <c r="U106" s="32"/>
      <c r="V106" s="32">
        <v>34418.75</v>
      </c>
      <c r="W106" s="32">
        <v>33104.620000000003</v>
      </c>
      <c r="X106" s="32"/>
      <c r="Y106" s="32">
        <v>189312.32</v>
      </c>
      <c r="Z106" s="32">
        <v>59335.21</v>
      </c>
      <c r="AA106" s="32">
        <v>18951</v>
      </c>
      <c r="AB106" s="32">
        <v>13594.35</v>
      </c>
      <c r="AH106" s="2">
        <v>0.77</v>
      </c>
      <c r="AI106" s="2">
        <v>0.77</v>
      </c>
      <c r="AK106" s="2">
        <v>0.77</v>
      </c>
      <c r="AL106" s="2">
        <v>0.77</v>
      </c>
      <c r="AM106" s="2">
        <v>0.77</v>
      </c>
      <c r="AN106" s="2">
        <v>0.77</v>
      </c>
      <c r="AO106" s="33"/>
      <c r="AP106" s="33"/>
      <c r="AQ106" s="33"/>
      <c r="AR106" s="33"/>
      <c r="AS106" s="33"/>
      <c r="AT106" s="33">
        <v>265.02</v>
      </c>
      <c r="AU106" s="33">
        <v>254.91</v>
      </c>
      <c r="AV106" s="33"/>
      <c r="AW106" s="33">
        <v>1457.7</v>
      </c>
      <c r="AX106" s="33">
        <v>456.88</v>
      </c>
      <c r="AY106" s="33">
        <v>145.91999999999999</v>
      </c>
      <c r="AZ106" s="33">
        <v>104.68</v>
      </c>
      <c r="BA106" s="31">
        <f t="shared" si="236"/>
        <v>0</v>
      </c>
      <c r="BB106" s="31">
        <f t="shared" si="237"/>
        <v>0</v>
      </c>
      <c r="BC106" s="31">
        <f t="shared" si="238"/>
        <v>0</v>
      </c>
      <c r="BD106" s="31">
        <f t="shared" si="239"/>
        <v>0</v>
      </c>
      <c r="BE106" s="31">
        <f t="shared" si="240"/>
        <v>0</v>
      </c>
      <c r="BF106" s="31">
        <f t="shared" si="241"/>
        <v>-6.88</v>
      </c>
      <c r="BG106" s="31">
        <f t="shared" si="242"/>
        <v>52.97</v>
      </c>
      <c r="BH106" s="31">
        <f t="shared" si="243"/>
        <v>0</v>
      </c>
      <c r="BI106" s="31">
        <f t="shared" si="244"/>
        <v>302.89999999999998</v>
      </c>
      <c r="BJ106" s="31">
        <f t="shared" si="245"/>
        <v>-65.27</v>
      </c>
      <c r="BK106" s="31">
        <f t="shared" si="246"/>
        <v>-20.85</v>
      </c>
      <c r="BL106" s="31">
        <f t="shared" si="247"/>
        <v>-14.95</v>
      </c>
      <c r="BM106" s="6">
        <v>8.9999999999999993E-3</v>
      </c>
      <c r="BN106" s="6">
        <v>8.9999999999999993E-3</v>
      </c>
      <c r="BO106" s="6">
        <v>8.9999999999999993E-3</v>
      </c>
      <c r="BP106" s="6">
        <v>8.9999999999999993E-3</v>
      </c>
      <c r="BQ106" s="6">
        <v>8.9999999999999993E-3</v>
      </c>
      <c r="BR106" s="6">
        <v>8.9999999999999993E-3</v>
      </c>
      <c r="BS106" s="6">
        <v>8.9999999999999993E-3</v>
      </c>
      <c r="BT106" s="6">
        <v>8.9999999999999993E-3</v>
      </c>
      <c r="BU106" s="6">
        <v>8.9999999999999993E-3</v>
      </c>
      <c r="BV106" s="6">
        <v>8.9999999999999993E-3</v>
      </c>
      <c r="BW106" s="6">
        <v>8.9999999999999993E-3</v>
      </c>
      <c r="BX106" s="6">
        <v>8.9999999999999993E-3</v>
      </c>
      <c r="BY106" s="31">
        <v>0</v>
      </c>
      <c r="BZ106" s="31">
        <v>0</v>
      </c>
      <c r="CA106" s="31">
        <v>0</v>
      </c>
      <c r="CB106" s="31">
        <v>0</v>
      </c>
      <c r="CC106" s="31">
        <v>0</v>
      </c>
      <c r="CD106" s="31">
        <v>309.77</v>
      </c>
      <c r="CE106" s="31">
        <v>297.94</v>
      </c>
      <c r="CF106" s="31">
        <v>0</v>
      </c>
      <c r="CG106" s="31">
        <v>1703.81</v>
      </c>
      <c r="CH106" s="31">
        <v>534.02</v>
      </c>
      <c r="CI106" s="31">
        <v>170.56</v>
      </c>
      <c r="CJ106" s="31">
        <v>122.35</v>
      </c>
      <c r="CK106" s="32">
        <f t="shared" si="248"/>
        <v>0</v>
      </c>
      <c r="CL106" s="32">
        <f t="shared" si="249"/>
        <v>0</v>
      </c>
      <c r="CM106" s="32">
        <f t="shared" si="250"/>
        <v>0</v>
      </c>
      <c r="CN106" s="32">
        <f t="shared" si="251"/>
        <v>0</v>
      </c>
      <c r="CO106" s="32">
        <f t="shared" si="252"/>
        <v>0</v>
      </c>
      <c r="CP106" s="32">
        <f t="shared" si="253"/>
        <v>86.05</v>
      </c>
      <c r="CQ106" s="32">
        <f t="shared" si="254"/>
        <v>82.76</v>
      </c>
      <c r="CR106" s="32">
        <f t="shared" si="255"/>
        <v>0</v>
      </c>
      <c r="CS106" s="32">
        <f t="shared" si="256"/>
        <v>473.28</v>
      </c>
      <c r="CT106" s="32">
        <f t="shared" si="257"/>
        <v>148.34</v>
      </c>
      <c r="CU106" s="32">
        <f t="shared" si="258"/>
        <v>47.38</v>
      </c>
      <c r="CV106" s="32">
        <f t="shared" si="259"/>
        <v>33.99</v>
      </c>
      <c r="CW106" s="31">
        <f t="shared" si="260"/>
        <v>0</v>
      </c>
      <c r="CX106" s="31">
        <f t="shared" si="261"/>
        <v>0</v>
      </c>
      <c r="CY106" s="31">
        <f t="shared" si="262"/>
        <v>0</v>
      </c>
      <c r="CZ106" s="31">
        <f t="shared" si="263"/>
        <v>0</v>
      </c>
      <c r="DA106" s="31">
        <f t="shared" si="264"/>
        <v>0</v>
      </c>
      <c r="DB106" s="31">
        <f t="shared" si="265"/>
        <v>137.68</v>
      </c>
      <c r="DC106" s="31">
        <f t="shared" si="266"/>
        <v>72.819999999999993</v>
      </c>
      <c r="DD106" s="31">
        <f t="shared" si="267"/>
        <v>0</v>
      </c>
      <c r="DE106" s="31">
        <f t="shared" si="268"/>
        <v>416.49000000000012</v>
      </c>
      <c r="DF106" s="31">
        <f t="shared" si="269"/>
        <v>290.75</v>
      </c>
      <c r="DG106" s="31">
        <f t="shared" si="270"/>
        <v>92.87</v>
      </c>
      <c r="DH106" s="31">
        <f t="shared" si="271"/>
        <v>66.61</v>
      </c>
      <c r="DI106" s="32">
        <f t="shared" si="200"/>
        <v>0</v>
      </c>
      <c r="DJ106" s="32">
        <f t="shared" si="201"/>
        <v>0</v>
      </c>
      <c r="DK106" s="32">
        <f t="shared" si="202"/>
        <v>0</v>
      </c>
      <c r="DL106" s="32">
        <f t="shared" si="203"/>
        <v>0</v>
      </c>
      <c r="DM106" s="32">
        <f t="shared" si="204"/>
        <v>0</v>
      </c>
      <c r="DN106" s="32">
        <f t="shared" si="205"/>
        <v>6.88</v>
      </c>
      <c r="DO106" s="32">
        <f t="shared" si="206"/>
        <v>3.64</v>
      </c>
      <c r="DP106" s="32">
        <f t="shared" si="207"/>
        <v>0</v>
      </c>
      <c r="DQ106" s="32">
        <f t="shared" si="208"/>
        <v>20.82</v>
      </c>
      <c r="DR106" s="32">
        <f t="shared" si="209"/>
        <v>14.54</v>
      </c>
      <c r="DS106" s="32">
        <f t="shared" si="210"/>
        <v>4.6399999999999997</v>
      </c>
      <c r="DT106" s="32">
        <f t="shared" si="211"/>
        <v>3.33</v>
      </c>
      <c r="DU106" s="31">
        <f t="shared" si="212"/>
        <v>0</v>
      </c>
      <c r="DV106" s="31">
        <f t="shared" si="213"/>
        <v>0</v>
      </c>
      <c r="DW106" s="31">
        <f t="shared" si="214"/>
        <v>0</v>
      </c>
      <c r="DX106" s="31">
        <f t="shared" si="215"/>
        <v>0</v>
      </c>
      <c r="DY106" s="31">
        <f t="shared" si="216"/>
        <v>0</v>
      </c>
      <c r="DZ106" s="31">
        <f t="shared" si="217"/>
        <v>20.46</v>
      </c>
      <c r="EA106" s="31">
        <f t="shared" si="218"/>
        <v>10.67</v>
      </c>
      <c r="EB106" s="31">
        <f t="shared" si="219"/>
        <v>0</v>
      </c>
      <c r="EC106" s="31">
        <f t="shared" si="220"/>
        <v>59.43</v>
      </c>
      <c r="ED106" s="31">
        <f t="shared" si="221"/>
        <v>40.950000000000003</v>
      </c>
      <c r="EE106" s="31">
        <f t="shared" si="222"/>
        <v>12.9</v>
      </c>
      <c r="EF106" s="31">
        <f t="shared" si="223"/>
        <v>9.1300000000000008</v>
      </c>
      <c r="EG106" s="32">
        <f t="shared" si="224"/>
        <v>0</v>
      </c>
      <c r="EH106" s="32">
        <f t="shared" si="225"/>
        <v>0</v>
      </c>
      <c r="EI106" s="32">
        <f t="shared" si="226"/>
        <v>0</v>
      </c>
      <c r="EJ106" s="32">
        <f t="shared" si="227"/>
        <v>0</v>
      </c>
      <c r="EK106" s="32">
        <f t="shared" si="228"/>
        <v>0</v>
      </c>
      <c r="EL106" s="32">
        <f t="shared" si="229"/>
        <v>165.02</v>
      </c>
      <c r="EM106" s="32">
        <f t="shared" si="230"/>
        <v>87.13</v>
      </c>
      <c r="EN106" s="32">
        <f t="shared" si="231"/>
        <v>0</v>
      </c>
      <c r="EO106" s="32">
        <f t="shared" si="232"/>
        <v>496.74000000000012</v>
      </c>
      <c r="EP106" s="32">
        <f t="shared" si="233"/>
        <v>346.24</v>
      </c>
      <c r="EQ106" s="32">
        <f t="shared" si="234"/>
        <v>110.41000000000001</v>
      </c>
      <c r="ER106" s="32">
        <f t="shared" si="235"/>
        <v>79.069999999999993</v>
      </c>
    </row>
    <row r="107" spans="1:148" x14ac:dyDescent="0.25">
      <c r="A107" t="s">
        <v>506</v>
      </c>
      <c r="B107" s="1" t="s">
        <v>83</v>
      </c>
      <c r="C107" t="str">
        <f t="shared" ca="1" si="274"/>
        <v>NEP1</v>
      </c>
      <c r="D107" t="str">
        <f t="shared" ca="1" si="275"/>
        <v>Ghost Pine Wind Facility</v>
      </c>
      <c r="E107" s="52">
        <v>19135.733400000001</v>
      </c>
      <c r="F107" s="52">
        <v>15183.3547</v>
      </c>
      <c r="G107" s="52">
        <v>16997.0599</v>
      </c>
      <c r="H107" s="52">
        <v>19793.550200000001</v>
      </c>
      <c r="I107" s="52">
        <v>18483.324400000001</v>
      </c>
      <c r="J107" s="52">
        <v>11031.169599999999</v>
      </c>
      <c r="K107" s="52">
        <v>13077.4586</v>
      </c>
      <c r="L107" s="52">
        <v>12277.9578</v>
      </c>
      <c r="M107" s="52">
        <v>10957.429700000001</v>
      </c>
      <c r="N107" s="52">
        <v>18715.902600000001</v>
      </c>
      <c r="O107" s="52">
        <v>17655.877499999999</v>
      </c>
      <c r="P107" s="52">
        <v>15899.149799999999</v>
      </c>
      <c r="Q107" s="32">
        <v>517923.1</v>
      </c>
      <c r="R107" s="32">
        <v>383962.26</v>
      </c>
      <c r="S107" s="32">
        <v>318571</v>
      </c>
      <c r="T107" s="32">
        <v>379941.49</v>
      </c>
      <c r="U107" s="32">
        <v>832011.87</v>
      </c>
      <c r="V107" s="32">
        <v>683704.14</v>
      </c>
      <c r="W107" s="32">
        <v>251651.93</v>
      </c>
      <c r="X107" s="32">
        <v>317676.19</v>
      </c>
      <c r="Y107" s="32">
        <v>210748.72</v>
      </c>
      <c r="Z107" s="32">
        <v>334922.99</v>
      </c>
      <c r="AA107" s="32">
        <v>310453.61</v>
      </c>
      <c r="AB107" s="32">
        <v>285549.87</v>
      </c>
      <c r="AC107" s="2">
        <v>3.94</v>
      </c>
      <c r="AD107" s="2">
        <v>3.94</v>
      </c>
      <c r="AE107" s="2">
        <v>3.94</v>
      </c>
      <c r="AF107" s="2">
        <v>3.94</v>
      </c>
      <c r="AG107" s="2">
        <v>3.94</v>
      </c>
      <c r="AH107" s="2">
        <v>3.94</v>
      </c>
      <c r="AI107" s="2">
        <v>3.94</v>
      </c>
      <c r="AJ107" s="2">
        <v>3.94</v>
      </c>
      <c r="AK107" s="2">
        <v>3.94</v>
      </c>
      <c r="AL107" s="2">
        <v>3.94</v>
      </c>
      <c r="AM107" s="2">
        <v>3.94</v>
      </c>
      <c r="AN107" s="2">
        <v>3.94</v>
      </c>
      <c r="AO107" s="33">
        <v>20406.169999999998</v>
      </c>
      <c r="AP107" s="33">
        <v>15128.11</v>
      </c>
      <c r="AQ107" s="33">
        <v>12551.7</v>
      </c>
      <c r="AR107" s="33">
        <v>14969.69</v>
      </c>
      <c r="AS107" s="33">
        <v>32781.269999999997</v>
      </c>
      <c r="AT107" s="33">
        <v>26937.94</v>
      </c>
      <c r="AU107" s="33">
        <v>9915.09</v>
      </c>
      <c r="AV107" s="33">
        <v>12516.44</v>
      </c>
      <c r="AW107" s="33">
        <v>8303.5</v>
      </c>
      <c r="AX107" s="33">
        <v>13195.97</v>
      </c>
      <c r="AY107" s="33">
        <v>12231.87</v>
      </c>
      <c r="AZ107" s="33">
        <v>11250.66</v>
      </c>
      <c r="BA107" s="31">
        <f t="shared" si="236"/>
        <v>-51.79</v>
      </c>
      <c r="BB107" s="31">
        <f t="shared" si="237"/>
        <v>-38.4</v>
      </c>
      <c r="BC107" s="31">
        <f t="shared" si="238"/>
        <v>-31.86</v>
      </c>
      <c r="BD107" s="31">
        <f t="shared" si="239"/>
        <v>-75.989999999999995</v>
      </c>
      <c r="BE107" s="31">
        <f t="shared" si="240"/>
        <v>-166.4</v>
      </c>
      <c r="BF107" s="31">
        <f t="shared" si="241"/>
        <v>-136.74</v>
      </c>
      <c r="BG107" s="31">
        <f t="shared" si="242"/>
        <v>402.64</v>
      </c>
      <c r="BH107" s="31">
        <f t="shared" si="243"/>
        <v>508.28</v>
      </c>
      <c r="BI107" s="31">
        <f t="shared" si="244"/>
        <v>337.2</v>
      </c>
      <c r="BJ107" s="31">
        <f t="shared" si="245"/>
        <v>-368.42</v>
      </c>
      <c r="BK107" s="31">
        <f t="shared" si="246"/>
        <v>-341.5</v>
      </c>
      <c r="BL107" s="31">
        <f t="shared" si="247"/>
        <v>-314.10000000000002</v>
      </c>
      <c r="BM107" s="6">
        <v>3.3500000000000002E-2</v>
      </c>
      <c r="BN107" s="6">
        <v>3.3500000000000002E-2</v>
      </c>
      <c r="BO107" s="6">
        <v>3.3500000000000002E-2</v>
      </c>
      <c r="BP107" s="6">
        <v>3.3500000000000002E-2</v>
      </c>
      <c r="BQ107" s="6">
        <v>3.3500000000000002E-2</v>
      </c>
      <c r="BR107" s="6">
        <v>3.3500000000000002E-2</v>
      </c>
      <c r="BS107" s="6">
        <v>3.3500000000000002E-2</v>
      </c>
      <c r="BT107" s="6">
        <v>3.3500000000000002E-2</v>
      </c>
      <c r="BU107" s="6">
        <v>3.3500000000000002E-2</v>
      </c>
      <c r="BV107" s="6">
        <v>3.3500000000000002E-2</v>
      </c>
      <c r="BW107" s="6">
        <v>3.3500000000000002E-2</v>
      </c>
      <c r="BX107" s="6">
        <v>3.3500000000000002E-2</v>
      </c>
      <c r="BY107" s="31">
        <v>17350.419999999998</v>
      </c>
      <c r="BZ107" s="31">
        <v>12862.74</v>
      </c>
      <c r="CA107" s="31">
        <v>10672.13</v>
      </c>
      <c r="CB107" s="31">
        <v>12728.04</v>
      </c>
      <c r="CC107" s="31">
        <v>27872.400000000001</v>
      </c>
      <c r="CD107" s="31">
        <v>22904.09</v>
      </c>
      <c r="CE107" s="31">
        <v>8430.34</v>
      </c>
      <c r="CF107" s="31">
        <v>10642.15</v>
      </c>
      <c r="CG107" s="31">
        <v>7060.08</v>
      </c>
      <c r="CH107" s="31">
        <v>11219.92</v>
      </c>
      <c r="CI107" s="31">
        <v>10400.200000000001</v>
      </c>
      <c r="CJ107" s="31">
        <v>9565.92</v>
      </c>
      <c r="CK107" s="32">
        <f t="shared" si="248"/>
        <v>1294.81</v>
      </c>
      <c r="CL107" s="32">
        <f t="shared" si="249"/>
        <v>959.91</v>
      </c>
      <c r="CM107" s="32">
        <f t="shared" si="250"/>
        <v>796.43</v>
      </c>
      <c r="CN107" s="32">
        <f t="shared" si="251"/>
        <v>949.85</v>
      </c>
      <c r="CO107" s="32">
        <f t="shared" si="252"/>
        <v>2080.0300000000002</v>
      </c>
      <c r="CP107" s="32">
        <f t="shared" si="253"/>
        <v>1709.26</v>
      </c>
      <c r="CQ107" s="32">
        <f t="shared" si="254"/>
        <v>629.13</v>
      </c>
      <c r="CR107" s="32">
        <f t="shared" si="255"/>
        <v>794.19</v>
      </c>
      <c r="CS107" s="32">
        <f t="shared" si="256"/>
        <v>526.87</v>
      </c>
      <c r="CT107" s="32">
        <f t="shared" si="257"/>
        <v>837.31</v>
      </c>
      <c r="CU107" s="32">
        <f t="shared" si="258"/>
        <v>776.13</v>
      </c>
      <c r="CV107" s="32">
        <f t="shared" si="259"/>
        <v>713.87</v>
      </c>
      <c r="CW107" s="31">
        <f t="shared" si="260"/>
        <v>-1709.1499999999987</v>
      </c>
      <c r="CX107" s="31">
        <f t="shared" si="261"/>
        <v>-1267.0600000000009</v>
      </c>
      <c r="CY107" s="31">
        <f t="shared" si="262"/>
        <v>-1051.2800000000013</v>
      </c>
      <c r="CZ107" s="31">
        <f t="shared" si="263"/>
        <v>-1215.8099999999993</v>
      </c>
      <c r="DA107" s="31">
        <f t="shared" si="264"/>
        <v>-2662.4399999999964</v>
      </c>
      <c r="DB107" s="31">
        <f t="shared" si="265"/>
        <v>-2187.8500000000004</v>
      </c>
      <c r="DC107" s="31">
        <f t="shared" si="266"/>
        <v>-1258.2600000000007</v>
      </c>
      <c r="DD107" s="31">
        <f t="shared" si="267"/>
        <v>-1588.3800000000003</v>
      </c>
      <c r="DE107" s="31">
        <f t="shared" si="268"/>
        <v>-1053.7500000000002</v>
      </c>
      <c r="DF107" s="31">
        <f t="shared" si="269"/>
        <v>-770.31999999999971</v>
      </c>
      <c r="DG107" s="31">
        <f t="shared" si="270"/>
        <v>-714.04000000000087</v>
      </c>
      <c r="DH107" s="31">
        <f t="shared" si="271"/>
        <v>-656.76999999999896</v>
      </c>
      <c r="DI107" s="32">
        <f t="shared" si="200"/>
        <v>-85.46</v>
      </c>
      <c r="DJ107" s="32">
        <f t="shared" si="201"/>
        <v>-63.35</v>
      </c>
      <c r="DK107" s="32">
        <f t="shared" si="202"/>
        <v>-52.56</v>
      </c>
      <c r="DL107" s="32">
        <f t="shared" si="203"/>
        <v>-60.79</v>
      </c>
      <c r="DM107" s="32">
        <f t="shared" si="204"/>
        <v>-133.12</v>
      </c>
      <c r="DN107" s="32">
        <f t="shared" si="205"/>
        <v>-109.39</v>
      </c>
      <c r="DO107" s="32">
        <f t="shared" si="206"/>
        <v>-62.91</v>
      </c>
      <c r="DP107" s="32">
        <f t="shared" si="207"/>
        <v>-79.42</v>
      </c>
      <c r="DQ107" s="32">
        <f t="shared" si="208"/>
        <v>-52.69</v>
      </c>
      <c r="DR107" s="32">
        <f t="shared" si="209"/>
        <v>-38.520000000000003</v>
      </c>
      <c r="DS107" s="32">
        <f t="shared" si="210"/>
        <v>-35.700000000000003</v>
      </c>
      <c r="DT107" s="32">
        <f t="shared" si="211"/>
        <v>-32.840000000000003</v>
      </c>
      <c r="DU107" s="31">
        <f t="shared" si="212"/>
        <v>-271.61</v>
      </c>
      <c r="DV107" s="31">
        <f t="shared" si="213"/>
        <v>-198.66</v>
      </c>
      <c r="DW107" s="31">
        <f t="shared" si="214"/>
        <v>-162.82</v>
      </c>
      <c r="DX107" s="31">
        <f t="shared" si="215"/>
        <v>-185.72</v>
      </c>
      <c r="DY107" s="31">
        <f t="shared" si="216"/>
        <v>-401.22</v>
      </c>
      <c r="DZ107" s="31">
        <f t="shared" si="217"/>
        <v>-325.05</v>
      </c>
      <c r="EA107" s="31">
        <f t="shared" si="218"/>
        <v>-184.36</v>
      </c>
      <c r="EB107" s="31">
        <f t="shared" si="219"/>
        <v>-229.69</v>
      </c>
      <c r="EC107" s="31">
        <f t="shared" si="220"/>
        <v>-150.37</v>
      </c>
      <c r="ED107" s="31">
        <f t="shared" si="221"/>
        <v>-108.5</v>
      </c>
      <c r="EE107" s="31">
        <f t="shared" si="222"/>
        <v>-99.21</v>
      </c>
      <c r="EF107" s="31">
        <f t="shared" si="223"/>
        <v>-90.03</v>
      </c>
      <c r="EG107" s="32">
        <f t="shared" si="224"/>
        <v>-2066.2199999999989</v>
      </c>
      <c r="EH107" s="32">
        <f t="shared" si="225"/>
        <v>-1529.0700000000008</v>
      </c>
      <c r="EI107" s="32">
        <f t="shared" si="226"/>
        <v>-1266.6600000000012</v>
      </c>
      <c r="EJ107" s="32">
        <f t="shared" si="227"/>
        <v>-1462.3199999999993</v>
      </c>
      <c r="EK107" s="32">
        <f t="shared" si="228"/>
        <v>-3196.7799999999961</v>
      </c>
      <c r="EL107" s="32">
        <f t="shared" si="229"/>
        <v>-2622.2900000000004</v>
      </c>
      <c r="EM107" s="32">
        <f t="shared" si="230"/>
        <v>-1505.5300000000007</v>
      </c>
      <c r="EN107" s="32">
        <f t="shared" si="231"/>
        <v>-1897.4900000000005</v>
      </c>
      <c r="EO107" s="32">
        <f t="shared" si="232"/>
        <v>-1256.8100000000004</v>
      </c>
      <c r="EP107" s="32">
        <f t="shared" si="233"/>
        <v>-917.33999999999969</v>
      </c>
      <c r="EQ107" s="32">
        <f t="shared" si="234"/>
        <v>-848.95000000000095</v>
      </c>
      <c r="ER107" s="32">
        <f t="shared" si="235"/>
        <v>-779.63999999999896</v>
      </c>
    </row>
    <row r="108" spans="1:148" x14ac:dyDescent="0.25">
      <c r="A108" t="s">
        <v>507</v>
      </c>
      <c r="B108" s="1" t="s">
        <v>22</v>
      </c>
      <c r="C108" t="str">
        <f t="shared" ca="1" si="274"/>
        <v>NOVAGEN15M</v>
      </c>
      <c r="D108" t="str">
        <f t="shared" ca="1" si="275"/>
        <v>Joffre Industrial System</v>
      </c>
      <c r="E108" s="52">
        <v>87960.083280000006</v>
      </c>
      <c r="F108" s="52">
        <v>63286.729809999997</v>
      </c>
      <c r="G108" s="52">
        <v>63554.328909999997</v>
      </c>
      <c r="H108" s="52">
        <v>62890.941939999997</v>
      </c>
      <c r="I108" s="52">
        <v>75134.317689999996</v>
      </c>
      <c r="J108" s="52">
        <v>62550.098389999999</v>
      </c>
      <c r="K108" s="52">
        <v>48500.647980000002</v>
      </c>
      <c r="L108" s="52">
        <v>67792.326209999999</v>
      </c>
      <c r="M108" s="52">
        <v>37889.272680000002</v>
      </c>
      <c r="N108" s="52">
        <v>67272.357556000003</v>
      </c>
      <c r="O108" s="52">
        <v>59755.26614</v>
      </c>
      <c r="P108" s="52">
        <v>79349.153109999999</v>
      </c>
      <c r="Q108" s="32">
        <v>3597734.73</v>
      </c>
      <c r="R108" s="32">
        <v>2402285.75</v>
      </c>
      <c r="S108" s="32">
        <v>1421120.4</v>
      </c>
      <c r="T108" s="32">
        <v>1374365.78</v>
      </c>
      <c r="U108" s="32">
        <v>4577269.1100000003</v>
      </c>
      <c r="V108" s="32">
        <v>10363657.140000001</v>
      </c>
      <c r="W108" s="32">
        <v>1343460.12</v>
      </c>
      <c r="X108" s="32">
        <v>3297415.95</v>
      </c>
      <c r="Y108" s="32">
        <v>839738.57</v>
      </c>
      <c r="Z108" s="32">
        <v>1456394.29</v>
      </c>
      <c r="AA108" s="32">
        <v>1643412.33</v>
      </c>
      <c r="AB108" s="32">
        <v>1851920.34</v>
      </c>
      <c r="AC108" s="2">
        <v>1.71</v>
      </c>
      <c r="AD108" s="2">
        <v>1.71</v>
      </c>
      <c r="AE108" s="2">
        <v>1.71</v>
      </c>
      <c r="AF108" s="2">
        <v>1.71</v>
      </c>
      <c r="AG108" s="2">
        <v>1.71</v>
      </c>
      <c r="AH108" s="2">
        <v>1.71</v>
      </c>
      <c r="AI108" s="2">
        <v>1.71</v>
      </c>
      <c r="AJ108" s="2">
        <v>1.71</v>
      </c>
      <c r="AK108" s="2">
        <v>1.71</v>
      </c>
      <c r="AL108" s="2">
        <v>1.71</v>
      </c>
      <c r="AM108" s="2">
        <v>1.71</v>
      </c>
      <c r="AN108" s="2">
        <v>1.71</v>
      </c>
      <c r="AO108" s="33">
        <v>61521.26</v>
      </c>
      <c r="AP108" s="33">
        <v>41079.089999999997</v>
      </c>
      <c r="AQ108" s="33">
        <v>24301.16</v>
      </c>
      <c r="AR108" s="33">
        <v>23501.65</v>
      </c>
      <c r="AS108" s="33">
        <v>78271.3</v>
      </c>
      <c r="AT108" s="33">
        <v>177218.54</v>
      </c>
      <c r="AU108" s="33">
        <v>22973.17</v>
      </c>
      <c r="AV108" s="33">
        <v>56385.81</v>
      </c>
      <c r="AW108" s="33">
        <v>14359.53</v>
      </c>
      <c r="AX108" s="33">
        <v>24904.34</v>
      </c>
      <c r="AY108" s="33">
        <v>28102.35</v>
      </c>
      <c r="AZ108" s="33">
        <v>31667.84</v>
      </c>
      <c r="BA108" s="31">
        <f t="shared" si="236"/>
        <v>-359.77</v>
      </c>
      <c r="BB108" s="31">
        <f t="shared" si="237"/>
        <v>-240.23</v>
      </c>
      <c r="BC108" s="31">
        <f t="shared" si="238"/>
        <v>-142.11000000000001</v>
      </c>
      <c r="BD108" s="31">
        <f t="shared" si="239"/>
        <v>-274.87</v>
      </c>
      <c r="BE108" s="31">
        <f t="shared" si="240"/>
        <v>-915.45</v>
      </c>
      <c r="BF108" s="31">
        <f t="shared" si="241"/>
        <v>-2072.73</v>
      </c>
      <c r="BG108" s="31">
        <f t="shared" si="242"/>
        <v>2149.54</v>
      </c>
      <c r="BH108" s="31">
        <f t="shared" si="243"/>
        <v>5275.87</v>
      </c>
      <c r="BI108" s="31">
        <f t="shared" si="244"/>
        <v>1343.58</v>
      </c>
      <c r="BJ108" s="31">
        <f t="shared" si="245"/>
        <v>-1602.03</v>
      </c>
      <c r="BK108" s="31">
        <f t="shared" si="246"/>
        <v>-1807.75</v>
      </c>
      <c r="BL108" s="31">
        <f t="shared" si="247"/>
        <v>-2037.11</v>
      </c>
      <c r="BM108" s="6">
        <v>1.06E-2</v>
      </c>
      <c r="BN108" s="6">
        <v>1.06E-2</v>
      </c>
      <c r="BO108" s="6">
        <v>1.06E-2</v>
      </c>
      <c r="BP108" s="6">
        <v>1.06E-2</v>
      </c>
      <c r="BQ108" s="6">
        <v>1.06E-2</v>
      </c>
      <c r="BR108" s="6">
        <v>1.06E-2</v>
      </c>
      <c r="BS108" s="6">
        <v>1.06E-2</v>
      </c>
      <c r="BT108" s="6">
        <v>1.06E-2</v>
      </c>
      <c r="BU108" s="6">
        <v>1.06E-2</v>
      </c>
      <c r="BV108" s="6">
        <v>1.06E-2</v>
      </c>
      <c r="BW108" s="6">
        <v>1.06E-2</v>
      </c>
      <c r="BX108" s="6">
        <v>1.06E-2</v>
      </c>
      <c r="BY108" s="31">
        <v>38135.99</v>
      </c>
      <c r="BZ108" s="31">
        <v>25464.23</v>
      </c>
      <c r="CA108" s="31">
        <v>15063.88</v>
      </c>
      <c r="CB108" s="31">
        <v>14568.28</v>
      </c>
      <c r="CC108" s="31">
        <v>48519.05</v>
      </c>
      <c r="CD108" s="31">
        <v>109854.77</v>
      </c>
      <c r="CE108" s="31">
        <v>14240.68</v>
      </c>
      <c r="CF108" s="31">
        <v>34952.61</v>
      </c>
      <c r="CG108" s="31">
        <v>8901.23</v>
      </c>
      <c r="CH108" s="31">
        <v>15437.78</v>
      </c>
      <c r="CI108" s="31">
        <v>17420.169999999998</v>
      </c>
      <c r="CJ108" s="31">
        <v>19630.36</v>
      </c>
      <c r="CK108" s="32">
        <f t="shared" si="248"/>
        <v>8994.34</v>
      </c>
      <c r="CL108" s="32">
        <f t="shared" si="249"/>
        <v>6005.71</v>
      </c>
      <c r="CM108" s="32">
        <f t="shared" si="250"/>
        <v>3552.8</v>
      </c>
      <c r="CN108" s="32">
        <f t="shared" si="251"/>
        <v>3435.91</v>
      </c>
      <c r="CO108" s="32">
        <f t="shared" si="252"/>
        <v>11443.17</v>
      </c>
      <c r="CP108" s="32">
        <f t="shared" si="253"/>
        <v>25909.14</v>
      </c>
      <c r="CQ108" s="32">
        <f t="shared" si="254"/>
        <v>3358.65</v>
      </c>
      <c r="CR108" s="32">
        <f t="shared" si="255"/>
        <v>8243.5400000000009</v>
      </c>
      <c r="CS108" s="32">
        <f t="shared" si="256"/>
        <v>2099.35</v>
      </c>
      <c r="CT108" s="32">
        <f t="shared" si="257"/>
        <v>3640.99</v>
      </c>
      <c r="CU108" s="32">
        <f t="shared" si="258"/>
        <v>4108.53</v>
      </c>
      <c r="CV108" s="32">
        <f t="shared" si="259"/>
        <v>4629.8</v>
      </c>
      <c r="CW108" s="31">
        <f t="shared" si="260"/>
        <v>-14031.16</v>
      </c>
      <c r="CX108" s="31">
        <f t="shared" si="261"/>
        <v>-9368.9199999999983</v>
      </c>
      <c r="CY108" s="31">
        <f t="shared" si="262"/>
        <v>-5542.37</v>
      </c>
      <c r="CZ108" s="31">
        <f t="shared" si="263"/>
        <v>-5222.5899999999992</v>
      </c>
      <c r="DA108" s="31">
        <f t="shared" si="264"/>
        <v>-17393.63</v>
      </c>
      <c r="DB108" s="31">
        <f t="shared" si="265"/>
        <v>-39381.9</v>
      </c>
      <c r="DC108" s="31">
        <f t="shared" si="266"/>
        <v>-7523.3799999999965</v>
      </c>
      <c r="DD108" s="31">
        <f t="shared" si="267"/>
        <v>-18465.529999999995</v>
      </c>
      <c r="DE108" s="31">
        <f t="shared" si="268"/>
        <v>-4702.5300000000007</v>
      </c>
      <c r="DF108" s="31">
        <f t="shared" si="269"/>
        <v>-4223.54</v>
      </c>
      <c r="DG108" s="31">
        <f t="shared" si="270"/>
        <v>-4765.9000000000015</v>
      </c>
      <c r="DH108" s="31">
        <f t="shared" si="271"/>
        <v>-5370.5700000000006</v>
      </c>
      <c r="DI108" s="32">
        <f t="shared" si="200"/>
        <v>-701.56</v>
      </c>
      <c r="DJ108" s="32">
        <f t="shared" si="201"/>
        <v>-468.45</v>
      </c>
      <c r="DK108" s="32">
        <f t="shared" si="202"/>
        <v>-277.12</v>
      </c>
      <c r="DL108" s="32">
        <f t="shared" si="203"/>
        <v>-261.13</v>
      </c>
      <c r="DM108" s="32">
        <f t="shared" si="204"/>
        <v>-869.68</v>
      </c>
      <c r="DN108" s="32">
        <f t="shared" si="205"/>
        <v>-1969.1</v>
      </c>
      <c r="DO108" s="32">
        <f t="shared" si="206"/>
        <v>-376.17</v>
      </c>
      <c r="DP108" s="32">
        <f t="shared" si="207"/>
        <v>-923.28</v>
      </c>
      <c r="DQ108" s="32">
        <f t="shared" si="208"/>
        <v>-235.13</v>
      </c>
      <c r="DR108" s="32">
        <f t="shared" si="209"/>
        <v>-211.18</v>
      </c>
      <c r="DS108" s="32">
        <f t="shared" si="210"/>
        <v>-238.3</v>
      </c>
      <c r="DT108" s="32">
        <f t="shared" si="211"/>
        <v>-268.52999999999997</v>
      </c>
      <c r="DU108" s="31">
        <f t="shared" si="212"/>
        <v>-2229.7600000000002</v>
      </c>
      <c r="DV108" s="31">
        <f t="shared" si="213"/>
        <v>-1468.96</v>
      </c>
      <c r="DW108" s="31">
        <f t="shared" si="214"/>
        <v>-858.37</v>
      </c>
      <c r="DX108" s="31">
        <f t="shared" si="215"/>
        <v>-797.75</v>
      </c>
      <c r="DY108" s="31">
        <f t="shared" si="216"/>
        <v>-2621.14</v>
      </c>
      <c r="DZ108" s="31">
        <f t="shared" si="217"/>
        <v>-5851.05</v>
      </c>
      <c r="EA108" s="31">
        <f t="shared" si="218"/>
        <v>-1102.31</v>
      </c>
      <c r="EB108" s="31">
        <f t="shared" si="219"/>
        <v>-2670.23</v>
      </c>
      <c r="EC108" s="31">
        <f t="shared" si="220"/>
        <v>-671.03</v>
      </c>
      <c r="ED108" s="31">
        <f t="shared" si="221"/>
        <v>-594.87</v>
      </c>
      <c r="EE108" s="31">
        <f t="shared" si="222"/>
        <v>-662.15</v>
      </c>
      <c r="EF108" s="31">
        <f t="shared" si="223"/>
        <v>-736.23</v>
      </c>
      <c r="EG108" s="32">
        <f t="shared" si="224"/>
        <v>-16962.48</v>
      </c>
      <c r="EH108" s="32">
        <f t="shared" si="225"/>
        <v>-11306.329999999998</v>
      </c>
      <c r="EI108" s="32">
        <f t="shared" si="226"/>
        <v>-6677.86</v>
      </c>
      <c r="EJ108" s="32">
        <f t="shared" si="227"/>
        <v>-6281.4699999999993</v>
      </c>
      <c r="EK108" s="32">
        <f t="shared" si="228"/>
        <v>-20884.45</v>
      </c>
      <c r="EL108" s="32">
        <f t="shared" si="229"/>
        <v>-47202.05</v>
      </c>
      <c r="EM108" s="32">
        <f t="shared" si="230"/>
        <v>-9001.8599999999969</v>
      </c>
      <c r="EN108" s="32">
        <f t="shared" si="231"/>
        <v>-22059.039999999994</v>
      </c>
      <c r="EO108" s="32">
        <f t="shared" si="232"/>
        <v>-5608.6900000000005</v>
      </c>
      <c r="EP108" s="32">
        <f t="shared" si="233"/>
        <v>-5029.59</v>
      </c>
      <c r="EQ108" s="32">
        <f t="shared" si="234"/>
        <v>-5666.3500000000013</v>
      </c>
      <c r="ER108" s="32">
        <f t="shared" si="235"/>
        <v>-6375.33</v>
      </c>
    </row>
    <row r="109" spans="1:148" x14ac:dyDescent="0.25">
      <c r="A109" t="s">
        <v>508</v>
      </c>
      <c r="B109" s="1" t="s">
        <v>101</v>
      </c>
      <c r="C109" t="str">
        <f t="shared" ca="1" si="274"/>
        <v>NPC1</v>
      </c>
      <c r="D109" t="str">
        <f t="shared" ca="1" si="275"/>
        <v>Northstone Power</v>
      </c>
      <c r="E109" s="52">
        <v>246.59061</v>
      </c>
      <c r="F109" s="52">
        <v>385.282735</v>
      </c>
      <c r="G109" s="52">
        <v>619.82989699999996</v>
      </c>
      <c r="H109" s="52">
        <v>315.25971800000002</v>
      </c>
      <c r="I109" s="52">
        <v>1480.3544139999999</v>
      </c>
      <c r="J109" s="52">
        <v>1619.568583</v>
      </c>
      <c r="K109" s="52">
        <v>925.46025899999995</v>
      </c>
      <c r="L109" s="52">
        <v>1180.365405</v>
      </c>
      <c r="M109" s="52">
        <v>313.59200800000002</v>
      </c>
      <c r="N109" s="52">
        <v>122.33648599999999</v>
      </c>
      <c r="O109" s="52">
        <v>178.822304</v>
      </c>
      <c r="P109" s="52">
        <v>43.531452000000002</v>
      </c>
      <c r="Q109" s="32">
        <v>6440.75</v>
      </c>
      <c r="R109" s="32">
        <v>48165.52</v>
      </c>
      <c r="S109" s="32">
        <v>20540.78</v>
      </c>
      <c r="T109" s="32">
        <v>8688.84</v>
      </c>
      <c r="U109" s="32">
        <v>226563.86</v>
      </c>
      <c r="V109" s="32">
        <v>448671.63</v>
      </c>
      <c r="W109" s="32">
        <v>39048.76</v>
      </c>
      <c r="X109" s="32">
        <v>115752.44</v>
      </c>
      <c r="Y109" s="32">
        <v>10436.030000000001</v>
      </c>
      <c r="Z109" s="32">
        <v>18201.27</v>
      </c>
      <c r="AA109" s="32">
        <v>6653.32</v>
      </c>
      <c r="AB109" s="32">
        <v>834.92</v>
      </c>
      <c r="AC109" s="2">
        <v>-6.52</v>
      </c>
      <c r="AD109" s="2">
        <v>-6.52</v>
      </c>
      <c r="AE109" s="2">
        <v>-6.52</v>
      </c>
      <c r="AF109" s="2">
        <v>-6.52</v>
      </c>
      <c r="AG109" s="2">
        <v>-6.52</v>
      </c>
      <c r="AH109" s="2">
        <v>-6.52</v>
      </c>
      <c r="AI109" s="2">
        <v>-6.52</v>
      </c>
      <c r="AJ109" s="2">
        <v>-6.52</v>
      </c>
      <c r="AK109" s="2">
        <v>-6.52</v>
      </c>
      <c r="AL109" s="2">
        <v>-6.52</v>
      </c>
      <c r="AM109" s="2">
        <v>-6.52</v>
      </c>
      <c r="AN109" s="2">
        <v>-6.52</v>
      </c>
      <c r="AO109" s="33">
        <v>-419.94</v>
      </c>
      <c r="AP109" s="33">
        <v>-3140.39</v>
      </c>
      <c r="AQ109" s="33">
        <v>-1339.26</v>
      </c>
      <c r="AR109" s="33">
        <v>-566.51</v>
      </c>
      <c r="AS109" s="33">
        <v>-14771.96</v>
      </c>
      <c r="AT109" s="33">
        <v>-29253.39</v>
      </c>
      <c r="AU109" s="33">
        <v>-2545.98</v>
      </c>
      <c r="AV109" s="33">
        <v>-7547.06</v>
      </c>
      <c r="AW109" s="33">
        <v>-680.43</v>
      </c>
      <c r="AX109" s="33">
        <v>-1186.72</v>
      </c>
      <c r="AY109" s="33">
        <v>-433.8</v>
      </c>
      <c r="AZ109" s="33">
        <v>-54.44</v>
      </c>
      <c r="BA109" s="31">
        <f t="shared" si="236"/>
        <v>-0.64</v>
      </c>
      <c r="BB109" s="31">
        <f t="shared" si="237"/>
        <v>-4.82</v>
      </c>
      <c r="BC109" s="31">
        <f t="shared" si="238"/>
        <v>-2.0499999999999998</v>
      </c>
      <c r="BD109" s="31">
        <f t="shared" si="239"/>
        <v>-1.74</v>
      </c>
      <c r="BE109" s="31">
        <f t="shared" si="240"/>
        <v>-45.31</v>
      </c>
      <c r="BF109" s="31">
        <f t="shared" si="241"/>
        <v>-89.73</v>
      </c>
      <c r="BG109" s="31">
        <f t="shared" si="242"/>
        <v>62.48</v>
      </c>
      <c r="BH109" s="31">
        <f t="shared" si="243"/>
        <v>185.2</v>
      </c>
      <c r="BI109" s="31">
        <f t="shared" si="244"/>
        <v>16.7</v>
      </c>
      <c r="BJ109" s="31">
        <f t="shared" si="245"/>
        <v>-20.02</v>
      </c>
      <c r="BK109" s="31">
        <f t="shared" si="246"/>
        <v>-7.32</v>
      </c>
      <c r="BL109" s="31">
        <f t="shared" si="247"/>
        <v>-0.92</v>
      </c>
      <c r="BM109" s="6">
        <v>-0.12</v>
      </c>
      <c r="BN109" s="6">
        <v>-0.12</v>
      </c>
      <c r="BO109" s="6">
        <v>-0.12</v>
      </c>
      <c r="BP109" s="6">
        <v>-0.12</v>
      </c>
      <c r="BQ109" s="6">
        <v>-0.12</v>
      </c>
      <c r="BR109" s="6">
        <v>-0.12</v>
      </c>
      <c r="BS109" s="6">
        <v>-0.12</v>
      </c>
      <c r="BT109" s="6">
        <v>-0.12</v>
      </c>
      <c r="BU109" s="6">
        <v>-0.12</v>
      </c>
      <c r="BV109" s="6">
        <v>-0.12</v>
      </c>
      <c r="BW109" s="6">
        <v>-0.12</v>
      </c>
      <c r="BX109" s="6">
        <v>-0.12</v>
      </c>
      <c r="BY109" s="31">
        <v>-772.89</v>
      </c>
      <c r="BZ109" s="31">
        <v>-5779.86</v>
      </c>
      <c r="CA109" s="31">
        <v>-2464.89</v>
      </c>
      <c r="CB109" s="31">
        <v>-1042.6600000000001</v>
      </c>
      <c r="CC109" s="31">
        <v>-27187.66</v>
      </c>
      <c r="CD109" s="31">
        <v>-53840.6</v>
      </c>
      <c r="CE109" s="31">
        <v>-4685.8500000000004</v>
      </c>
      <c r="CF109" s="31">
        <v>-13890.29</v>
      </c>
      <c r="CG109" s="31">
        <v>-1252.32</v>
      </c>
      <c r="CH109" s="31">
        <v>-2184.15</v>
      </c>
      <c r="CI109" s="31">
        <v>-798.4</v>
      </c>
      <c r="CJ109" s="31">
        <v>-100.19</v>
      </c>
      <c r="CK109" s="32">
        <f t="shared" si="248"/>
        <v>16.100000000000001</v>
      </c>
      <c r="CL109" s="32">
        <f t="shared" si="249"/>
        <v>120.41</v>
      </c>
      <c r="CM109" s="32">
        <f t="shared" si="250"/>
        <v>51.35</v>
      </c>
      <c r="CN109" s="32">
        <f t="shared" si="251"/>
        <v>21.72</v>
      </c>
      <c r="CO109" s="32">
        <f t="shared" si="252"/>
        <v>566.41</v>
      </c>
      <c r="CP109" s="32">
        <f t="shared" si="253"/>
        <v>1121.68</v>
      </c>
      <c r="CQ109" s="32">
        <f t="shared" si="254"/>
        <v>97.62</v>
      </c>
      <c r="CR109" s="32">
        <f t="shared" si="255"/>
        <v>289.38</v>
      </c>
      <c r="CS109" s="32">
        <f t="shared" si="256"/>
        <v>26.09</v>
      </c>
      <c r="CT109" s="32">
        <f t="shared" si="257"/>
        <v>45.5</v>
      </c>
      <c r="CU109" s="32">
        <f t="shared" si="258"/>
        <v>16.63</v>
      </c>
      <c r="CV109" s="32">
        <f t="shared" si="259"/>
        <v>2.09</v>
      </c>
      <c r="CW109" s="31">
        <f t="shared" si="260"/>
        <v>-336.21</v>
      </c>
      <c r="CX109" s="31">
        <f t="shared" si="261"/>
        <v>-2514.2399999999998</v>
      </c>
      <c r="CY109" s="31">
        <f t="shared" si="262"/>
        <v>-1072.23</v>
      </c>
      <c r="CZ109" s="31">
        <f t="shared" si="263"/>
        <v>-452.69000000000005</v>
      </c>
      <c r="DA109" s="31">
        <f t="shared" si="264"/>
        <v>-11803.980000000001</v>
      </c>
      <c r="DB109" s="31">
        <f t="shared" si="265"/>
        <v>-23375.8</v>
      </c>
      <c r="DC109" s="31">
        <f t="shared" si="266"/>
        <v>-2104.7300000000005</v>
      </c>
      <c r="DD109" s="31">
        <f t="shared" si="267"/>
        <v>-6239.0500000000011</v>
      </c>
      <c r="DE109" s="31">
        <f t="shared" si="268"/>
        <v>-562.50000000000011</v>
      </c>
      <c r="DF109" s="31">
        <f t="shared" si="269"/>
        <v>-931.91000000000008</v>
      </c>
      <c r="DG109" s="31">
        <f t="shared" si="270"/>
        <v>-340.65</v>
      </c>
      <c r="DH109" s="31">
        <f t="shared" si="271"/>
        <v>-42.739999999999995</v>
      </c>
      <c r="DI109" s="32">
        <f t="shared" si="200"/>
        <v>-16.809999999999999</v>
      </c>
      <c r="DJ109" s="32">
        <f t="shared" si="201"/>
        <v>-125.71</v>
      </c>
      <c r="DK109" s="32">
        <f t="shared" si="202"/>
        <v>-53.61</v>
      </c>
      <c r="DL109" s="32">
        <f t="shared" si="203"/>
        <v>-22.63</v>
      </c>
      <c r="DM109" s="32">
        <f t="shared" si="204"/>
        <v>-590.20000000000005</v>
      </c>
      <c r="DN109" s="32">
        <f t="shared" si="205"/>
        <v>-1168.79</v>
      </c>
      <c r="DO109" s="32">
        <f t="shared" si="206"/>
        <v>-105.24</v>
      </c>
      <c r="DP109" s="32">
        <f t="shared" si="207"/>
        <v>-311.95</v>
      </c>
      <c r="DQ109" s="32">
        <f t="shared" si="208"/>
        <v>-28.13</v>
      </c>
      <c r="DR109" s="32">
        <f t="shared" si="209"/>
        <v>-46.6</v>
      </c>
      <c r="DS109" s="32">
        <f t="shared" si="210"/>
        <v>-17.03</v>
      </c>
      <c r="DT109" s="32">
        <f t="shared" si="211"/>
        <v>-2.14</v>
      </c>
      <c r="DU109" s="31">
        <f t="shared" si="212"/>
        <v>-53.43</v>
      </c>
      <c r="DV109" s="31">
        <f t="shared" si="213"/>
        <v>-394.21</v>
      </c>
      <c r="DW109" s="31">
        <f t="shared" si="214"/>
        <v>-166.06</v>
      </c>
      <c r="DX109" s="31">
        <f t="shared" si="215"/>
        <v>-69.150000000000006</v>
      </c>
      <c r="DY109" s="31">
        <f t="shared" si="216"/>
        <v>-1778.81</v>
      </c>
      <c r="DZ109" s="31">
        <f t="shared" si="217"/>
        <v>-3472.99</v>
      </c>
      <c r="EA109" s="31">
        <f t="shared" si="218"/>
        <v>-308.38</v>
      </c>
      <c r="EB109" s="31">
        <f t="shared" si="219"/>
        <v>-902.21</v>
      </c>
      <c r="EC109" s="31">
        <f t="shared" si="220"/>
        <v>-80.27</v>
      </c>
      <c r="ED109" s="31">
        <f t="shared" si="221"/>
        <v>-131.26</v>
      </c>
      <c r="EE109" s="31">
        <f t="shared" si="222"/>
        <v>-47.33</v>
      </c>
      <c r="EF109" s="31">
        <f t="shared" si="223"/>
        <v>-5.86</v>
      </c>
      <c r="EG109" s="32">
        <f t="shared" si="224"/>
        <v>-406.45</v>
      </c>
      <c r="EH109" s="32">
        <f t="shared" si="225"/>
        <v>-3034.16</v>
      </c>
      <c r="EI109" s="32">
        <f t="shared" si="226"/>
        <v>-1291.8999999999999</v>
      </c>
      <c r="EJ109" s="32">
        <f t="shared" si="227"/>
        <v>-544.47</v>
      </c>
      <c r="EK109" s="32">
        <f t="shared" si="228"/>
        <v>-14172.990000000002</v>
      </c>
      <c r="EL109" s="32">
        <f t="shared" si="229"/>
        <v>-28017.58</v>
      </c>
      <c r="EM109" s="32">
        <f t="shared" si="230"/>
        <v>-2518.3500000000004</v>
      </c>
      <c r="EN109" s="32">
        <f t="shared" si="231"/>
        <v>-7453.2100000000009</v>
      </c>
      <c r="EO109" s="32">
        <f t="shared" si="232"/>
        <v>-670.90000000000009</v>
      </c>
      <c r="EP109" s="32">
        <f t="shared" si="233"/>
        <v>-1109.77</v>
      </c>
      <c r="EQ109" s="32">
        <f t="shared" si="234"/>
        <v>-405.00999999999993</v>
      </c>
      <c r="ER109" s="32">
        <f t="shared" si="235"/>
        <v>-50.739999999999995</v>
      </c>
    </row>
    <row r="110" spans="1:148" x14ac:dyDescent="0.25">
      <c r="A110" t="s">
        <v>509</v>
      </c>
      <c r="B110" s="1" t="s">
        <v>82</v>
      </c>
      <c r="C110" t="str">
        <f t="shared" ca="1" si="274"/>
        <v>NPP1</v>
      </c>
      <c r="D110" t="str">
        <f t="shared" ca="1" si="275"/>
        <v>Northern Prairie Power Project</v>
      </c>
      <c r="E110" s="52">
        <v>7896.1260000000002</v>
      </c>
      <c r="F110" s="52">
        <v>6339.8960040000002</v>
      </c>
      <c r="G110" s="52">
        <v>2894.3040000000001</v>
      </c>
      <c r="H110" s="52">
        <v>402.57</v>
      </c>
      <c r="I110" s="52">
        <v>11708.928</v>
      </c>
      <c r="J110" s="52">
        <v>21931.35</v>
      </c>
      <c r="K110" s="52">
        <v>10949.022000000001</v>
      </c>
      <c r="L110" s="52">
        <v>9616.6560000000009</v>
      </c>
      <c r="M110" s="52">
        <v>1664.67</v>
      </c>
      <c r="N110" s="52">
        <v>1390.326</v>
      </c>
      <c r="O110" s="52">
        <v>19908.252</v>
      </c>
      <c r="P110" s="52">
        <v>7454.8739999999998</v>
      </c>
      <c r="Q110" s="32">
        <v>667073.71</v>
      </c>
      <c r="R110" s="32">
        <v>629838.18000000005</v>
      </c>
      <c r="S110" s="32">
        <v>89916.91</v>
      </c>
      <c r="T110" s="32">
        <v>8214.27</v>
      </c>
      <c r="U110" s="32">
        <v>2069035.63</v>
      </c>
      <c r="V110" s="32">
        <v>4121677.79</v>
      </c>
      <c r="W110" s="32">
        <v>368661.16</v>
      </c>
      <c r="X110" s="32">
        <v>772272.41</v>
      </c>
      <c r="Y110" s="32">
        <v>37980.31</v>
      </c>
      <c r="Z110" s="32">
        <v>110928.79</v>
      </c>
      <c r="AA110" s="32">
        <v>504831.59</v>
      </c>
      <c r="AB110" s="32">
        <v>206803.04</v>
      </c>
      <c r="AC110" s="2">
        <v>-6.73</v>
      </c>
      <c r="AD110" s="2">
        <v>-6.73</v>
      </c>
      <c r="AE110" s="2">
        <v>-6.73</v>
      </c>
      <c r="AF110" s="2">
        <v>-6.73</v>
      </c>
      <c r="AG110" s="2">
        <v>-6.73</v>
      </c>
      <c r="AH110" s="2">
        <v>-6.73</v>
      </c>
      <c r="AI110" s="2">
        <v>-6.73</v>
      </c>
      <c r="AJ110" s="2">
        <v>-6.73</v>
      </c>
      <c r="AK110" s="2">
        <v>-6.73</v>
      </c>
      <c r="AL110" s="2">
        <v>-6.73</v>
      </c>
      <c r="AM110" s="2">
        <v>-6.73</v>
      </c>
      <c r="AN110" s="2">
        <v>-6.73</v>
      </c>
      <c r="AO110" s="33">
        <v>-44894.06</v>
      </c>
      <c r="AP110" s="33">
        <v>-42388.11</v>
      </c>
      <c r="AQ110" s="33">
        <v>-6051.41</v>
      </c>
      <c r="AR110" s="33">
        <v>-552.82000000000005</v>
      </c>
      <c r="AS110" s="33">
        <v>-139246.1</v>
      </c>
      <c r="AT110" s="33">
        <v>-277388.92</v>
      </c>
      <c r="AU110" s="33">
        <v>-24810.9</v>
      </c>
      <c r="AV110" s="33">
        <v>-51973.93</v>
      </c>
      <c r="AW110" s="33">
        <v>-2556.08</v>
      </c>
      <c r="AX110" s="33">
        <v>-7465.51</v>
      </c>
      <c r="AY110" s="33">
        <v>-33975.17</v>
      </c>
      <c r="AZ110" s="33">
        <v>-13917.84</v>
      </c>
      <c r="BA110" s="31">
        <f t="shared" si="236"/>
        <v>-66.709999999999994</v>
      </c>
      <c r="BB110" s="31">
        <f t="shared" si="237"/>
        <v>-62.98</v>
      </c>
      <c r="BC110" s="31">
        <f t="shared" si="238"/>
        <v>-8.99</v>
      </c>
      <c r="BD110" s="31">
        <f t="shared" si="239"/>
        <v>-1.64</v>
      </c>
      <c r="BE110" s="31">
        <f t="shared" si="240"/>
        <v>-413.81</v>
      </c>
      <c r="BF110" s="31">
        <f t="shared" si="241"/>
        <v>-824.34</v>
      </c>
      <c r="BG110" s="31">
        <f t="shared" si="242"/>
        <v>589.86</v>
      </c>
      <c r="BH110" s="31">
        <f t="shared" si="243"/>
        <v>1235.6400000000001</v>
      </c>
      <c r="BI110" s="31">
        <f t="shared" si="244"/>
        <v>60.77</v>
      </c>
      <c r="BJ110" s="31">
        <f t="shared" si="245"/>
        <v>-122.02</v>
      </c>
      <c r="BK110" s="31">
        <f t="shared" si="246"/>
        <v>-555.30999999999995</v>
      </c>
      <c r="BL110" s="31">
        <f t="shared" si="247"/>
        <v>-227.48</v>
      </c>
      <c r="BM110" s="6">
        <v>-0.12</v>
      </c>
      <c r="BN110" s="6">
        <v>-0.12</v>
      </c>
      <c r="BO110" s="6">
        <v>-0.12</v>
      </c>
      <c r="BP110" s="6">
        <v>-0.12</v>
      </c>
      <c r="BQ110" s="6">
        <v>-0.12</v>
      </c>
      <c r="BR110" s="6">
        <v>-0.12</v>
      </c>
      <c r="BS110" s="6">
        <v>-0.12</v>
      </c>
      <c r="BT110" s="6">
        <v>-0.12</v>
      </c>
      <c r="BU110" s="6">
        <v>-0.12</v>
      </c>
      <c r="BV110" s="6">
        <v>-0.12</v>
      </c>
      <c r="BW110" s="6">
        <v>-0.12</v>
      </c>
      <c r="BX110" s="6">
        <v>-0.12</v>
      </c>
      <c r="BY110" s="31">
        <v>-80048.850000000006</v>
      </c>
      <c r="BZ110" s="31">
        <v>-75580.58</v>
      </c>
      <c r="CA110" s="31">
        <v>-10790.03</v>
      </c>
      <c r="CB110" s="31">
        <v>-985.71</v>
      </c>
      <c r="CC110" s="31">
        <v>-248284.28</v>
      </c>
      <c r="CD110" s="31">
        <v>-494601.33</v>
      </c>
      <c r="CE110" s="31">
        <v>-44239.34</v>
      </c>
      <c r="CF110" s="31">
        <v>-92672.69</v>
      </c>
      <c r="CG110" s="31">
        <v>-4557.6400000000003</v>
      </c>
      <c r="CH110" s="31">
        <v>-13311.45</v>
      </c>
      <c r="CI110" s="31">
        <v>-60579.79</v>
      </c>
      <c r="CJ110" s="31">
        <v>-24816.36</v>
      </c>
      <c r="CK110" s="32">
        <f t="shared" si="248"/>
        <v>1667.68</v>
      </c>
      <c r="CL110" s="32">
        <f t="shared" si="249"/>
        <v>1574.6</v>
      </c>
      <c r="CM110" s="32">
        <f t="shared" si="250"/>
        <v>224.79</v>
      </c>
      <c r="CN110" s="32">
        <f t="shared" si="251"/>
        <v>20.54</v>
      </c>
      <c r="CO110" s="32">
        <f t="shared" si="252"/>
        <v>5172.59</v>
      </c>
      <c r="CP110" s="32">
        <f t="shared" si="253"/>
        <v>10304.19</v>
      </c>
      <c r="CQ110" s="32">
        <f t="shared" si="254"/>
        <v>921.65</v>
      </c>
      <c r="CR110" s="32">
        <f t="shared" si="255"/>
        <v>1930.68</v>
      </c>
      <c r="CS110" s="32">
        <f t="shared" si="256"/>
        <v>94.95</v>
      </c>
      <c r="CT110" s="32">
        <f t="shared" si="257"/>
        <v>277.32</v>
      </c>
      <c r="CU110" s="32">
        <f t="shared" si="258"/>
        <v>1262.08</v>
      </c>
      <c r="CV110" s="32">
        <f t="shared" si="259"/>
        <v>517.01</v>
      </c>
      <c r="CW110" s="31">
        <f t="shared" si="260"/>
        <v>-33420.400000000016</v>
      </c>
      <c r="CX110" s="31">
        <f t="shared" si="261"/>
        <v>-31554.889999999996</v>
      </c>
      <c r="CY110" s="31">
        <f t="shared" si="262"/>
        <v>-4504.84</v>
      </c>
      <c r="CZ110" s="31">
        <f t="shared" si="263"/>
        <v>-410.71000000000004</v>
      </c>
      <c r="DA110" s="31">
        <f t="shared" si="264"/>
        <v>-103451.78</v>
      </c>
      <c r="DB110" s="31">
        <f t="shared" si="265"/>
        <v>-206083.88000000003</v>
      </c>
      <c r="DC110" s="31">
        <f t="shared" si="266"/>
        <v>-19096.649999999994</v>
      </c>
      <c r="DD110" s="31">
        <f t="shared" si="267"/>
        <v>-40003.720000000008</v>
      </c>
      <c r="DE110" s="31">
        <f t="shared" si="268"/>
        <v>-1967.3800000000006</v>
      </c>
      <c r="DF110" s="31">
        <f t="shared" si="269"/>
        <v>-5446.6</v>
      </c>
      <c r="DG110" s="31">
        <f t="shared" si="270"/>
        <v>-24787.23</v>
      </c>
      <c r="DH110" s="31">
        <f t="shared" si="271"/>
        <v>-10154.030000000002</v>
      </c>
      <c r="DI110" s="32">
        <f t="shared" si="200"/>
        <v>-1671.02</v>
      </c>
      <c r="DJ110" s="32">
        <f t="shared" si="201"/>
        <v>-1577.74</v>
      </c>
      <c r="DK110" s="32">
        <f t="shared" si="202"/>
        <v>-225.24</v>
      </c>
      <c r="DL110" s="32">
        <f t="shared" si="203"/>
        <v>-20.54</v>
      </c>
      <c r="DM110" s="32">
        <f t="shared" si="204"/>
        <v>-5172.59</v>
      </c>
      <c r="DN110" s="32">
        <f t="shared" si="205"/>
        <v>-10304.19</v>
      </c>
      <c r="DO110" s="32">
        <f t="shared" si="206"/>
        <v>-954.83</v>
      </c>
      <c r="DP110" s="32">
        <f t="shared" si="207"/>
        <v>-2000.19</v>
      </c>
      <c r="DQ110" s="32">
        <f t="shared" si="208"/>
        <v>-98.37</v>
      </c>
      <c r="DR110" s="32">
        <f t="shared" si="209"/>
        <v>-272.33</v>
      </c>
      <c r="DS110" s="32">
        <f t="shared" si="210"/>
        <v>-1239.3599999999999</v>
      </c>
      <c r="DT110" s="32">
        <f t="shared" si="211"/>
        <v>-507.7</v>
      </c>
      <c r="DU110" s="31">
        <f t="shared" si="212"/>
        <v>-5310.99</v>
      </c>
      <c r="DV110" s="31">
        <f t="shared" si="213"/>
        <v>-4947.53</v>
      </c>
      <c r="DW110" s="31">
        <f t="shared" si="214"/>
        <v>-697.68</v>
      </c>
      <c r="DX110" s="31">
        <f t="shared" si="215"/>
        <v>-62.74</v>
      </c>
      <c r="DY110" s="31">
        <f t="shared" si="216"/>
        <v>-15589.7</v>
      </c>
      <c r="DZ110" s="31">
        <f t="shared" si="217"/>
        <v>-30618.31</v>
      </c>
      <c r="EA110" s="31">
        <f t="shared" si="218"/>
        <v>-2797.99</v>
      </c>
      <c r="EB110" s="31">
        <f t="shared" si="219"/>
        <v>-5784.79</v>
      </c>
      <c r="EC110" s="31">
        <f t="shared" si="220"/>
        <v>-280.74</v>
      </c>
      <c r="ED110" s="31">
        <f t="shared" si="221"/>
        <v>-767.13</v>
      </c>
      <c r="EE110" s="31">
        <f t="shared" si="222"/>
        <v>-3443.82</v>
      </c>
      <c r="EF110" s="31">
        <f t="shared" si="223"/>
        <v>-1391.97</v>
      </c>
      <c r="EG110" s="32">
        <f t="shared" si="224"/>
        <v>-40402.410000000011</v>
      </c>
      <c r="EH110" s="32">
        <f t="shared" si="225"/>
        <v>-38080.159999999996</v>
      </c>
      <c r="EI110" s="32">
        <f t="shared" si="226"/>
        <v>-5427.76</v>
      </c>
      <c r="EJ110" s="32">
        <f t="shared" si="227"/>
        <v>-493.99000000000007</v>
      </c>
      <c r="EK110" s="32">
        <f t="shared" si="228"/>
        <v>-124214.06999999999</v>
      </c>
      <c r="EL110" s="32">
        <f t="shared" si="229"/>
        <v>-247006.38000000003</v>
      </c>
      <c r="EM110" s="32">
        <f t="shared" si="230"/>
        <v>-22849.469999999994</v>
      </c>
      <c r="EN110" s="32">
        <f t="shared" si="231"/>
        <v>-47788.700000000012</v>
      </c>
      <c r="EO110" s="32">
        <f t="shared" si="232"/>
        <v>-2346.4900000000007</v>
      </c>
      <c r="EP110" s="32">
        <f t="shared" si="233"/>
        <v>-6486.06</v>
      </c>
      <c r="EQ110" s="32">
        <f t="shared" si="234"/>
        <v>-29470.41</v>
      </c>
      <c r="ER110" s="32">
        <f t="shared" si="235"/>
        <v>-12053.700000000003</v>
      </c>
    </row>
    <row r="111" spans="1:148" x14ac:dyDescent="0.25">
      <c r="A111" t="s">
        <v>510</v>
      </c>
      <c r="B111" s="1" t="s">
        <v>102</v>
      </c>
      <c r="C111" t="str">
        <f t="shared" ca="1" si="274"/>
        <v>NRG3</v>
      </c>
      <c r="D111" t="str">
        <f t="shared" ca="1" si="275"/>
        <v>NRGreen</v>
      </c>
      <c r="E111" s="52">
        <v>3657.616</v>
      </c>
      <c r="F111" s="52">
        <v>9.5017999999999994</v>
      </c>
      <c r="G111" s="52">
        <v>0</v>
      </c>
      <c r="H111" s="52">
        <v>0</v>
      </c>
      <c r="I111" s="52">
        <v>13.4373</v>
      </c>
      <c r="J111" s="52">
        <v>0</v>
      </c>
      <c r="K111" s="52">
        <v>0</v>
      </c>
      <c r="L111" s="52">
        <v>0</v>
      </c>
      <c r="M111" s="52">
        <v>0</v>
      </c>
      <c r="N111" s="52">
        <v>1989.6523999999999</v>
      </c>
      <c r="O111" s="52">
        <v>3871.9933999999998</v>
      </c>
      <c r="P111" s="52">
        <v>3051.5857000000001</v>
      </c>
      <c r="Q111" s="32">
        <v>110839.8</v>
      </c>
      <c r="R111" s="32">
        <v>260.72000000000003</v>
      </c>
      <c r="S111" s="32">
        <v>0</v>
      </c>
      <c r="T111" s="32">
        <v>0</v>
      </c>
      <c r="U111" s="32">
        <v>298.27</v>
      </c>
      <c r="V111" s="32">
        <v>0</v>
      </c>
      <c r="W111" s="32">
        <v>0</v>
      </c>
      <c r="X111" s="32">
        <v>0</v>
      </c>
      <c r="Y111" s="32">
        <v>0</v>
      </c>
      <c r="Z111" s="32">
        <v>41189.75</v>
      </c>
      <c r="AA111" s="32">
        <v>77340.179999999993</v>
      </c>
      <c r="AB111" s="32">
        <v>60260.45</v>
      </c>
      <c r="AC111" s="2">
        <v>1.98</v>
      </c>
      <c r="AD111" s="2">
        <v>1.98</v>
      </c>
      <c r="AE111" s="2">
        <v>1.98</v>
      </c>
      <c r="AF111" s="2">
        <v>1.98</v>
      </c>
      <c r="AG111" s="2">
        <v>1.98</v>
      </c>
      <c r="AH111" s="2">
        <v>1.98</v>
      </c>
      <c r="AI111" s="2">
        <v>1.98</v>
      </c>
      <c r="AJ111" s="2">
        <v>1.98</v>
      </c>
      <c r="AK111" s="2">
        <v>1.98</v>
      </c>
      <c r="AL111" s="2">
        <v>1.98</v>
      </c>
      <c r="AM111" s="2">
        <v>1.98</v>
      </c>
      <c r="AN111" s="2">
        <v>1.98</v>
      </c>
      <c r="AO111" s="33">
        <v>2194.63</v>
      </c>
      <c r="AP111" s="33">
        <v>5.16</v>
      </c>
      <c r="AQ111" s="33">
        <v>0</v>
      </c>
      <c r="AR111" s="33">
        <v>0</v>
      </c>
      <c r="AS111" s="33">
        <v>5.91</v>
      </c>
      <c r="AT111" s="33">
        <v>0</v>
      </c>
      <c r="AU111" s="33">
        <v>0</v>
      </c>
      <c r="AV111" s="33">
        <v>0</v>
      </c>
      <c r="AW111" s="33">
        <v>0</v>
      </c>
      <c r="AX111" s="33">
        <v>815.56</v>
      </c>
      <c r="AY111" s="33">
        <v>1531.34</v>
      </c>
      <c r="AZ111" s="33">
        <v>1193.1600000000001</v>
      </c>
      <c r="BA111" s="31">
        <f t="shared" si="236"/>
        <v>-11.08</v>
      </c>
      <c r="BB111" s="31">
        <f t="shared" si="237"/>
        <v>-0.03</v>
      </c>
      <c r="BC111" s="31">
        <f t="shared" si="238"/>
        <v>0</v>
      </c>
      <c r="BD111" s="31">
        <f t="shared" si="239"/>
        <v>0</v>
      </c>
      <c r="BE111" s="31">
        <f t="shared" si="240"/>
        <v>-0.06</v>
      </c>
      <c r="BF111" s="31">
        <f t="shared" si="241"/>
        <v>0</v>
      </c>
      <c r="BG111" s="31">
        <f t="shared" si="242"/>
        <v>0</v>
      </c>
      <c r="BH111" s="31">
        <f t="shared" si="243"/>
        <v>0</v>
      </c>
      <c r="BI111" s="31">
        <f t="shared" si="244"/>
        <v>0</v>
      </c>
      <c r="BJ111" s="31">
        <f t="shared" si="245"/>
        <v>-45.31</v>
      </c>
      <c r="BK111" s="31">
        <f t="shared" si="246"/>
        <v>-85.07</v>
      </c>
      <c r="BL111" s="31">
        <f t="shared" si="247"/>
        <v>-66.290000000000006</v>
      </c>
      <c r="BM111" s="6">
        <v>5.7000000000000002E-3</v>
      </c>
      <c r="BN111" s="6">
        <v>5.7000000000000002E-3</v>
      </c>
      <c r="BO111" s="6">
        <v>5.7000000000000002E-3</v>
      </c>
      <c r="BP111" s="6">
        <v>5.7000000000000002E-3</v>
      </c>
      <c r="BQ111" s="6">
        <v>5.7000000000000002E-3</v>
      </c>
      <c r="BR111" s="6">
        <v>5.7000000000000002E-3</v>
      </c>
      <c r="BS111" s="6">
        <v>5.7000000000000002E-3</v>
      </c>
      <c r="BT111" s="6">
        <v>5.7000000000000002E-3</v>
      </c>
      <c r="BU111" s="6">
        <v>5.7000000000000002E-3</v>
      </c>
      <c r="BV111" s="6">
        <v>5.7000000000000002E-3</v>
      </c>
      <c r="BW111" s="6">
        <v>5.7000000000000002E-3</v>
      </c>
      <c r="BX111" s="6">
        <v>5.7000000000000002E-3</v>
      </c>
      <c r="BY111" s="31">
        <v>631.79</v>
      </c>
      <c r="BZ111" s="31">
        <v>1.49</v>
      </c>
      <c r="CA111" s="31">
        <v>0</v>
      </c>
      <c r="CB111" s="31">
        <v>0</v>
      </c>
      <c r="CC111" s="31">
        <v>1.7</v>
      </c>
      <c r="CD111" s="31">
        <v>0</v>
      </c>
      <c r="CE111" s="31">
        <v>0</v>
      </c>
      <c r="CF111" s="31">
        <v>0</v>
      </c>
      <c r="CG111" s="31">
        <v>0</v>
      </c>
      <c r="CH111" s="31">
        <v>234.78</v>
      </c>
      <c r="CI111" s="31">
        <v>440.84</v>
      </c>
      <c r="CJ111" s="31">
        <v>343.48</v>
      </c>
      <c r="CK111" s="32">
        <f t="shared" si="248"/>
        <v>277.10000000000002</v>
      </c>
      <c r="CL111" s="32">
        <f t="shared" si="249"/>
        <v>0.65</v>
      </c>
      <c r="CM111" s="32">
        <f t="shared" si="250"/>
        <v>0</v>
      </c>
      <c r="CN111" s="32">
        <f t="shared" si="251"/>
        <v>0</v>
      </c>
      <c r="CO111" s="32">
        <f t="shared" si="252"/>
        <v>0.75</v>
      </c>
      <c r="CP111" s="32">
        <f t="shared" si="253"/>
        <v>0</v>
      </c>
      <c r="CQ111" s="32">
        <f t="shared" si="254"/>
        <v>0</v>
      </c>
      <c r="CR111" s="32">
        <f t="shared" si="255"/>
        <v>0</v>
      </c>
      <c r="CS111" s="32">
        <f t="shared" si="256"/>
        <v>0</v>
      </c>
      <c r="CT111" s="32">
        <f t="shared" si="257"/>
        <v>102.97</v>
      </c>
      <c r="CU111" s="32">
        <f t="shared" si="258"/>
        <v>193.35</v>
      </c>
      <c r="CV111" s="32">
        <f t="shared" si="259"/>
        <v>150.65</v>
      </c>
      <c r="CW111" s="31">
        <f t="shared" si="260"/>
        <v>-1274.6600000000003</v>
      </c>
      <c r="CX111" s="31">
        <f t="shared" si="261"/>
        <v>-2.99</v>
      </c>
      <c r="CY111" s="31">
        <f t="shared" si="262"/>
        <v>0</v>
      </c>
      <c r="CZ111" s="31">
        <f t="shared" si="263"/>
        <v>0</v>
      </c>
      <c r="DA111" s="31">
        <f t="shared" si="264"/>
        <v>-3.4</v>
      </c>
      <c r="DB111" s="31">
        <f t="shared" si="265"/>
        <v>0</v>
      </c>
      <c r="DC111" s="31">
        <f t="shared" si="266"/>
        <v>0</v>
      </c>
      <c r="DD111" s="31">
        <f t="shared" si="267"/>
        <v>0</v>
      </c>
      <c r="DE111" s="31">
        <f t="shared" si="268"/>
        <v>0</v>
      </c>
      <c r="DF111" s="31">
        <f t="shared" si="269"/>
        <v>-432.49999999999994</v>
      </c>
      <c r="DG111" s="31">
        <f t="shared" si="270"/>
        <v>-812.07999999999993</v>
      </c>
      <c r="DH111" s="31">
        <f t="shared" si="271"/>
        <v>-632.74000000000012</v>
      </c>
      <c r="DI111" s="32">
        <f t="shared" si="200"/>
        <v>-63.73</v>
      </c>
      <c r="DJ111" s="32">
        <f t="shared" si="201"/>
        <v>-0.15</v>
      </c>
      <c r="DK111" s="32">
        <f t="shared" si="202"/>
        <v>0</v>
      </c>
      <c r="DL111" s="32">
        <f t="shared" si="203"/>
        <v>0</v>
      </c>
      <c r="DM111" s="32">
        <f t="shared" si="204"/>
        <v>-0.17</v>
      </c>
      <c r="DN111" s="32">
        <f t="shared" si="205"/>
        <v>0</v>
      </c>
      <c r="DO111" s="32">
        <f t="shared" si="206"/>
        <v>0</v>
      </c>
      <c r="DP111" s="32">
        <f t="shared" si="207"/>
        <v>0</v>
      </c>
      <c r="DQ111" s="32">
        <f t="shared" si="208"/>
        <v>0</v>
      </c>
      <c r="DR111" s="32">
        <f t="shared" si="209"/>
        <v>-21.63</v>
      </c>
      <c r="DS111" s="32">
        <f t="shared" si="210"/>
        <v>-40.6</v>
      </c>
      <c r="DT111" s="32">
        <f t="shared" si="211"/>
        <v>-31.64</v>
      </c>
      <c r="DU111" s="31">
        <f t="shared" si="212"/>
        <v>-202.56</v>
      </c>
      <c r="DV111" s="31">
        <f t="shared" si="213"/>
        <v>-0.47</v>
      </c>
      <c r="DW111" s="31">
        <f t="shared" si="214"/>
        <v>0</v>
      </c>
      <c r="DX111" s="31">
        <f t="shared" si="215"/>
        <v>0</v>
      </c>
      <c r="DY111" s="31">
        <f t="shared" si="216"/>
        <v>-0.51</v>
      </c>
      <c r="DZ111" s="31">
        <f t="shared" si="217"/>
        <v>0</v>
      </c>
      <c r="EA111" s="31">
        <f t="shared" si="218"/>
        <v>0</v>
      </c>
      <c r="EB111" s="31">
        <f t="shared" si="219"/>
        <v>0</v>
      </c>
      <c r="EC111" s="31">
        <f t="shared" si="220"/>
        <v>0</v>
      </c>
      <c r="ED111" s="31">
        <f t="shared" si="221"/>
        <v>-60.92</v>
      </c>
      <c r="EE111" s="31">
        <f t="shared" si="222"/>
        <v>-112.83</v>
      </c>
      <c r="EF111" s="31">
        <f t="shared" si="223"/>
        <v>-86.74</v>
      </c>
      <c r="EG111" s="32">
        <f t="shared" si="224"/>
        <v>-1540.9500000000003</v>
      </c>
      <c r="EH111" s="32">
        <f t="shared" si="225"/>
        <v>-3.6100000000000003</v>
      </c>
      <c r="EI111" s="32">
        <f t="shared" si="226"/>
        <v>0</v>
      </c>
      <c r="EJ111" s="32">
        <f t="shared" si="227"/>
        <v>0</v>
      </c>
      <c r="EK111" s="32">
        <f t="shared" si="228"/>
        <v>-4.08</v>
      </c>
      <c r="EL111" s="32">
        <f t="shared" si="229"/>
        <v>0</v>
      </c>
      <c r="EM111" s="32">
        <f t="shared" si="230"/>
        <v>0</v>
      </c>
      <c r="EN111" s="32">
        <f t="shared" si="231"/>
        <v>0</v>
      </c>
      <c r="EO111" s="32">
        <f t="shared" si="232"/>
        <v>0</v>
      </c>
      <c r="EP111" s="32">
        <f t="shared" si="233"/>
        <v>-515.04999999999995</v>
      </c>
      <c r="EQ111" s="32">
        <f t="shared" si="234"/>
        <v>-965.51</v>
      </c>
      <c r="ER111" s="32">
        <f t="shared" si="235"/>
        <v>-751.12000000000012</v>
      </c>
    </row>
    <row r="112" spans="1:148" x14ac:dyDescent="0.25">
      <c r="A112" t="s">
        <v>511</v>
      </c>
      <c r="B112" s="1" t="s">
        <v>103</v>
      </c>
      <c r="C112" t="str">
        <f t="shared" ca="1" si="274"/>
        <v>NX01</v>
      </c>
      <c r="D112" t="str">
        <f t="shared" ca="1" si="275"/>
        <v>Nexen Balzac</v>
      </c>
      <c r="E112" s="52">
        <v>50005.867400000003</v>
      </c>
      <c r="F112" s="52">
        <v>40368.759899999997</v>
      </c>
      <c r="G112" s="52">
        <v>13668.8686</v>
      </c>
      <c r="H112" s="52">
        <v>28744.341400000001</v>
      </c>
      <c r="I112" s="52">
        <v>26261.968700000001</v>
      </c>
      <c r="J112" s="52">
        <v>51668.983899999999</v>
      </c>
      <c r="K112" s="52">
        <v>17689.958999999999</v>
      </c>
      <c r="L112" s="52">
        <v>29143.718400000002</v>
      </c>
      <c r="M112" s="52">
        <v>25632.8406</v>
      </c>
      <c r="N112" s="52">
        <v>12620.6556</v>
      </c>
      <c r="O112" s="52">
        <v>21932.809499999999</v>
      </c>
      <c r="P112" s="52">
        <v>24824.719400000002</v>
      </c>
      <c r="Q112" s="32">
        <v>2046004.51</v>
      </c>
      <c r="R112" s="32">
        <v>1682249.16</v>
      </c>
      <c r="S112" s="32">
        <v>360390.9</v>
      </c>
      <c r="T112" s="32">
        <v>668475.17000000004</v>
      </c>
      <c r="U112" s="32">
        <v>2179511.89</v>
      </c>
      <c r="V112" s="32">
        <v>6459021.21</v>
      </c>
      <c r="W112" s="32">
        <v>609674.74</v>
      </c>
      <c r="X112" s="32">
        <v>1502768.99</v>
      </c>
      <c r="Y112" s="32">
        <v>586537.6</v>
      </c>
      <c r="Z112" s="32">
        <v>405304.85</v>
      </c>
      <c r="AA112" s="32">
        <v>601741.18999999994</v>
      </c>
      <c r="AB112" s="32">
        <v>594801.79</v>
      </c>
      <c r="AC112" s="2">
        <v>1.54</v>
      </c>
      <c r="AD112" s="2">
        <v>1.54</v>
      </c>
      <c r="AE112" s="2">
        <v>1.54</v>
      </c>
      <c r="AF112" s="2">
        <v>1.54</v>
      </c>
      <c r="AG112" s="2">
        <v>1.54</v>
      </c>
      <c r="AH112" s="2">
        <v>1.54</v>
      </c>
      <c r="AI112" s="2">
        <v>1.54</v>
      </c>
      <c r="AJ112" s="2">
        <v>1.54</v>
      </c>
      <c r="AK112" s="2">
        <v>1.54</v>
      </c>
      <c r="AL112" s="2">
        <v>1.54</v>
      </c>
      <c r="AM112" s="2">
        <v>1.54</v>
      </c>
      <c r="AN112" s="2">
        <v>1.54</v>
      </c>
      <c r="AO112" s="33">
        <v>31508.47</v>
      </c>
      <c r="AP112" s="33">
        <v>25906.639999999999</v>
      </c>
      <c r="AQ112" s="33">
        <v>5550.02</v>
      </c>
      <c r="AR112" s="33">
        <v>10294.52</v>
      </c>
      <c r="AS112" s="33">
        <v>33564.480000000003</v>
      </c>
      <c r="AT112" s="33">
        <v>99468.93</v>
      </c>
      <c r="AU112" s="33">
        <v>9388.99</v>
      </c>
      <c r="AV112" s="33">
        <v>23142.639999999999</v>
      </c>
      <c r="AW112" s="33">
        <v>9032.68</v>
      </c>
      <c r="AX112" s="33">
        <v>6241.69</v>
      </c>
      <c r="AY112" s="33">
        <v>9266.81</v>
      </c>
      <c r="AZ112" s="33">
        <v>9159.9500000000007</v>
      </c>
      <c r="BA112" s="31">
        <f t="shared" si="236"/>
        <v>-204.6</v>
      </c>
      <c r="BB112" s="31">
        <f t="shared" si="237"/>
        <v>-168.22</v>
      </c>
      <c r="BC112" s="31">
        <f t="shared" si="238"/>
        <v>-36.04</v>
      </c>
      <c r="BD112" s="31">
        <f t="shared" si="239"/>
        <v>-133.69999999999999</v>
      </c>
      <c r="BE112" s="31">
        <f t="shared" si="240"/>
        <v>-435.9</v>
      </c>
      <c r="BF112" s="31">
        <f t="shared" si="241"/>
        <v>-1291.8</v>
      </c>
      <c r="BG112" s="31">
        <f t="shared" si="242"/>
        <v>975.48</v>
      </c>
      <c r="BH112" s="31">
        <f t="shared" si="243"/>
        <v>2404.4299999999998</v>
      </c>
      <c r="BI112" s="31">
        <f t="shared" si="244"/>
        <v>938.46</v>
      </c>
      <c r="BJ112" s="31">
        <f t="shared" si="245"/>
        <v>-445.84</v>
      </c>
      <c r="BK112" s="31">
        <f t="shared" si="246"/>
        <v>-661.92</v>
      </c>
      <c r="BL112" s="31">
        <f t="shared" si="247"/>
        <v>-654.28</v>
      </c>
      <c r="BM112" s="6">
        <v>-1.2200000000000001E-2</v>
      </c>
      <c r="BN112" s="6">
        <v>-1.2200000000000001E-2</v>
      </c>
      <c r="BO112" s="6">
        <v>-1.2200000000000001E-2</v>
      </c>
      <c r="BP112" s="6">
        <v>-1.2200000000000001E-2</v>
      </c>
      <c r="BQ112" s="6">
        <v>-1.2200000000000001E-2</v>
      </c>
      <c r="BR112" s="6">
        <v>-1.2200000000000001E-2</v>
      </c>
      <c r="BS112" s="6">
        <v>-1.2200000000000001E-2</v>
      </c>
      <c r="BT112" s="6">
        <v>-1.2200000000000001E-2</v>
      </c>
      <c r="BU112" s="6">
        <v>-1.2200000000000001E-2</v>
      </c>
      <c r="BV112" s="6">
        <v>-1.2200000000000001E-2</v>
      </c>
      <c r="BW112" s="6">
        <v>-1.2200000000000001E-2</v>
      </c>
      <c r="BX112" s="6">
        <v>-1.2200000000000001E-2</v>
      </c>
      <c r="BY112" s="31">
        <v>-24961.26</v>
      </c>
      <c r="BZ112" s="31">
        <v>-20523.439999999999</v>
      </c>
      <c r="CA112" s="31">
        <v>-4396.7700000000004</v>
      </c>
      <c r="CB112" s="31">
        <v>-8155.4</v>
      </c>
      <c r="CC112" s="31">
        <v>-26590.05</v>
      </c>
      <c r="CD112" s="31">
        <v>-78800.06</v>
      </c>
      <c r="CE112" s="31">
        <v>-7438.03</v>
      </c>
      <c r="CF112" s="31">
        <v>-18333.78</v>
      </c>
      <c r="CG112" s="31">
        <v>-7155.76</v>
      </c>
      <c r="CH112" s="31">
        <v>-4944.72</v>
      </c>
      <c r="CI112" s="31">
        <v>-7341.24</v>
      </c>
      <c r="CJ112" s="31">
        <v>-7256.58</v>
      </c>
      <c r="CK112" s="32">
        <f t="shared" si="248"/>
        <v>5115.01</v>
      </c>
      <c r="CL112" s="32">
        <f t="shared" si="249"/>
        <v>4205.62</v>
      </c>
      <c r="CM112" s="32">
        <f t="shared" si="250"/>
        <v>900.98</v>
      </c>
      <c r="CN112" s="32">
        <f t="shared" si="251"/>
        <v>1671.19</v>
      </c>
      <c r="CO112" s="32">
        <f t="shared" si="252"/>
        <v>5448.78</v>
      </c>
      <c r="CP112" s="32">
        <f t="shared" si="253"/>
        <v>16147.55</v>
      </c>
      <c r="CQ112" s="32">
        <f t="shared" si="254"/>
        <v>1524.19</v>
      </c>
      <c r="CR112" s="32">
        <f t="shared" si="255"/>
        <v>3756.92</v>
      </c>
      <c r="CS112" s="32">
        <f t="shared" si="256"/>
        <v>1466.34</v>
      </c>
      <c r="CT112" s="32">
        <f t="shared" si="257"/>
        <v>1013.26</v>
      </c>
      <c r="CU112" s="32">
        <f t="shared" si="258"/>
        <v>1504.35</v>
      </c>
      <c r="CV112" s="32">
        <f t="shared" si="259"/>
        <v>1487</v>
      </c>
      <c r="CW112" s="31">
        <f t="shared" si="260"/>
        <v>-51150.12</v>
      </c>
      <c r="CX112" s="31">
        <f t="shared" si="261"/>
        <v>-42056.24</v>
      </c>
      <c r="CY112" s="31">
        <f t="shared" si="262"/>
        <v>-9009.77</v>
      </c>
      <c r="CZ112" s="31">
        <f t="shared" si="263"/>
        <v>-16645.03</v>
      </c>
      <c r="DA112" s="31">
        <f t="shared" si="264"/>
        <v>-54269.85</v>
      </c>
      <c r="DB112" s="31">
        <f t="shared" si="265"/>
        <v>-160829.64000000001</v>
      </c>
      <c r="DC112" s="31">
        <f t="shared" si="266"/>
        <v>-16278.31</v>
      </c>
      <c r="DD112" s="31">
        <f t="shared" si="267"/>
        <v>-40123.93</v>
      </c>
      <c r="DE112" s="31">
        <f t="shared" si="268"/>
        <v>-15660.560000000001</v>
      </c>
      <c r="DF112" s="31">
        <f t="shared" si="269"/>
        <v>-9727.31</v>
      </c>
      <c r="DG112" s="31">
        <f t="shared" si="270"/>
        <v>-14441.779999999999</v>
      </c>
      <c r="DH112" s="31">
        <f t="shared" si="271"/>
        <v>-14275.25</v>
      </c>
      <c r="DI112" s="32">
        <f t="shared" si="200"/>
        <v>-2557.5100000000002</v>
      </c>
      <c r="DJ112" s="32">
        <f t="shared" si="201"/>
        <v>-2102.81</v>
      </c>
      <c r="DK112" s="32">
        <f t="shared" si="202"/>
        <v>-450.49</v>
      </c>
      <c r="DL112" s="32">
        <f t="shared" si="203"/>
        <v>-832.25</v>
      </c>
      <c r="DM112" s="32">
        <f t="shared" si="204"/>
        <v>-2713.49</v>
      </c>
      <c r="DN112" s="32">
        <f t="shared" si="205"/>
        <v>-8041.48</v>
      </c>
      <c r="DO112" s="32">
        <f t="shared" si="206"/>
        <v>-813.92</v>
      </c>
      <c r="DP112" s="32">
        <f t="shared" si="207"/>
        <v>-2006.2</v>
      </c>
      <c r="DQ112" s="32">
        <f t="shared" si="208"/>
        <v>-783.03</v>
      </c>
      <c r="DR112" s="32">
        <f t="shared" si="209"/>
        <v>-486.37</v>
      </c>
      <c r="DS112" s="32">
        <f t="shared" si="210"/>
        <v>-722.09</v>
      </c>
      <c r="DT112" s="32">
        <f t="shared" si="211"/>
        <v>-713.76</v>
      </c>
      <c r="DU112" s="31">
        <f t="shared" si="212"/>
        <v>-8128.5</v>
      </c>
      <c r="DV112" s="31">
        <f t="shared" si="213"/>
        <v>-6594.05</v>
      </c>
      <c r="DW112" s="31">
        <f t="shared" si="214"/>
        <v>-1395.37</v>
      </c>
      <c r="DX112" s="31">
        <f t="shared" si="215"/>
        <v>-2542.5300000000002</v>
      </c>
      <c r="DY112" s="31">
        <f t="shared" si="216"/>
        <v>-8178.22</v>
      </c>
      <c r="DZ112" s="31">
        <f t="shared" si="217"/>
        <v>-23894.799999999999</v>
      </c>
      <c r="EA112" s="31">
        <f t="shared" si="218"/>
        <v>-2385.0500000000002</v>
      </c>
      <c r="EB112" s="31">
        <f t="shared" si="219"/>
        <v>-5802.17</v>
      </c>
      <c r="EC112" s="31">
        <f t="shared" si="220"/>
        <v>-2234.69</v>
      </c>
      <c r="ED112" s="31">
        <f t="shared" si="221"/>
        <v>-1370.05</v>
      </c>
      <c r="EE112" s="31">
        <f t="shared" si="222"/>
        <v>-2006.47</v>
      </c>
      <c r="EF112" s="31">
        <f t="shared" si="223"/>
        <v>-1956.93</v>
      </c>
      <c r="EG112" s="32">
        <f t="shared" si="224"/>
        <v>-61836.130000000005</v>
      </c>
      <c r="EH112" s="32">
        <f t="shared" si="225"/>
        <v>-50753.1</v>
      </c>
      <c r="EI112" s="32">
        <f t="shared" si="226"/>
        <v>-10855.630000000001</v>
      </c>
      <c r="EJ112" s="32">
        <f t="shared" si="227"/>
        <v>-20019.809999999998</v>
      </c>
      <c r="EK112" s="32">
        <f t="shared" si="228"/>
        <v>-65161.56</v>
      </c>
      <c r="EL112" s="32">
        <f t="shared" si="229"/>
        <v>-192765.92</v>
      </c>
      <c r="EM112" s="32">
        <f t="shared" si="230"/>
        <v>-19477.28</v>
      </c>
      <c r="EN112" s="32">
        <f t="shared" si="231"/>
        <v>-47932.299999999996</v>
      </c>
      <c r="EO112" s="32">
        <f t="shared" si="232"/>
        <v>-18678.28</v>
      </c>
      <c r="EP112" s="32">
        <f t="shared" si="233"/>
        <v>-11583.73</v>
      </c>
      <c r="EQ112" s="32">
        <f t="shared" si="234"/>
        <v>-17170.34</v>
      </c>
      <c r="ER112" s="32">
        <f t="shared" si="235"/>
        <v>-16945.939999999999</v>
      </c>
    </row>
    <row r="113" spans="1:148" x14ac:dyDescent="0.25">
      <c r="A113" t="s">
        <v>511</v>
      </c>
      <c r="B113" s="1" t="s">
        <v>104</v>
      </c>
      <c r="C113" t="str">
        <f t="shared" ca="1" si="274"/>
        <v>NX02</v>
      </c>
      <c r="D113" t="str">
        <f t="shared" ca="1" si="275"/>
        <v>Nexen Long Lake Industrial System</v>
      </c>
      <c r="E113" s="52">
        <v>17800.261999999999</v>
      </c>
      <c r="F113" s="52">
        <v>24872.47</v>
      </c>
      <c r="G113" s="52">
        <v>18189.937900000001</v>
      </c>
      <c r="H113" s="52">
        <v>9331.2086999999992</v>
      </c>
      <c r="I113" s="52">
        <v>13442.1453</v>
      </c>
      <c r="J113" s="52">
        <v>2326.9047999999998</v>
      </c>
      <c r="K113" s="52">
        <v>25418.610499999999</v>
      </c>
      <c r="L113" s="52">
        <v>10340.56</v>
      </c>
      <c r="M113" s="52">
        <v>16035.624</v>
      </c>
      <c r="N113" s="52">
        <v>19217.32</v>
      </c>
      <c r="O113" s="52">
        <v>35409.955000000002</v>
      </c>
      <c r="P113" s="52">
        <v>23789.338</v>
      </c>
      <c r="Q113" s="32">
        <v>552607.27</v>
      </c>
      <c r="R113" s="32">
        <v>832646.21</v>
      </c>
      <c r="S113" s="32">
        <v>384954.08</v>
      </c>
      <c r="T113" s="32">
        <v>189030.04</v>
      </c>
      <c r="U113" s="32">
        <v>568846.72</v>
      </c>
      <c r="V113" s="32">
        <v>169688.23</v>
      </c>
      <c r="W113" s="32">
        <v>584345.25</v>
      </c>
      <c r="X113" s="32">
        <v>298485</v>
      </c>
      <c r="Y113" s="32">
        <v>336816.64000000001</v>
      </c>
      <c r="Z113" s="32">
        <v>404384.06</v>
      </c>
      <c r="AA113" s="32">
        <v>665957.64</v>
      </c>
      <c r="AB113" s="32">
        <v>474300.26</v>
      </c>
      <c r="AC113" s="2">
        <v>1.84</v>
      </c>
      <c r="AD113" s="2">
        <v>1.84</v>
      </c>
      <c r="AE113" s="2">
        <v>1.84</v>
      </c>
      <c r="AF113" s="2">
        <v>1.84</v>
      </c>
      <c r="AG113" s="2">
        <v>1.84</v>
      </c>
      <c r="AH113" s="2">
        <v>1.84</v>
      </c>
      <c r="AI113" s="2">
        <v>1.84</v>
      </c>
      <c r="AJ113" s="2">
        <v>1.84</v>
      </c>
      <c r="AK113" s="2">
        <v>1.84</v>
      </c>
      <c r="AL113" s="2">
        <v>1.84</v>
      </c>
      <c r="AM113" s="2">
        <v>1.84</v>
      </c>
      <c r="AN113" s="2">
        <v>1.84</v>
      </c>
      <c r="AO113" s="33">
        <v>10167.969999999999</v>
      </c>
      <c r="AP113" s="33">
        <v>15320.69</v>
      </c>
      <c r="AQ113" s="33">
        <v>7083.16</v>
      </c>
      <c r="AR113" s="33">
        <v>3478.15</v>
      </c>
      <c r="AS113" s="33">
        <v>10466.780000000001</v>
      </c>
      <c r="AT113" s="33">
        <v>3122.26</v>
      </c>
      <c r="AU113" s="33">
        <v>10751.95</v>
      </c>
      <c r="AV113" s="33">
        <v>5492.12</v>
      </c>
      <c r="AW113" s="33">
        <v>6197.43</v>
      </c>
      <c r="AX113" s="33">
        <v>7440.67</v>
      </c>
      <c r="AY113" s="33">
        <v>12253.62</v>
      </c>
      <c r="AZ113" s="33">
        <v>8727.1200000000008</v>
      </c>
      <c r="BA113" s="31">
        <f t="shared" si="236"/>
        <v>-55.26</v>
      </c>
      <c r="BB113" s="31">
        <f t="shared" si="237"/>
        <v>-83.26</v>
      </c>
      <c r="BC113" s="31">
        <f t="shared" si="238"/>
        <v>-38.5</v>
      </c>
      <c r="BD113" s="31">
        <f t="shared" si="239"/>
        <v>-37.81</v>
      </c>
      <c r="BE113" s="31">
        <f t="shared" si="240"/>
        <v>-113.77</v>
      </c>
      <c r="BF113" s="31">
        <f t="shared" si="241"/>
        <v>-33.94</v>
      </c>
      <c r="BG113" s="31">
        <f t="shared" si="242"/>
        <v>934.95</v>
      </c>
      <c r="BH113" s="31">
        <f t="shared" si="243"/>
        <v>477.58</v>
      </c>
      <c r="BI113" s="31">
        <f t="shared" si="244"/>
        <v>538.91</v>
      </c>
      <c r="BJ113" s="31">
        <f t="shared" si="245"/>
        <v>-444.82</v>
      </c>
      <c r="BK113" s="31">
        <f t="shared" si="246"/>
        <v>-732.55</v>
      </c>
      <c r="BL113" s="31">
        <f t="shared" si="247"/>
        <v>-521.73</v>
      </c>
      <c r="BM113" s="6">
        <v>0.05</v>
      </c>
      <c r="BN113" s="6">
        <v>0.05</v>
      </c>
      <c r="BO113" s="6">
        <v>0.05</v>
      </c>
      <c r="BP113" s="6">
        <v>0.05</v>
      </c>
      <c r="BQ113" s="6">
        <v>0.05</v>
      </c>
      <c r="BR113" s="6">
        <v>0.05</v>
      </c>
      <c r="BS113" s="6">
        <v>0.05</v>
      </c>
      <c r="BT113" s="6">
        <v>0.05</v>
      </c>
      <c r="BU113" s="6">
        <v>0.05</v>
      </c>
      <c r="BV113" s="6">
        <v>0.05</v>
      </c>
      <c r="BW113" s="6">
        <v>0.05</v>
      </c>
      <c r="BX113" s="6">
        <v>0.05</v>
      </c>
      <c r="BY113" s="31">
        <v>27630.36</v>
      </c>
      <c r="BZ113" s="31">
        <v>41632.31</v>
      </c>
      <c r="CA113" s="31">
        <v>19247.7</v>
      </c>
      <c r="CB113" s="31">
        <v>9451.5</v>
      </c>
      <c r="CC113" s="31">
        <v>28442.34</v>
      </c>
      <c r="CD113" s="31">
        <v>8484.41</v>
      </c>
      <c r="CE113" s="31">
        <v>29217.26</v>
      </c>
      <c r="CF113" s="31">
        <v>14924.25</v>
      </c>
      <c r="CG113" s="31">
        <v>16840.830000000002</v>
      </c>
      <c r="CH113" s="31">
        <v>20219.2</v>
      </c>
      <c r="CI113" s="31">
        <v>33297.879999999997</v>
      </c>
      <c r="CJ113" s="31">
        <v>23715.01</v>
      </c>
      <c r="CK113" s="32">
        <f t="shared" si="248"/>
        <v>1381.52</v>
      </c>
      <c r="CL113" s="32">
        <f t="shared" si="249"/>
        <v>2081.62</v>
      </c>
      <c r="CM113" s="32">
        <f t="shared" si="250"/>
        <v>962.39</v>
      </c>
      <c r="CN113" s="32">
        <f t="shared" si="251"/>
        <v>472.58</v>
      </c>
      <c r="CO113" s="32">
        <f t="shared" si="252"/>
        <v>1422.12</v>
      </c>
      <c r="CP113" s="32">
        <f t="shared" si="253"/>
        <v>424.22</v>
      </c>
      <c r="CQ113" s="32">
        <f t="shared" si="254"/>
        <v>1460.86</v>
      </c>
      <c r="CR113" s="32">
        <f t="shared" si="255"/>
        <v>746.21</v>
      </c>
      <c r="CS113" s="32">
        <f t="shared" si="256"/>
        <v>842.04</v>
      </c>
      <c r="CT113" s="32">
        <f t="shared" si="257"/>
        <v>1010.96</v>
      </c>
      <c r="CU113" s="32">
        <f t="shared" si="258"/>
        <v>1664.89</v>
      </c>
      <c r="CV113" s="32">
        <f t="shared" si="259"/>
        <v>1185.75</v>
      </c>
      <c r="CW113" s="31">
        <f t="shared" si="260"/>
        <v>18899.170000000002</v>
      </c>
      <c r="CX113" s="31">
        <f t="shared" si="261"/>
        <v>28476.499999999996</v>
      </c>
      <c r="CY113" s="31">
        <f t="shared" si="262"/>
        <v>13165.43</v>
      </c>
      <c r="CZ113" s="31">
        <f t="shared" si="263"/>
        <v>6483.7400000000007</v>
      </c>
      <c r="DA113" s="31">
        <f t="shared" si="264"/>
        <v>19511.45</v>
      </c>
      <c r="DB113" s="31">
        <f t="shared" si="265"/>
        <v>5820.3099999999986</v>
      </c>
      <c r="DC113" s="31">
        <f t="shared" si="266"/>
        <v>18991.219999999998</v>
      </c>
      <c r="DD113" s="31">
        <f t="shared" si="267"/>
        <v>9700.76</v>
      </c>
      <c r="DE113" s="31">
        <f t="shared" si="268"/>
        <v>10946.530000000002</v>
      </c>
      <c r="DF113" s="31">
        <f t="shared" si="269"/>
        <v>14234.31</v>
      </c>
      <c r="DG113" s="31">
        <f t="shared" si="270"/>
        <v>23441.699999999993</v>
      </c>
      <c r="DH113" s="31">
        <f t="shared" si="271"/>
        <v>16695.37</v>
      </c>
      <c r="DI113" s="32">
        <f t="shared" si="200"/>
        <v>944.96</v>
      </c>
      <c r="DJ113" s="32">
        <f t="shared" si="201"/>
        <v>1423.83</v>
      </c>
      <c r="DK113" s="32">
        <f t="shared" si="202"/>
        <v>658.27</v>
      </c>
      <c r="DL113" s="32">
        <f t="shared" si="203"/>
        <v>324.19</v>
      </c>
      <c r="DM113" s="32">
        <f t="shared" si="204"/>
        <v>975.57</v>
      </c>
      <c r="DN113" s="32">
        <f t="shared" si="205"/>
        <v>291.02</v>
      </c>
      <c r="DO113" s="32">
        <f t="shared" si="206"/>
        <v>949.56</v>
      </c>
      <c r="DP113" s="32">
        <f t="shared" si="207"/>
        <v>485.04</v>
      </c>
      <c r="DQ113" s="32">
        <f t="shared" si="208"/>
        <v>547.33000000000004</v>
      </c>
      <c r="DR113" s="32">
        <f t="shared" si="209"/>
        <v>711.72</v>
      </c>
      <c r="DS113" s="32">
        <f t="shared" si="210"/>
        <v>1172.0899999999999</v>
      </c>
      <c r="DT113" s="32">
        <f t="shared" si="211"/>
        <v>834.77</v>
      </c>
      <c r="DU113" s="31">
        <f t="shared" si="212"/>
        <v>3003.35</v>
      </c>
      <c r="DV113" s="31">
        <f t="shared" si="213"/>
        <v>4464.87</v>
      </c>
      <c r="DW113" s="31">
        <f t="shared" si="214"/>
        <v>2038.98</v>
      </c>
      <c r="DX113" s="31">
        <f t="shared" si="215"/>
        <v>990.39</v>
      </c>
      <c r="DY113" s="31">
        <f t="shared" si="216"/>
        <v>2940.29</v>
      </c>
      <c r="DZ113" s="31">
        <f t="shared" si="217"/>
        <v>864.74</v>
      </c>
      <c r="EA113" s="31">
        <f t="shared" si="218"/>
        <v>2782.54</v>
      </c>
      <c r="EB113" s="31">
        <f t="shared" si="219"/>
        <v>1402.79</v>
      </c>
      <c r="EC113" s="31">
        <f t="shared" si="220"/>
        <v>1562.02</v>
      </c>
      <c r="ED113" s="31">
        <f t="shared" si="221"/>
        <v>2004.85</v>
      </c>
      <c r="EE113" s="31">
        <f t="shared" si="222"/>
        <v>3256.87</v>
      </c>
      <c r="EF113" s="31">
        <f t="shared" si="223"/>
        <v>2288.6999999999998</v>
      </c>
      <c r="EG113" s="32">
        <f t="shared" si="224"/>
        <v>22847.48</v>
      </c>
      <c r="EH113" s="32">
        <f t="shared" si="225"/>
        <v>34365.199999999997</v>
      </c>
      <c r="EI113" s="32">
        <f t="shared" si="226"/>
        <v>15862.68</v>
      </c>
      <c r="EJ113" s="32">
        <f t="shared" si="227"/>
        <v>7798.3200000000006</v>
      </c>
      <c r="EK113" s="32">
        <f t="shared" si="228"/>
        <v>23427.31</v>
      </c>
      <c r="EL113" s="32">
        <f t="shared" si="229"/>
        <v>6976.0699999999979</v>
      </c>
      <c r="EM113" s="32">
        <f t="shared" si="230"/>
        <v>22723.32</v>
      </c>
      <c r="EN113" s="32">
        <f t="shared" si="231"/>
        <v>11588.59</v>
      </c>
      <c r="EO113" s="32">
        <f t="shared" si="232"/>
        <v>13055.880000000003</v>
      </c>
      <c r="EP113" s="32">
        <f t="shared" si="233"/>
        <v>16950.879999999997</v>
      </c>
      <c r="EQ113" s="32">
        <f t="shared" si="234"/>
        <v>27870.659999999993</v>
      </c>
      <c r="ER113" s="32">
        <f t="shared" si="235"/>
        <v>19818.84</v>
      </c>
    </row>
    <row r="114" spans="1:148" x14ac:dyDescent="0.25">
      <c r="A114" t="s">
        <v>512</v>
      </c>
      <c r="B114" s="1" t="s">
        <v>49</v>
      </c>
      <c r="C114" t="str">
        <f t="shared" ca="1" si="274"/>
        <v>OMRH</v>
      </c>
      <c r="D114" t="str">
        <f t="shared" ca="1" si="275"/>
        <v>Oldman River Hydro Facility</v>
      </c>
      <c r="E114" s="52">
        <v>8486.2265232999998</v>
      </c>
      <c r="F114" s="52">
        <v>5875.2911889999996</v>
      </c>
      <c r="G114" s="52">
        <v>12970.8086745</v>
      </c>
      <c r="H114" s="52">
        <v>16157.656915899999</v>
      </c>
      <c r="I114" s="52">
        <v>21080.062397099999</v>
      </c>
      <c r="J114" s="52">
        <v>22294.2674424</v>
      </c>
      <c r="K114" s="52">
        <v>16118.0086541</v>
      </c>
      <c r="L114" s="52">
        <v>13758.903759299999</v>
      </c>
      <c r="M114" s="52">
        <v>6850.0975883000001</v>
      </c>
      <c r="N114" s="52">
        <v>4779.9128166999999</v>
      </c>
      <c r="O114" s="52">
        <v>4331.9413672999999</v>
      </c>
      <c r="P114" s="52">
        <v>2233.9957476</v>
      </c>
      <c r="Q114" s="32">
        <v>307345.68</v>
      </c>
      <c r="R114" s="32">
        <v>195178.31</v>
      </c>
      <c r="S114" s="32">
        <v>279855.86</v>
      </c>
      <c r="T114" s="32">
        <v>332856.03000000003</v>
      </c>
      <c r="U114" s="32">
        <v>1175405.79</v>
      </c>
      <c r="V114" s="32">
        <v>2181466.1</v>
      </c>
      <c r="W114" s="32">
        <v>381317.81</v>
      </c>
      <c r="X114" s="32">
        <v>473888.29</v>
      </c>
      <c r="Y114" s="32">
        <v>142431.9</v>
      </c>
      <c r="Z114" s="32">
        <v>106698.63</v>
      </c>
      <c r="AA114" s="32">
        <v>85577.72</v>
      </c>
      <c r="AB114" s="32">
        <v>46784.25</v>
      </c>
      <c r="AC114" s="2">
        <v>3.35</v>
      </c>
      <c r="AD114" s="2">
        <v>3.35</v>
      </c>
      <c r="AE114" s="2">
        <v>3.35</v>
      </c>
      <c r="AF114" s="2">
        <v>3.35</v>
      </c>
      <c r="AG114" s="2">
        <v>3.35</v>
      </c>
      <c r="AH114" s="2">
        <v>3.35</v>
      </c>
      <c r="AI114" s="2">
        <v>3.35</v>
      </c>
      <c r="AJ114" s="2">
        <v>3.35</v>
      </c>
      <c r="AK114" s="2">
        <v>3.35</v>
      </c>
      <c r="AL114" s="2">
        <v>3.35</v>
      </c>
      <c r="AM114" s="2">
        <v>3.35</v>
      </c>
      <c r="AN114" s="2">
        <v>3.35</v>
      </c>
      <c r="AO114" s="33">
        <v>10296.08</v>
      </c>
      <c r="AP114" s="33">
        <v>6538.47</v>
      </c>
      <c r="AQ114" s="33">
        <v>9375.17</v>
      </c>
      <c r="AR114" s="33">
        <v>11150.68</v>
      </c>
      <c r="AS114" s="33">
        <v>39376.089999999997</v>
      </c>
      <c r="AT114" s="33">
        <v>73079.11</v>
      </c>
      <c r="AU114" s="33">
        <v>12774.15</v>
      </c>
      <c r="AV114" s="33">
        <v>15875.26</v>
      </c>
      <c r="AW114" s="33">
        <v>4771.47</v>
      </c>
      <c r="AX114" s="33">
        <v>3574.4</v>
      </c>
      <c r="AY114" s="33">
        <v>2866.85</v>
      </c>
      <c r="AZ114" s="33">
        <v>1567.27</v>
      </c>
      <c r="BA114" s="31">
        <f t="shared" si="236"/>
        <v>-30.73</v>
      </c>
      <c r="BB114" s="31">
        <f t="shared" si="237"/>
        <v>-19.52</v>
      </c>
      <c r="BC114" s="31">
        <f t="shared" si="238"/>
        <v>-27.99</v>
      </c>
      <c r="BD114" s="31">
        <f t="shared" si="239"/>
        <v>-66.569999999999993</v>
      </c>
      <c r="BE114" s="31">
        <f t="shared" si="240"/>
        <v>-235.08</v>
      </c>
      <c r="BF114" s="31">
        <f t="shared" si="241"/>
        <v>-436.29</v>
      </c>
      <c r="BG114" s="31">
        <f t="shared" si="242"/>
        <v>610.11</v>
      </c>
      <c r="BH114" s="31">
        <f t="shared" si="243"/>
        <v>758.22</v>
      </c>
      <c r="BI114" s="31">
        <f t="shared" si="244"/>
        <v>227.89</v>
      </c>
      <c r="BJ114" s="31">
        <f t="shared" si="245"/>
        <v>-117.37</v>
      </c>
      <c r="BK114" s="31">
        <f t="shared" si="246"/>
        <v>-94.14</v>
      </c>
      <c r="BL114" s="31">
        <f t="shared" si="247"/>
        <v>-51.46</v>
      </c>
      <c r="BM114" s="6">
        <v>1.0699999999999999E-2</v>
      </c>
      <c r="BN114" s="6">
        <v>1.0699999999999999E-2</v>
      </c>
      <c r="BO114" s="6">
        <v>1.0699999999999999E-2</v>
      </c>
      <c r="BP114" s="6">
        <v>1.0699999999999999E-2</v>
      </c>
      <c r="BQ114" s="6">
        <v>1.0699999999999999E-2</v>
      </c>
      <c r="BR114" s="6">
        <v>1.0699999999999999E-2</v>
      </c>
      <c r="BS114" s="6">
        <v>1.0699999999999999E-2</v>
      </c>
      <c r="BT114" s="6">
        <v>1.0699999999999999E-2</v>
      </c>
      <c r="BU114" s="6">
        <v>1.0699999999999999E-2</v>
      </c>
      <c r="BV114" s="6">
        <v>1.0699999999999999E-2</v>
      </c>
      <c r="BW114" s="6">
        <v>1.0699999999999999E-2</v>
      </c>
      <c r="BX114" s="6">
        <v>1.0699999999999999E-2</v>
      </c>
      <c r="BY114" s="31">
        <v>3288.6</v>
      </c>
      <c r="BZ114" s="31">
        <v>2088.41</v>
      </c>
      <c r="CA114" s="31">
        <v>2994.46</v>
      </c>
      <c r="CB114" s="31">
        <v>3561.56</v>
      </c>
      <c r="CC114" s="31">
        <v>12576.84</v>
      </c>
      <c r="CD114" s="31">
        <v>23341.69</v>
      </c>
      <c r="CE114" s="31">
        <v>4080.1</v>
      </c>
      <c r="CF114" s="31">
        <v>5070.6000000000004</v>
      </c>
      <c r="CG114" s="31">
        <v>1524.02</v>
      </c>
      <c r="CH114" s="31">
        <v>1141.68</v>
      </c>
      <c r="CI114" s="31">
        <v>915.68</v>
      </c>
      <c r="CJ114" s="31">
        <v>500.59</v>
      </c>
      <c r="CK114" s="32">
        <f t="shared" si="248"/>
        <v>768.36</v>
      </c>
      <c r="CL114" s="32">
        <f t="shared" si="249"/>
        <v>487.95</v>
      </c>
      <c r="CM114" s="32">
        <f t="shared" si="250"/>
        <v>699.64</v>
      </c>
      <c r="CN114" s="32">
        <f t="shared" si="251"/>
        <v>832.14</v>
      </c>
      <c r="CO114" s="32">
        <f t="shared" si="252"/>
        <v>2938.51</v>
      </c>
      <c r="CP114" s="32">
        <f t="shared" si="253"/>
        <v>5453.67</v>
      </c>
      <c r="CQ114" s="32">
        <f t="shared" si="254"/>
        <v>953.29</v>
      </c>
      <c r="CR114" s="32">
        <f t="shared" si="255"/>
        <v>1184.72</v>
      </c>
      <c r="CS114" s="32">
        <f t="shared" si="256"/>
        <v>356.08</v>
      </c>
      <c r="CT114" s="32">
        <f t="shared" si="257"/>
        <v>266.75</v>
      </c>
      <c r="CU114" s="32">
        <f t="shared" si="258"/>
        <v>213.94</v>
      </c>
      <c r="CV114" s="32">
        <f t="shared" si="259"/>
        <v>116.96</v>
      </c>
      <c r="CW114" s="31">
        <f t="shared" si="260"/>
        <v>-6208.39</v>
      </c>
      <c r="CX114" s="31">
        <f t="shared" si="261"/>
        <v>-3942.5900000000006</v>
      </c>
      <c r="CY114" s="31">
        <f t="shared" si="262"/>
        <v>-5653.08</v>
      </c>
      <c r="CZ114" s="31">
        <f t="shared" si="263"/>
        <v>-6690.4100000000008</v>
      </c>
      <c r="DA114" s="31">
        <f t="shared" si="264"/>
        <v>-23625.659999999996</v>
      </c>
      <c r="DB114" s="31">
        <f t="shared" si="265"/>
        <v>-43847.46</v>
      </c>
      <c r="DC114" s="31">
        <f t="shared" si="266"/>
        <v>-8350.8700000000008</v>
      </c>
      <c r="DD114" s="31">
        <f t="shared" si="267"/>
        <v>-10378.159999999998</v>
      </c>
      <c r="DE114" s="31">
        <f t="shared" si="268"/>
        <v>-3119.26</v>
      </c>
      <c r="DF114" s="31">
        <f t="shared" si="269"/>
        <v>-2048.6000000000004</v>
      </c>
      <c r="DG114" s="31">
        <f t="shared" si="270"/>
        <v>-1643.09</v>
      </c>
      <c r="DH114" s="31">
        <f t="shared" si="271"/>
        <v>-898.26</v>
      </c>
      <c r="DI114" s="32">
        <f t="shared" si="200"/>
        <v>-310.42</v>
      </c>
      <c r="DJ114" s="32">
        <f t="shared" si="201"/>
        <v>-197.13</v>
      </c>
      <c r="DK114" s="32">
        <f t="shared" si="202"/>
        <v>-282.64999999999998</v>
      </c>
      <c r="DL114" s="32">
        <f t="shared" si="203"/>
        <v>-334.52</v>
      </c>
      <c r="DM114" s="32">
        <f t="shared" si="204"/>
        <v>-1181.28</v>
      </c>
      <c r="DN114" s="32">
        <f t="shared" si="205"/>
        <v>-2192.37</v>
      </c>
      <c r="DO114" s="32">
        <f t="shared" si="206"/>
        <v>-417.54</v>
      </c>
      <c r="DP114" s="32">
        <f t="shared" si="207"/>
        <v>-518.91</v>
      </c>
      <c r="DQ114" s="32">
        <f t="shared" si="208"/>
        <v>-155.96</v>
      </c>
      <c r="DR114" s="32">
        <f t="shared" si="209"/>
        <v>-102.43</v>
      </c>
      <c r="DS114" s="32">
        <f t="shared" si="210"/>
        <v>-82.15</v>
      </c>
      <c r="DT114" s="32">
        <f t="shared" si="211"/>
        <v>-44.91</v>
      </c>
      <c r="DU114" s="31">
        <f t="shared" si="212"/>
        <v>-986.6</v>
      </c>
      <c r="DV114" s="31">
        <f t="shared" si="213"/>
        <v>-618.16</v>
      </c>
      <c r="DW114" s="31">
        <f t="shared" si="214"/>
        <v>-875.51</v>
      </c>
      <c r="DX114" s="31">
        <f t="shared" si="215"/>
        <v>-1021.96</v>
      </c>
      <c r="DY114" s="31">
        <f t="shared" si="216"/>
        <v>-3560.28</v>
      </c>
      <c r="DZ114" s="31">
        <f t="shared" si="217"/>
        <v>-6514.51</v>
      </c>
      <c r="EA114" s="31">
        <f t="shared" si="218"/>
        <v>-1223.55</v>
      </c>
      <c r="EB114" s="31">
        <f t="shared" si="219"/>
        <v>-1500.75</v>
      </c>
      <c r="EC114" s="31">
        <f t="shared" si="220"/>
        <v>-445.1</v>
      </c>
      <c r="ED114" s="31">
        <f t="shared" si="221"/>
        <v>-288.54000000000002</v>
      </c>
      <c r="EE114" s="31">
        <f t="shared" si="222"/>
        <v>-228.28</v>
      </c>
      <c r="EF114" s="31">
        <f t="shared" si="223"/>
        <v>-123.14</v>
      </c>
      <c r="EG114" s="32">
        <f t="shared" si="224"/>
        <v>-7505.4100000000008</v>
      </c>
      <c r="EH114" s="32">
        <f t="shared" si="225"/>
        <v>-4757.88</v>
      </c>
      <c r="EI114" s="32">
        <f t="shared" si="226"/>
        <v>-6811.24</v>
      </c>
      <c r="EJ114" s="32">
        <f t="shared" si="227"/>
        <v>-8046.89</v>
      </c>
      <c r="EK114" s="32">
        <f t="shared" si="228"/>
        <v>-28367.219999999994</v>
      </c>
      <c r="EL114" s="32">
        <f t="shared" si="229"/>
        <v>-52554.340000000004</v>
      </c>
      <c r="EM114" s="32">
        <f t="shared" si="230"/>
        <v>-9991.9600000000009</v>
      </c>
      <c r="EN114" s="32">
        <f t="shared" si="231"/>
        <v>-12397.819999999998</v>
      </c>
      <c r="EO114" s="32">
        <f t="shared" si="232"/>
        <v>-3720.32</v>
      </c>
      <c r="EP114" s="32">
        <f t="shared" si="233"/>
        <v>-2439.5700000000002</v>
      </c>
      <c r="EQ114" s="32">
        <f t="shared" si="234"/>
        <v>-1953.52</v>
      </c>
      <c r="ER114" s="32">
        <f t="shared" si="235"/>
        <v>-1066.31</v>
      </c>
    </row>
    <row r="115" spans="1:148" x14ac:dyDescent="0.25">
      <c r="A115" t="s">
        <v>513</v>
      </c>
      <c r="B115" s="1" t="s">
        <v>105</v>
      </c>
      <c r="C115" t="str">
        <f t="shared" ca="1" si="274"/>
        <v>OWF1</v>
      </c>
      <c r="D115" t="str">
        <f t="shared" ca="1" si="275"/>
        <v>Oldman 2 Wind Facility</v>
      </c>
      <c r="E115" s="52">
        <v>18843.6289</v>
      </c>
      <c r="F115" s="52">
        <v>10543.1708</v>
      </c>
      <c r="G115" s="52">
        <v>18596.1692</v>
      </c>
      <c r="H115" s="52">
        <v>13056.902400000001</v>
      </c>
      <c r="I115" s="52">
        <v>4967.6253999999999</v>
      </c>
      <c r="J115" s="52">
        <v>5106.1886999999997</v>
      </c>
      <c r="K115" s="52">
        <v>8936.4104000000007</v>
      </c>
      <c r="L115" s="52">
        <v>8617.0740000000005</v>
      </c>
      <c r="M115" s="52">
        <v>11854.2299</v>
      </c>
      <c r="N115" s="52">
        <v>13540.645500000001</v>
      </c>
      <c r="O115" s="52">
        <v>15265.519200000001</v>
      </c>
      <c r="P115" s="52">
        <v>16257.810600000001</v>
      </c>
      <c r="Q115" s="32">
        <v>484910.28</v>
      </c>
      <c r="R115" s="32">
        <v>238099.84</v>
      </c>
      <c r="S115" s="32">
        <v>345186.79</v>
      </c>
      <c r="T115" s="32">
        <v>250661.89</v>
      </c>
      <c r="U115" s="32">
        <v>177323.55</v>
      </c>
      <c r="V115" s="32">
        <v>279366.18</v>
      </c>
      <c r="W115" s="32">
        <v>192143.76</v>
      </c>
      <c r="X115" s="32">
        <v>219366.46</v>
      </c>
      <c r="Y115" s="32">
        <v>224612.74</v>
      </c>
      <c r="Z115" s="32">
        <v>246018.58</v>
      </c>
      <c r="AA115" s="32">
        <v>287310.03000000003</v>
      </c>
      <c r="AB115" s="32">
        <v>291093.71000000002</v>
      </c>
      <c r="AC115" s="2">
        <v>3.92</v>
      </c>
      <c r="AD115" s="2">
        <v>3.92</v>
      </c>
      <c r="AE115" s="2">
        <v>3.92</v>
      </c>
      <c r="AF115" s="2">
        <v>3.92</v>
      </c>
      <c r="AG115" s="2">
        <v>3.92</v>
      </c>
      <c r="AH115" s="2">
        <v>3.92</v>
      </c>
      <c r="AI115" s="2">
        <v>3.92</v>
      </c>
      <c r="AJ115" s="2">
        <v>3.92</v>
      </c>
      <c r="AK115" s="2">
        <v>3.92</v>
      </c>
      <c r="AL115" s="2">
        <v>3.92</v>
      </c>
      <c r="AM115" s="2">
        <v>3.92</v>
      </c>
      <c r="AN115" s="2">
        <v>3.92</v>
      </c>
      <c r="AO115" s="33">
        <v>19008.48</v>
      </c>
      <c r="AP115" s="33">
        <v>9333.51</v>
      </c>
      <c r="AQ115" s="33">
        <v>13531.32</v>
      </c>
      <c r="AR115" s="33">
        <v>9825.9500000000007</v>
      </c>
      <c r="AS115" s="33">
        <v>6951.08</v>
      </c>
      <c r="AT115" s="33">
        <v>10951.15</v>
      </c>
      <c r="AU115" s="33">
        <v>7532.04</v>
      </c>
      <c r="AV115" s="33">
        <v>8599.17</v>
      </c>
      <c r="AW115" s="33">
        <v>8804.82</v>
      </c>
      <c r="AX115" s="33">
        <v>9643.93</v>
      </c>
      <c r="AY115" s="33">
        <v>11262.55</v>
      </c>
      <c r="AZ115" s="33">
        <v>11410.87</v>
      </c>
      <c r="BA115" s="31">
        <f t="shared" si="236"/>
        <v>-48.49</v>
      </c>
      <c r="BB115" s="31">
        <f t="shared" si="237"/>
        <v>-23.81</v>
      </c>
      <c r="BC115" s="31">
        <f t="shared" si="238"/>
        <v>-34.520000000000003</v>
      </c>
      <c r="BD115" s="31">
        <f t="shared" si="239"/>
        <v>-50.13</v>
      </c>
      <c r="BE115" s="31">
        <f t="shared" si="240"/>
        <v>-35.46</v>
      </c>
      <c r="BF115" s="31">
        <f t="shared" si="241"/>
        <v>-55.87</v>
      </c>
      <c r="BG115" s="31">
        <f t="shared" si="242"/>
        <v>307.43</v>
      </c>
      <c r="BH115" s="31">
        <f t="shared" si="243"/>
        <v>350.99</v>
      </c>
      <c r="BI115" s="31">
        <f t="shared" si="244"/>
        <v>359.38</v>
      </c>
      <c r="BJ115" s="31">
        <f t="shared" si="245"/>
        <v>-270.62</v>
      </c>
      <c r="BK115" s="31">
        <f t="shared" si="246"/>
        <v>-316.04000000000002</v>
      </c>
      <c r="BL115" s="31">
        <f t="shared" si="247"/>
        <v>-320.2</v>
      </c>
      <c r="BM115" s="6">
        <v>3.56E-2</v>
      </c>
      <c r="BN115" s="6">
        <v>3.56E-2</v>
      </c>
      <c r="BO115" s="6">
        <v>3.56E-2</v>
      </c>
      <c r="BP115" s="6">
        <v>3.56E-2</v>
      </c>
      <c r="BQ115" s="6">
        <v>3.56E-2</v>
      </c>
      <c r="BR115" s="6">
        <v>3.56E-2</v>
      </c>
      <c r="BS115" s="6">
        <v>3.56E-2</v>
      </c>
      <c r="BT115" s="6">
        <v>3.56E-2</v>
      </c>
      <c r="BU115" s="6">
        <v>3.56E-2</v>
      </c>
      <c r="BV115" s="6">
        <v>3.56E-2</v>
      </c>
      <c r="BW115" s="6">
        <v>3.56E-2</v>
      </c>
      <c r="BX115" s="6">
        <v>3.56E-2</v>
      </c>
      <c r="BY115" s="31">
        <v>17262.810000000001</v>
      </c>
      <c r="BZ115" s="31">
        <v>8476.35</v>
      </c>
      <c r="CA115" s="31">
        <v>12288.65</v>
      </c>
      <c r="CB115" s="31">
        <v>8923.56</v>
      </c>
      <c r="CC115" s="31">
        <v>6312.72</v>
      </c>
      <c r="CD115" s="31">
        <v>9945.44</v>
      </c>
      <c r="CE115" s="31">
        <v>6840.32</v>
      </c>
      <c r="CF115" s="31">
        <v>7809.45</v>
      </c>
      <c r="CG115" s="31">
        <v>7996.21</v>
      </c>
      <c r="CH115" s="31">
        <v>8758.26</v>
      </c>
      <c r="CI115" s="31">
        <v>10228.24</v>
      </c>
      <c r="CJ115" s="31">
        <v>10362.94</v>
      </c>
      <c r="CK115" s="32">
        <f t="shared" si="248"/>
        <v>1212.28</v>
      </c>
      <c r="CL115" s="32">
        <f t="shared" si="249"/>
        <v>595.25</v>
      </c>
      <c r="CM115" s="32">
        <f t="shared" si="250"/>
        <v>862.97</v>
      </c>
      <c r="CN115" s="32">
        <f t="shared" si="251"/>
        <v>626.65</v>
      </c>
      <c r="CO115" s="32">
        <f t="shared" si="252"/>
        <v>443.31</v>
      </c>
      <c r="CP115" s="32">
        <f t="shared" si="253"/>
        <v>698.42</v>
      </c>
      <c r="CQ115" s="32">
        <f t="shared" si="254"/>
        <v>480.36</v>
      </c>
      <c r="CR115" s="32">
        <f t="shared" si="255"/>
        <v>548.41999999999996</v>
      </c>
      <c r="CS115" s="32">
        <f t="shared" si="256"/>
        <v>561.53</v>
      </c>
      <c r="CT115" s="32">
        <f t="shared" si="257"/>
        <v>615.04999999999995</v>
      </c>
      <c r="CU115" s="32">
        <f t="shared" si="258"/>
        <v>718.28</v>
      </c>
      <c r="CV115" s="32">
        <f t="shared" si="259"/>
        <v>727.73</v>
      </c>
      <c r="CW115" s="31">
        <f t="shared" si="260"/>
        <v>-484.89999999999941</v>
      </c>
      <c r="CX115" s="31">
        <f t="shared" si="261"/>
        <v>-238.09999999999985</v>
      </c>
      <c r="CY115" s="31">
        <f t="shared" si="262"/>
        <v>-345.18000000000075</v>
      </c>
      <c r="CZ115" s="31">
        <f t="shared" si="263"/>
        <v>-225.61000000000161</v>
      </c>
      <c r="DA115" s="31">
        <f t="shared" si="264"/>
        <v>-159.58999999999926</v>
      </c>
      <c r="DB115" s="31">
        <f t="shared" si="265"/>
        <v>-251.41999999999905</v>
      </c>
      <c r="DC115" s="31">
        <f t="shared" si="266"/>
        <v>-518.79000000000065</v>
      </c>
      <c r="DD115" s="31">
        <f t="shared" si="267"/>
        <v>-592.2900000000011</v>
      </c>
      <c r="DE115" s="31">
        <f t="shared" si="268"/>
        <v>-606.45999999999992</v>
      </c>
      <c r="DF115" s="31">
        <f t="shared" si="269"/>
        <v>-7.9580786405131221E-13</v>
      </c>
      <c r="DG115" s="31">
        <f t="shared" si="270"/>
        <v>1.0000000001184617E-2</v>
      </c>
      <c r="DH115" s="31">
        <f t="shared" si="271"/>
        <v>-7.3896444519050419E-13</v>
      </c>
      <c r="DI115" s="32">
        <f t="shared" si="200"/>
        <v>-24.25</v>
      </c>
      <c r="DJ115" s="32">
        <f t="shared" si="201"/>
        <v>-11.91</v>
      </c>
      <c r="DK115" s="32">
        <f t="shared" si="202"/>
        <v>-17.260000000000002</v>
      </c>
      <c r="DL115" s="32">
        <f t="shared" si="203"/>
        <v>-11.28</v>
      </c>
      <c r="DM115" s="32">
        <f t="shared" si="204"/>
        <v>-7.98</v>
      </c>
      <c r="DN115" s="32">
        <f t="shared" si="205"/>
        <v>-12.57</v>
      </c>
      <c r="DO115" s="32">
        <f t="shared" si="206"/>
        <v>-25.94</v>
      </c>
      <c r="DP115" s="32">
        <f t="shared" si="207"/>
        <v>-29.61</v>
      </c>
      <c r="DQ115" s="32">
        <f t="shared" si="208"/>
        <v>-30.32</v>
      </c>
      <c r="DR115" s="32">
        <f t="shared" si="209"/>
        <v>0</v>
      </c>
      <c r="DS115" s="32">
        <f t="shared" si="210"/>
        <v>0</v>
      </c>
      <c r="DT115" s="32">
        <f t="shared" si="211"/>
        <v>0</v>
      </c>
      <c r="DU115" s="31">
        <f t="shared" si="212"/>
        <v>-77.06</v>
      </c>
      <c r="DV115" s="31">
        <f t="shared" si="213"/>
        <v>-37.33</v>
      </c>
      <c r="DW115" s="31">
        <f t="shared" si="214"/>
        <v>-53.46</v>
      </c>
      <c r="DX115" s="31">
        <f t="shared" si="215"/>
        <v>-34.46</v>
      </c>
      <c r="DY115" s="31">
        <f t="shared" si="216"/>
        <v>-24.05</v>
      </c>
      <c r="DZ115" s="31">
        <f t="shared" si="217"/>
        <v>-37.35</v>
      </c>
      <c r="EA115" s="31">
        <f t="shared" si="218"/>
        <v>-76.010000000000005</v>
      </c>
      <c r="EB115" s="31">
        <f t="shared" si="219"/>
        <v>-85.65</v>
      </c>
      <c r="EC115" s="31">
        <f t="shared" si="220"/>
        <v>-86.54</v>
      </c>
      <c r="ED115" s="31">
        <f t="shared" si="221"/>
        <v>0</v>
      </c>
      <c r="EE115" s="31">
        <f t="shared" si="222"/>
        <v>0</v>
      </c>
      <c r="EF115" s="31">
        <f t="shared" si="223"/>
        <v>0</v>
      </c>
      <c r="EG115" s="32">
        <f t="shared" si="224"/>
        <v>-586.20999999999935</v>
      </c>
      <c r="EH115" s="32">
        <f t="shared" si="225"/>
        <v>-287.33999999999986</v>
      </c>
      <c r="EI115" s="32">
        <f t="shared" si="226"/>
        <v>-415.90000000000072</v>
      </c>
      <c r="EJ115" s="32">
        <f t="shared" si="227"/>
        <v>-271.35000000000161</v>
      </c>
      <c r="EK115" s="32">
        <f t="shared" si="228"/>
        <v>-191.61999999999927</v>
      </c>
      <c r="EL115" s="32">
        <f t="shared" si="229"/>
        <v>-301.33999999999907</v>
      </c>
      <c r="EM115" s="32">
        <f t="shared" si="230"/>
        <v>-620.74000000000069</v>
      </c>
      <c r="EN115" s="32">
        <f t="shared" si="231"/>
        <v>-707.55000000000109</v>
      </c>
      <c r="EO115" s="32">
        <f t="shared" si="232"/>
        <v>-723.31999999999994</v>
      </c>
      <c r="EP115" s="32">
        <f t="shared" si="233"/>
        <v>-7.9580786405131221E-13</v>
      </c>
      <c r="EQ115" s="32">
        <f t="shared" si="234"/>
        <v>1.0000000001184617E-2</v>
      </c>
      <c r="ER115" s="32">
        <f t="shared" si="235"/>
        <v>-7.3896444519050419E-13</v>
      </c>
    </row>
    <row r="116" spans="1:148" x14ac:dyDescent="0.25">
      <c r="A116" t="s">
        <v>512</v>
      </c>
      <c r="B116" s="1" t="s">
        <v>50</v>
      </c>
      <c r="C116" t="str">
        <f t="shared" ca="1" si="274"/>
        <v>PH1</v>
      </c>
      <c r="D116" t="str">
        <f t="shared" ca="1" si="275"/>
        <v>Poplar Hill #1</v>
      </c>
      <c r="E116" s="52">
        <v>7753.7515999999996</v>
      </c>
      <c r="F116" s="52">
        <v>6022.1027999999997</v>
      </c>
      <c r="G116" s="52">
        <v>7800.4639999999999</v>
      </c>
      <c r="H116" s="52">
        <v>5607.8316000000004</v>
      </c>
      <c r="I116" s="52">
        <v>4763.2060000000001</v>
      </c>
      <c r="J116" s="52">
        <v>3105.0628000000002</v>
      </c>
      <c r="K116" s="52">
        <v>1264.0488</v>
      </c>
      <c r="L116" s="52">
        <v>1972.9584</v>
      </c>
      <c r="M116" s="52">
        <v>6455.4672</v>
      </c>
      <c r="N116" s="52">
        <v>16112.2304</v>
      </c>
      <c r="O116" s="52">
        <v>1767.9648</v>
      </c>
      <c r="P116" s="52">
        <v>1148.9631999999999</v>
      </c>
      <c r="Q116" s="32">
        <v>253931.26</v>
      </c>
      <c r="R116" s="32">
        <v>153732.99</v>
      </c>
      <c r="S116" s="32">
        <v>175720.76</v>
      </c>
      <c r="T116" s="32">
        <v>137062.09</v>
      </c>
      <c r="U116" s="32">
        <v>597991.16</v>
      </c>
      <c r="V116" s="32">
        <v>1198449.76</v>
      </c>
      <c r="W116" s="32">
        <v>75566.62</v>
      </c>
      <c r="X116" s="32">
        <v>335024.38</v>
      </c>
      <c r="Y116" s="32">
        <v>144240.37</v>
      </c>
      <c r="Z116" s="32">
        <v>391746.9</v>
      </c>
      <c r="AA116" s="32">
        <v>75099.02</v>
      </c>
      <c r="AB116" s="32">
        <v>44178.84</v>
      </c>
      <c r="AC116" s="2">
        <v>-6.88</v>
      </c>
      <c r="AD116" s="2">
        <v>-6.88</v>
      </c>
      <c r="AE116" s="2">
        <v>-6.88</v>
      </c>
      <c r="AF116" s="2">
        <v>-6.88</v>
      </c>
      <c r="AG116" s="2">
        <v>-6.88</v>
      </c>
      <c r="AH116" s="2">
        <v>-6.88</v>
      </c>
      <c r="AI116" s="2">
        <v>-6.88</v>
      </c>
      <c r="AJ116" s="2">
        <v>-6.88</v>
      </c>
      <c r="AK116" s="2">
        <v>-6.88</v>
      </c>
      <c r="AL116" s="2">
        <v>-6.88</v>
      </c>
      <c r="AM116" s="2">
        <v>-6.88</v>
      </c>
      <c r="AN116" s="2">
        <v>-6.88</v>
      </c>
      <c r="AO116" s="33">
        <v>-17470.47</v>
      </c>
      <c r="AP116" s="33">
        <v>-10576.83</v>
      </c>
      <c r="AQ116" s="33">
        <v>-12089.59</v>
      </c>
      <c r="AR116" s="33">
        <v>-9429.8700000000008</v>
      </c>
      <c r="AS116" s="33">
        <v>-41141.79</v>
      </c>
      <c r="AT116" s="33">
        <v>-82453.34</v>
      </c>
      <c r="AU116" s="33">
        <v>-5198.9799999999996</v>
      </c>
      <c r="AV116" s="33">
        <v>-23049.68</v>
      </c>
      <c r="AW116" s="33">
        <v>-9923.74</v>
      </c>
      <c r="AX116" s="33">
        <v>-26952.19</v>
      </c>
      <c r="AY116" s="33">
        <v>-5166.8100000000004</v>
      </c>
      <c r="AZ116" s="33">
        <v>-3039.5</v>
      </c>
      <c r="BA116" s="31">
        <f t="shared" si="236"/>
        <v>-25.39</v>
      </c>
      <c r="BB116" s="31">
        <f t="shared" si="237"/>
        <v>-15.37</v>
      </c>
      <c r="BC116" s="31">
        <f t="shared" si="238"/>
        <v>-17.57</v>
      </c>
      <c r="BD116" s="31">
        <f t="shared" si="239"/>
        <v>-27.41</v>
      </c>
      <c r="BE116" s="31">
        <f t="shared" si="240"/>
        <v>-119.6</v>
      </c>
      <c r="BF116" s="31">
        <f t="shared" si="241"/>
        <v>-239.69</v>
      </c>
      <c r="BG116" s="31">
        <f t="shared" si="242"/>
        <v>120.91</v>
      </c>
      <c r="BH116" s="31">
        <f t="shared" si="243"/>
        <v>536.04</v>
      </c>
      <c r="BI116" s="31">
        <f t="shared" si="244"/>
        <v>230.78</v>
      </c>
      <c r="BJ116" s="31">
        <f t="shared" si="245"/>
        <v>-430.92</v>
      </c>
      <c r="BK116" s="31">
        <f t="shared" si="246"/>
        <v>-82.61</v>
      </c>
      <c r="BL116" s="31">
        <f t="shared" si="247"/>
        <v>-48.6</v>
      </c>
      <c r="BM116" s="6">
        <v>-0.12</v>
      </c>
      <c r="BN116" s="6">
        <v>-0.12</v>
      </c>
      <c r="BO116" s="6">
        <v>-0.12</v>
      </c>
      <c r="BP116" s="6">
        <v>-0.12</v>
      </c>
      <c r="BQ116" s="6">
        <v>-0.12</v>
      </c>
      <c r="BR116" s="6">
        <v>-0.12</v>
      </c>
      <c r="BS116" s="6">
        <v>-0.12</v>
      </c>
      <c r="BT116" s="6">
        <v>-0.12</v>
      </c>
      <c r="BU116" s="6">
        <v>-0.12</v>
      </c>
      <c r="BV116" s="6">
        <v>-0.12</v>
      </c>
      <c r="BW116" s="6">
        <v>-0.12</v>
      </c>
      <c r="BX116" s="6">
        <v>-0.12</v>
      </c>
      <c r="BY116" s="31">
        <v>-30471.75</v>
      </c>
      <c r="BZ116" s="31">
        <v>-18447.96</v>
      </c>
      <c r="CA116" s="31">
        <v>-21086.49</v>
      </c>
      <c r="CB116" s="31">
        <v>-16447.45</v>
      </c>
      <c r="CC116" s="31">
        <v>-71758.94</v>
      </c>
      <c r="CD116" s="31">
        <v>-143813.97</v>
      </c>
      <c r="CE116" s="31">
        <v>-9067.99</v>
      </c>
      <c r="CF116" s="31">
        <v>-40202.93</v>
      </c>
      <c r="CG116" s="31">
        <v>-17308.84</v>
      </c>
      <c r="CH116" s="31">
        <v>-47009.63</v>
      </c>
      <c r="CI116" s="31">
        <v>-9011.8799999999992</v>
      </c>
      <c r="CJ116" s="31">
        <v>-5301.46</v>
      </c>
      <c r="CK116" s="32">
        <f t="shared" si="248"/>
        <v>634.83000000000004</v>
      </c>
      <c r="CL116" s="32">
        <f t="shared" si="249"/>
        <v>384.33</v>
      </c>
      <c r="CM116" s="32">
        <f t="shared" si="250"/>
        <v>439.3</v>
      </c>
      <c r="CN116" s="32">
        <f t="shared" si="251"/>
        <v>342.66</v>
      </c>
      <c r="CO116" s="32">
        <f t="shared" si="252"/>
        <v>1494.98</v>
      </c>
      <c r="CP116" s="32">
        <f t="shared" si="253"/>
        <v>2996.12</v>
      </c>
      <c r="CQ116" s="32">
        <f t="shared" si="254"/>
        <v>188.92</v>
      </c>
      <c r="CR116" s="32">
        <f t="shared" si="255"/>
        <v>837.56</v>
      </c>
      <c r="CS116" s="32">
        <f t="shared" si="256"/>
        <v>360.6</v>
      </c>
      <c r="CT116" s="32">
        <f t="shared" si="257"/>
        <v>979.37</v>
      </c>
      <c r="CU116" s="32">
        <f t="shared" si="258"/>
        <v>187.75</v>
      </c>
      <c r="CV116" s="32">
        <f t="shared" si="259"/>
        <v>110.45</v>
      </c>
      <c r="CW116" s="31">
        <f t="shared" si="260"/>
        <v>-12341.059999999998</v>
      </c>
      <c r="CX116" s="31">
        <f t="shared" si="261"/>
        <v>-7471.4299999999976</v>
      </c>
      <c r="CY116" s="31">
        <f t="shared" si="262"/>
        <v>-8540.0300000000025</v>
      </c>
      <c r="CZ116" s="31">
        <f t="shared" si="263"/>
        <v>-6647.51</v>
      </c>
      <c r="DA116" s="31">
        <f t="shared" si="264"/>
        <v>-29002.570000000007</v>
      </c>
      <c r="DB116" s="31">
        <f t="shared" si="265"/>
        <v>-58124.820000000007</v>
      </c>
      <c r="DC116" s="31">
        <f t="shared" si="266"/>
        <v>-3801</v>
      </c>
      <c r="DD116" s="31">
        <f t="shared" si="267"/>
        <v>-16851.730000000003</v>
      </c>
      <c r="DE116" s="31">
        <f t="shared" si="268"/>
        <v>-7255.2800000000016</v>
      </c>
      <c r="DF116" s="31">
        <f t="shared" si="269"/>
        <v>-18647.149999999998</v>
      </c>
      <c r="DG116" s="31">
        <f t="shared" si="270"/>
        <v>-3574.7099999999987</v>
      </c>
      <c r="DH116" s="31">
        <f t="shared" si="271"/>
        <v>-2102.9100000000003</v>
      </c>
      <c r="DI116" s="32">
        <f t="shared" si="200"/>
        <v>-617.04999999999995</v>
      </c>
      <c r="DJ116" s="32">
        <f t="shared" si="201"/>
        <v>-373.57</v>
      </c>
      <c r="DK116" s="32">
        <f t="shared" si="202"/>
        <v>-427</v>
      </c>
      <c r="DL116" s="32">
        <f t="shared" si="203"/>
        <v>-332.38</v>
      </c>
      <c r="DM116" s="32">
        <f t="shared" si="204"/>
        <v>-1450.13</v>
      </c>
      <c r="DN116" s="32">
        <f t="shared" si="205"/>
        <v>-2906.24</v>
      </c>
      <c r="DO116" s="32">
        <f t="shared" si="206"/>
        <v>-190.05</v>
      </c>
      <c r="DP116" s="32">
        <f t="shared" si="207"/>
        <v>-842.59</v>
      </c>
      <c r="DQ116" s="32">
        <f t="shared" si="208"/>
        <v>-362.76</v>
      </c>
      <c r="DR116" s="32">
        <f t="shared" si="209"/>
        <v>-932.36</v>
      </c>
      <c r="DS116" s="32">
        <f t="shared" si="210"/>
        <v>-178.74</v>
      </c>
      <c r="DT116" s="32">
        <f t="shared" si="211"/>
        <v>-105.15</v>
      </c>
      <c r="DU116" s="31">
        <f t="shared" si="212"/>
        <v>-1961.17</v>
      </c>
      <c r="DV116" s="31">
        <f t="shared" si="213"/>
        <v>-1171.45</v>
      </c>
      <c r="DW116" s="31">
        <f t="shared" si="214"/>
        <v>-1322.62</v>
      </c>
      <c r="DX116" s="31">
        <f t="shared" si="215"/>
        <v>-1015.41</v>
      </c>
      <c r="DY116" s="31">
        <f t="shared" si="216"/>
        <v>-4370.55</v>
      </c>
      <c r="DZ116" s="31">
        <f t="shared" si="217"/>
        <v>-8635.73</v>
      </c>
      <c r="EA116" s="31">
        <f t="shared" si="218"/>
        <v>-556.91</v>
      </c>
      <c r="EB116" s="31">
        <f t="shared" si="219"/>
        <v>-2436.87</v>
      </c>
      <c r="EC116" s="31">
        <f t="shared" si="220"/>
        <v>-1035.29</v>
      </c>
      <c r="ED116" s="31">
        <f t="shared" si="221"/>
        <v>-2626.38</v>
      </c>
      <c r="EE116" s="31">
        <f t="shared" si="222"/>
        <v>-496.65</v>
      </c>
      <c r="EF116" s="31">
        <f t="shared" si="223"/>
        <v>-288.27999999999997</v>
      </c>
      <c r="EG116" s="32">
        <f t="shared" si="224"/>
        <v>-14919.279999999997</v>
      </c>
      <c r="EH116" s="32">
        <f t="shared" si="225"/>
        <v>-9016.4499999999971</v>
      </c>
      <c r="EI116" s="32">
        <f t="shared" si="226"/>
        <v>-10289.650000000001</v>
      </c>
      <c r="EJ116" s="32">
        <f t="shared" si="227"/>
        <v>-7995.3</v>
      </c>
      <c r="EK116" s="32">
        <f t="shared" si="228"/>
        <v>-34823.250000000007</v>
      </c>
      <c r="EL116" s="32">
        <f t="shared" si="229"/>
        <v>-69666.790000000008</v>
      </c>
      <c r="EM116" s="32">
        <f t="shared" si="230"/>
        <v>-4547.96</v>
      </c>
      <c r="EN116" s="32">
        <f t="shared" si="231"/>
        <v>-20131.190000000002</v>
      </c>
      <c r="EO116" s="32">
        <f t="shared" si="232"/>
        <v>-8653.3300000000017</v>
      </c>
      <c r="EP116" s="32">
        <f t="shared" si="233"/>
        <v>-22205.89</v>
      </c>
      <c r="EQ116" s="32">
        <f t="shared" si="234"/>
        <v>-4250.0999999999985</v>
      </c>
      <c r="ER116" s="32">
        <f t="shared" si="235"/>
        <v>-2496.34</v>
      </c>
    </row>
    <row r="117" spans="1:148" x14ac:dyDescent="0.25">
      <c r="A117" t="s">
        <v>478</v>
      </c>
      <c r="B117" s="1" t="s">
        <v>56</v>
      </c>
      <c r="C117" t="str">
        <f t="shared" ca="1" si="274"/>
        <v>PKNE</v>
      </c>
      <c r="D117" t="str">
        <f t="shared" ca="1" si="275"/>
        <v>Cowley Ridge Phase 1 Wind Facility</v>
      </c>
      <c r="E117" s="52">
        <v>1653.9976630000001</v>
      </c>
      <c r="F117" s="52">
        <v>1145.4956070000001</v>
      </c>
      <c r="G117" s="52">
        <v>2231.8363399999998</v>
      </c>
      <c r="H117" s="52">
        <v>1444.7976289999999</v>
      </c>
      <c r="I117" s="52">
        <v>284.261842</v>
      </c>
      <c r="J117" s="52">
        <v>369.61980399999999</v>
      </c>
      <c r="K117" s="52">
        <v>723.68662300000005</v>
      </c>
      <c r="L117" s="52">
        <v>665.83872599999995</v>
      </c>
      <c r="M117" s="52">
        <v>908.04945399999997</v>
      </c>
      <c r="N117" s="52">
        <v>1771.6043</v>
      </c>
      <c r="O117" s="52">
        <v>2063.7584999999999</v>
      </c>
      <c r="P117" s="52">
        <v>2251.0621999999998</v>
      </c>
      <c r="Q117" s="32">
        <v>45607.66</v>
      </c>
      <c r="R117" s="32">
        <v>26072.3</v>
      </c>
      <c r="S117" s="32">
        <v>42219.81</v>
      </c>
      <c r="T117" s="32">
        <v>28505.83</v>
      </c>
      <c r="U117" s="32">
        <v>5154.0600000000004</v>
      </c>
      <c r="V117" s="32">
        <v>26851.200000000001</v>
      </c>
      <c r="W117" s="32">
        <v>16612.34</v>
      </c>
      <c r="X117" s="32">
        <v>18168.21</v>
      </c>
      <c r="Y117" s="32">
        <v>17782.16</v>
      </c>
      <c r="Z117" s="32">
        <v>32070.89</v>
      </c>
      <c r="AA117" s="32">
        <v>34691.620000000003</v>
      </c>
      <c r="AB117" s="32">
        <v>40338.65</v>
      </c>
      <c r="AC117" s="2">
        <v>4.1900000000000004</v>
      </c>
      <c r="AD117" s="2">
        <v>4.1900000000000004</v>
      </c>
      <c r="AE117" s="2">
        <v>4.1900000000000004</v>
      </c>
      <c r="AF117" s="2">
        <v>4.1900000000000004</v>
      </c>
      <c r="AG117" s="2">
        <v>4.1900000000000004</v>
      </c>
      <c r="AH117" s="2">
        <v>4.1900000000000004</v>
      </c>
      <c r="AI117" s="2">
        <v>4.1900000000000004</v>
      </c>
      <c r="AJ117" s="2">
        <v>4.1900000000000004</v>
      </c>
      <c r="AK117" s="2">
        <v>4.1900000000000004</v>
      </c>
      <c r="AL117" s="2">
        <v>4.1900000000000004</v>
      </c>
      <c r="AM117" s="2">
        <v>4.1900000000000004</v>
      </c>
      <c r="AN117" s="2">
        <v>4.1900000000000004</v>
      </c>
      <c r="AO117" s="33">
        <v>1910.96</v>
      </c>
      <c r="AP117" s="33">
        <v>1092.43</v>
      </c>
      <c r="AQ117" s="33">
        <v>1769.01</v>
      </c>
      <c r="AR117" s="33">
        <v>1194.3900000000001</v>
      </c>
      <c r="AS117" s="33">
        <v>215.96</v>
      </c>
      <c r="AT117" s="33">
        <v>1125.07</v>
      </c>
      <c r="AU117" s="33">
        <v>696.06</v>
      </c>
      <c r="AV117" s="33">
        <v>761.25</v>
      </c>
      <c r="AW117" s="33">
        <v>745.07</v>
      </c>
      <c r="AX117" s="33">
        <v>1343.77</v>
      </c>
      <c r="AY117" s="33">
        <v>1453.58</v>
      </c>
      <c r="AZ117" s="33">
        <v>1690.19</v>
      </c>
      <c r="BA117" s="31">
        <f t="shared" si="236"/>
        <v>-4.5599999999999996</v>
      </c>
      <c r="BB117" s="31">
        <f t="shared" si="237"/>
        <v>-2.61</v>
      </c>
      <c r="BC117" s="31">
        <f t="shared" si="238"/>
        <v>-4.22</v>
      </c>
      <c r="BD117" s="31">
        <f t="shared" si="239"/>
        <v>-5.7</v>
      </c>
      <c r="BE117" s="31">
        <f t="shared" si="240"/>
        <v>-1.03</v>
      </c>
      <c r="BF117" s="31">
        <f t="shared" si="241"/>
        <v>-5.37</v>
      </c>
      <c r="BG117" s="31">
        <f t="shared" si="242"/>
        <v>26.58</v>
      </c>
      <c r="BH117" s="31">
        <f t="shared" si="243"/>
        <v>29.07</v>
      </c>
      <c r="BI117" s="31">
        <f t="shared" si="244"/>
        <v>28.45</v>
      </c>
      <c r="BJ117" s="31">
        <f t="shared" si="245"/>
        <v>-35.28</v>
      </c>
      <c r="BK117" s="31">
        <f t="shared" si="246"/>
        <v>-38.159999999999997</v>
      </c>
      <c r="BL117" s="31">
        <f t="shared" si="247"/>
        <v>-44.37</v>
      </c>
      <c r="BM117" s="6">
        <v>8.4400000000000003E-2</v>
      </c>
      <c r="BN117" s="6">
        <v>8.4400000000000003E-2</v>
      </c>
      <c r="BO117" s="6">
        <v>8.4400000000000003E-2</v>
      </c>
      <c r="BP117" s="6">
        <v>8.4400000000000003E-2</v>
      </c>
      <c r="BQ117" s="6">
        <v>8.4400000000000003E-2</v>
      </c>
      <c r="BR117" s="6">
        <v>8.4400000000000003E-2</v>
      </c>
      <c r="BS117" s="6">
        <v>8.4400000000000003E-2</v>
      </c>
      <c r="BT117" s="6">
        <v>8.4400000000000003E-2</v>
      </c>
      <c r="BU117" s="6">
        <v>8.4400000000000003E-2</v>
      </c>
      <c r="BV117" s="6">
        <v>8.4400000000000003E-2</v>
      </c>
      <c r="BW117" s="6">
        <v>8.4400000000000003E-2</v>
      </c>
      <c r="BX117" s="6">
        <v>8.4400000000000003E-2</v>
      </c>
      <c r="BY117" s="31">
        <v>3849.29</v>
      </c>
      <c r="BZ117" s="31">
        <v>2200.5</v>
      </c>
      <c r="CA117" s="31">
        <v>3563.35</v>
      </c>
      <c r="CB117" s="31">
        <v>2405.89</v>
      </c>
      <c r="CC117" s="31">
        <v>435</v>
      </c>
      <c r="CD117" s="31">
        <v>2266.2399999999998</v>
      </c>
      <c r="CE117" s="31">
        <v>1402.08</v>
      </c>
      <c r="CF117" s="31">
        <v>1533.4</v>
      </c>
      <c r="CG117" s="31">
        <v>1500.81</v>
      </c>
      <c r="CH117" s="31">
        <v>2706.78</v>
      </c>
      <c r="CI117" s="31">
        <v>2927.97</v>
      </c>
      <c r="CJ117" s="31">
        <v>3404.58</v>
      </c>
      <c r="CK117" s="32">
        <f t="shared" si="248"/>
        <v>114.02</v>
      </c>
      <c r="CL117" s="32">
        <f t="shared" si="249"/>
        <v>65.180000000000007</v>
      </c>
      <c r="CM117" s="32">
        <f t="shared" si="250"/>
        <v>105.55</v>
      </c>
      <c r="CN117" s="32">
        <f t="shared" si="251"/>
        <v>71.260000000000005</v>
      </c>
      <c r="CO117" s="32">
        <f t="shared" si="252"/>
        <v>12.89</v>
      </c>
      <c r="CP117" s="32">
        <f t="shared" si="253"/>
        <v>67.13</v>
      </c>
      <c r="CQ117" s="32">
        <f t="shared" si="254"/>
        <v>41.53</v>
      </c>
      <c r="CR117" s="32">
        <f t="shared" si="255"/>
        <v>45.42</v>
      </c>
      <c r="CS117" s="32">
        <f t="shared" si="256"/>
        <v>44.46</v>
      </c>
      <c r="CT117" s="32">
        <f t="shared" si="257"/>
        <v>80.180000000000007</v>
      </c>
      <c r="CU117" s="32">
        <f t="shared" si="258"/>
        <v>86.73</v>
      </c>
      <c r="CV117" s="32">
        <f t="shared" si="259"/>
        <v>100.85</v>
      </c>
      <c r="CW117" s="31">
        <f t="shared" si="260"/>
        <v>2056.91</v>
      </c>
      <c r="CX117" s="31">
        <f t="shared" si="261"/>
        <v>1175.8599999999997</v>
      </c>
      <c r="CY117" s="31">
        <f t="shared" si="262"/>
        <v>1904.1100000000001</v>
      </c>
      <c r="CZ117" s="31">
        <f t="shared" si="263"/>
        <v>1288.46</v>
      </c>
      <c r="DA117" s="31">
        <f t="shared" si="264"/>
        <v>232.95999999999998</v>
      </c>
      <c r="DB117" s="31">
        <f t="shared" si="265"/>
        <v>1213.6699999999998</v>
      </c>
      <c r="DC117" s="31">
        <f t="shared" si="266"/>
        <v>720.96999999999991</v>
      </c>
      <c r="DD117" s="31">
        <f t="shared" si="267"/>
        <v>788.50000000000011</v>
      </c>
      <c r="DE117" s="31">
        <f t="shared" si="268"/>
        <v>771.74999999999989</v>
      </c>
      <c r="DF117" s="31">
        <f t="shared" si="269"/>
        <v>1478.47</v>
      </c>
      <c r="DG117" s="31">
        <f t="shared" si="270"/>
        <v>1599.28</v>
      </c>
      <c r="DH117" s="31">
        <f t="shared" si="271"/>
        <v>1859.6099999999997</v>
      </c>
      <c r="DI117" s="32">
        <f t="shared" si="200"/>
        <v>102.85</v>
      </c>
      <c r="DJ117" s="32">
        <f t="shared" si="201"/>
        <v>58.79</v>
      </c>
      <c r="DK117" s="32">
        <f t="shared" si="202"/>
        <v>95.21</v>
      </c>
      <c r="DL117" s="32">
        <f t="shared" si="203"/>
        <v>64.42</v>
      </c>
      <c r="DM117" s="32">
        <f t="shared" si="204"/>
        <v>11.65</v>
      </c>
      <c r="DN117" s="32">
        <f t="shared" si="205"/>
        <v>60.68</v>
      </c>
      <c r="DO117" s="32">
        <f t="shared" si="206"/>
        <v>36.049999999999997</v>
      </c>
      <c r="DP117" s="32">
        <f t="shared" si="207"/>
        <v>39.43</v>
      </c>
      <c r="DQ117" s="32">
        <f t="shared" si="208"/>
        <v>38.590000000000003</v>
      </c>
      <c r="DR117" s="32">
        <f t="shared" si="209"/>
        <v>73.92</v>
      </c>
      <c r="DS117" s="32">
        <f t="shared" si="210"/>
        <v>79.959999999999994</v>
      </c>
      <c r="DT117" s="32">
        <f t="shared" si="211"/>
        <v>92.98</v>
      </c>
      <c r="DU117" s="31">
        <f t="shared" si="212"/>
        <v>326.87</v>
      </c>
      <c r="DV117" s="31">
        <f t="shared" si="213"/>
        <v>184.36</v>
      </c>
      <c r="DW117" s="31">
        <f t="shared" si="214"/>
        <v>294.89999999999998</v>
      </c>
      <c r="DX117" s="31">
        <f t="shared" si="215"/>
        <v>196.81</v>
      </c>
      <c r="DY117" s="31">
        <f t="shared" si="216"/>
        <v>35.11</v>
      </c>
      <c r="DZ117" s="31">
        <f t="shared" si="217"/>
        <v>180.32</v>
      </c>
      <c r="EA117" s="31">
        <f t="shared" si="218"/>
        <v>105.63</v>
      </c>
      <c r="EB117" s="31">
        <f t="shared" si="219"/>
        <v>114.02</v>
      </c>
      <c r="EC117" s="31">
        <f t="shared" si="220"/>
        <v>110.13</v>
      </c>
      <c r="ED117" s="31">
        <f t="shared" si="221"/>
        <v>208.24</v>
      </c>
      <c r="EE117" s="31">
        <f t="shared" si="222"/>
        <v>222.2</v>
      </c>
      <c r="EF117" s="31">
        <f t="shared" si="223"/>
        <v>254.93</v>
      </c>
      <c r="EG117" s="32">
        <f t="shared" si="224"/>
        <v>2486.6299999999997</v>
      </c>
      <c r="EH117" s="32">
        <f t="shared" si="225"/>
        <v>1419.0099999999998</v>
      </c>
      <c r="EI117" s="32">
        <f t="shared" si="226"/>
        <v>2294.2200000000003</v>
      </c>
      <c r="EJ117" s="32">
        <f t="shared" si="227"/>
        <v>1549.69</v>
      </c>
      <c r="EK117" s="32">
        <f t="shared" si="228"/>
        <v>279.71999999999997</v>
      </c>
      <c r="EL117" s="32">
        <f t="shared" si="229"/>
        <v>1454.6699999999998</v>
      </c>
      <c r="EM117" s="32">
        <f t="shared" si="230"/>
        <v>862.64999999999986</v>
      </c>
      <c r="EN117" s="32">
        <f t="shared" si="231"/>
        <v>941.95</v>
      </c>
      <c r="EO117" s="32">
        <f t="shared" si="232"/>
        <v>920.46999999999991</v>
      </c>
      <c r="EP117" s="32">
        <f t="shared" si="233"/>
        <v>1760.63</v>
      </c>
      <c r="EQ117" s="32">
        <f t="shared" si="234"/>
        <v>1901.44</v>
      </c>
      <c r="ER117" s="32">
        <f t="shared" si="235"/>
        <v>2207.5199999999995</v>
      </c>
    </row>
    <row r="118" spans="1:148" x14ac:dyDescent="0.25">
      <c r="A118" t="s">
        <v>467</v>
      </c>
      <c r="B118" s="1" t="s">
        <v>131</v>
      </c>
      <c r="C118" t="str">
        <f t="shared" ca="1" si="274"/>
        <v>POC</v>
      </c>
      <c r="D118" t="str">
        <f t="shared" ca="1" si="275"/>
        <v>Pocaterra Hydro Facility</v>
      </c>
      <c r="E118" s="52">
        <v>0</v>
      </c>
      <c r="F118" s="52">
        <v>1466.2476936</v>
      </c>
      <c r="G118" s="52">
        <v>0</v>
      </c>
      <c r="H118" s="52">
        <v>621.98565350000001</v>
      </c>
      <c r="I118" s="52">
        <v>4784.4419074999996</v>
      </c>
      <c r="J118" s="52">
        <v>2242.4125763000002</v>
      </c>
      <c r="K118" s="52">
        <v>1808.2128739</v>
      </c>
      <c r="L118" s="52">
        <v>781.07134029999997</v>
      </c>
      <c r="M118" s="52">
        <v>579.62263189999999</v>
      </c>
      <c r="N118" s="52">
        <v>724.59988859999999</v>
      </c>
      <c r="O118" s="52">
        <v>1859.6032230999999</v>
      </c>
      <c r="P118" s="52">
        <v>3490.7730839000001</v>
      </c>
      <c r="Q118" s="32">
        <v>0</v>
      </c>
      <c r="R118" s="32">
        <v>73361.679999999993</v>
      </c>
      <c r="S118" s="32">
        <v>0</v>
      </c>
      <c r="T118" s="32">
        <v>14997.86</v>
      </c>
      <c r="U118" s="32">
        <v>340627.18</v>
      </c>
      <c r="V118" s="32">
        <v>468591.85</v>
      </c>
      <c r="W118" s="32">
        <v>53661.52</v>
      </c>
      <c r="X118" s="32">
        <v>81320.149999999994</v>
      </c>
      <c r="Y118" s="32">
        <v>12661.57</v>
      </c>
      <c r="Z118" s="32">
        <v>21635.279999999999</v>
      </c>
      <c r="AA118" s="32">
        <v>55461.34</v>
      </c>
      <c r="AB118" s="32">
        <v>79676.02</v>
      </c>
      <c r="AC118" s="2">
        <v>1.59</v>
      </c>
      <c r="AD118" s="2">
        <v>1.59</v>
      </c>
      <c r="AE118" s="2">
        <v>1.59</v>
      </c>
      <c r="AF118" s="2">
        <v>1.59</v>
      </c>
      <c r="AG118" s="2">
        <v>1.59</v>
      </c>
      <c r="AH118" s="2">
        <v>1.59</v>
      </c>
      <c r="AI118" s="2">
        <v>1.59</v>
      </c>
      <c r="AJ118" s="2">
        <v>1.59</v>
      </c>
      <c r="AK118" s="2">
        <v>1.59</v>
      </c>
      <c r="AL118" s="2">
        <v>1.59</v>
      </c>
      <c r="AM118" s="2">
        <v>1.59</v>
      </c>
      <c r="AN118" s="2">
        <v>1.59</v>
      </c>
      <c r="AO118" s="33">
        <v>0</v>
      </c>
      <c r="AP118" s="33">
        <v>1166.45</v>
      </c>
      <c r="AQ118" s="33">
        <v>0</v>
      </c>
      <c r="AR118" s="33">
        <v>238.47</v>
      </c>
      <c r="AS118" s="33">
        <v>5415.97</v>
      </c>
      <c r="AT118" s="33">
        <v>7450.61</v>
      </c>
      <c r="AU118" s="33">
        <v>853.22</v>
      </c>
      <c r="AV118" s="33">
        <v>1292.99</v>
      </c>
      <c r="AW118" s="33">
        <v>201.32</v>
      </c>
      <c r="AX118" s="33">
        <v>344</v>
      </c>
      <c r="AY118" s="33">
        <v>881.84</v>
      </c>
      <c r="AZ118" s="33">
        <v>1266.8499999999999</v>
      </c>
      <c r="BA118" s="31">
        <f t="shared" si="236"/>
        <v>0</v>
      </c>
      <c r="BB118" s="31">
        <f t="shared" si="237"/>
        <v>-7.34</v>
      </c>
      <c r="BC118" s="31">
        <f t="shared" si="238"/>
        <v>0</v>
      </c>
      <c r="BD118" s="31">
        <f t="shared" si="239"/>
        <v>-3</v>
      </c>
      <c r="BE118" s="31">
        <f t="shared" si="240"/>
        <v>-68.13</v>
      </c>
      <c r="BF118" s="31">
        <f t="shared" si="241"/>
        <v>-93.72</v>
      </c>
      <c r="BG118" s="31">
        <f t="shared" si="242"/>
        <v>85.86</v>
      </c>
      <c r="BH118" s="31">
        <f t="shared" si="243"/>
        <v>130.11000000000001</v>
      </c>
      <c r="BI118" s="31">
        <f t="shared" si="244"/>
        <v>20.260000000000002</v>
      </c>
      <c r="BJ118" s="31">
        <f t="shared" si="245"/>
        <v>-23.8</v>
      </c>
      <c r="BK118" s="31">
        <f t="shared" si="246"/>
        <v>-61.01</v>
      </c>
      <c r="BL118" s="31">
        <f t="shared" si="247"/>
        <v>-87.64</v>
      </c>
      <c r="BM118" s="6">
        <v>-9.1000000000000004E-3</v>
      </c>
      <c r="BN118" s="6">
        <v>-9.1000000000000004E-3</v>
      </c>
      <c r="BO118" s="6">
        <v>-9.1000000000000004E-3</v>
      </c>
      <c r="BP118" s="6">
        <v>-9.1000000000000004E-3</v>
      </c>
      <c r="BQ118" s="6">
        <v>-9.1000000000000004E-3</v>
      </c>
      <c r="BR118" s="6">
        <v>-9.1000000000000004E-3</v>
      </c>
      <c r="BS118" s="6">
        <v>-9.1000000000000004E-3</v>
      </c>
      <c r="BT118" s="6">
        <v>-9.1000000000000004E-3</v>
      </c>
      <c r="BU118" s="6">
        <v>-9.1000000000000004E-3</v>
      </c>
      <c r="BV118" s="6">
        <v>-9.1000000000000004E-3</v>
      </c>
      <c r="BW118" s="6">
        <v>-9.1000000000000004E-3</v>
      </c>
      <c r="BX118" s="6">
        <v>-9.1000000000000004E-3</v>
      </c>
      <c r="BY118" s="31">
        <v>0</v>
      </c>
      <c r="BZ118" s="31">
        <v>-667.59</v>
      </c>
      <c r="CA118" s="31">
        <v>0</v>
      </c>
      <c r="CB118" s="31">
        <v>-136.47999999999999</v>
      </c>
      <c r="CC118" s="31">
        <v>-3099.71</v>
      </c>
      <c r="CD118" s="31">
        <v>-4264.1899999999996</v>
      </c>
      <c r="CE118" s="31">
        <v>-488.32</v>
      </c>
      <c r="CF118" s="31">
        <v>-740.01</v>
      </c>
      <c r="CG118" s="31">
        <v>-115.22</v>
      </c>
      <c r="CH118" s="31">
        <v>-196.88</v>
      </c>
      <c r="CI118" s="31">
        <v>-504.7</v>
      </c>
      <c r="CJ118" s="31">
        <v>-725.05</v>
      </c>
      <c r="CK118" s="32">
        <f t="shared" si="248"/>
        <v>0</v>
      </c>
      <c r="CL118" s="32">
        <f t="shared" si="249"/>
        <v>183.4</v>
      </c>
      <c r="CM118" s="32">
        <f t="shared" si="250"/>
        <v>0</v>
      </c>
      <c r="CN118" s="32">
        <f t="shared" si="251"/>
        <v>37.49</v>
      </c>
      <c r="CO118" s="32">
        <f t="shared" si="252"/>
        <v>851.57</v>
      </c>
      <c r="CP118" s="32">
        <f t="shared" si="253"/>
        <v>1171.48</v>
      </c>
      <c r="CQ118" s="32">
        <f t="shared" si="254"/>
        <v>134.15</v>
      </c>
      <c r="CR118" s="32">
        <f t="shared" si="255"/>
        <v>203.3</v>
      </c>
      <c r="CS118" s="32">
        <f t="shared" si="256"/>
        <v>31.65</v>
      </c>
      <c r="CT118" s="32">
        <f t="shared" si="257"/>
        <v>54.09</v>
      </c>
      <c r="CU118" s="32">
        <f t="shared" si="258"/>
        <v>138.65</v>
      </c>
      <c r="CV118" s="32">
        <f t="shared" si="259"/>
        <v>199.19</v>
      </c>
      <c r="CW118" s="31">
        <f t="shared" si="260"/>
        <v>0</v>
      </c>
      <c r="CX118" s="31">
        <f t="shared" si="261"/>
        <v>-1643.3000000000002</v>
      </c>
      <c r="CY118" s="31">
        <f t="shared" si="262"/>
        <v>0</v>
      </c>
      <c r="CZ118" s="31">
        <f t="shared" si="263"/>
        <v>-334.46</v>
      </c>
      <c r="DA118" s="31">
        <f t="shared" si="264"/>
        <v>-7595.9800000000005</v>
      </c>
      <c r="DB118" s="31">
        <f t="shared" si="265"/>
        <v>-10449.6</v>
      </c>
      <c r="DC118" s="31">
        <f t="shared" si="266"/>
        <v>-1293.2499999999998</v>
      </c>
      <c r="DD118" s="31">
        <f t="shared" si="267"/>
        <v>-1959.81</v>
      </c>
      <c r="DE118" s="31">
        <f t="shared" si="268"/>
        <v>-305.14999999999998</v>
      </c>
      <c r="DF118" s="31">
        <f t="shared" si="269"/>
        <v>-462.98999999999995</v>
      </c>
      <c r="DG118" s="31">
        <f t="shared" si="270"/>
        <v>-1186.8799999999999</v>
      </c>
      <c r="DH118" s="31">
        <f t="shared" si="271"/>
        <v>-1705.0699999999997</v>
      </c>
      <c r="DI118" s="32">
        <f t="shared" si="200"/>
        <v>0</v>
      </c>
      <c r="DJ118" s="32">
        <f t="shared" si="201"/>
        <v>-82.17</v>
      </c>
      <c r="DK118" s="32">
        <f t="shared" si="202"/>
        <v>0</v>
      </c>
      <c r="DL118" s="32">
        <f t="shared" si="203"/>
        <v>-16.72</v>
      </c>
      <c r="DM118" s="32">
        <f t="shared" si="204"/>
        <v>-379.8</v>
      </c>
      <c r="DN118" s="32">
        <f t="shared" si="205"/>
        <v>-522.48</v>
      </c>
      <c r="DO118" s="32">
        <f t="shared" si="206"/>
        <v>-64.66</v>
      </c>
      <c r="DP118" s="32">
        <f t="shared" si="207"/>
        <v>-97.99</v>
      </c>
      <c r="DQ118" s="32">
        <f t="shared" si="208"/>
        <v>-15.26</v>
      </c>
      <c r="DR118" s="32">
        <f t="shared" si="209"/>
        <v>-23.15</v>
      </c>
      <c r="DS118" s="32">
        <f t="shared" si="210"/>
        <v>-59.34</v>
      </c>
      <c r="DT118" s="32">
        <f t="shared" si="211"/>
        <v>-85.25</v>
      </c>
      <c r="DU118" s="31">
        <f t="shared" si="212"/>
        <v>0</v>
      </c>
      <c r="DV118" s="31">
        <f t="shared" si="213"/>
        <v>-257.66000000000003</v>
      </c>
      <c r="DW118" s="31">
        <f t="shared" si="214"/>
        <v>0</v>
      </c>
      <c r="DX118" s="31">
        <f t="shared" si="215"/>
        <v>-51.09</v>
      </c>
      <c r="DY118" s="31">
        <f t="shared" si="216"/>
        <v>-1144.68</v>
      </c>
      <c r="DZ118" s="31">
        <f t="shared" si="217"/>
        <v>-1552.52</v>
      </c>
      <c r="EA118" s="31">
        <f t="shared" si="218"/>
        <v>-189.48</v>
      </c>
      <c r="EB118" s="31">
        <f t="shared" si="219"/>
        <v>-283.39999999999998</v>
      </c>
      <c r="EC118" s="31">
        <f t="shared" si="220"/>
        <v>-43.54</v>
      </c>
      <c r="ED118" s="31">
        <f t="shared" si="221"/>
        <v>-65.209999999999994</v>
      </c>
      <c r="EE118" s="31">
        <f t="shared" si="222"/>
        <v>-164.9</v>
      </c>
      <c r="EF118" s="31">
        <f t="shared" si="223"/>
        <v>-233.74</v>
      </c>
      <c r="EG118" s="32">
        <f t="shared" si="224"/>
        <v>0</v>
      </c>
      <c r="EH118" s="32">
        <f t="shared" si="225"/>
        <v>-1983.1300000000003</v>
      </c>
      <c r="EI118" s="32">
        <f t="shared" si="226"/>
        <v>0</v>
      </c>
      <c r="EJ118" s="32">
        <f t="shared" si="227"/>
        <v>-402.27</v>
      </c>
      <c r="EK118" s="32">
        <f t="shared" si="228"/>
        <v>-9120.4600000000009</v>
      </c>
      <c r="EL118" s="32">
        <f t="shared" si="229"/>
        <v>-12524.6</v>
      </c>
      <c r="EM118" s="32">
        <f t="shared" si="230"/>
        <v>-1547.3899999999999</v>
      </c>
      <c r="EN118" s="32">
        <f t="shared" si="231"/>
        <v>-2341.1999999999998</v>
      </c>
      <c r="EO118" s="32">
        <f t="shared" si="232"/>
        <v>-363.95</v>
      </c>
      <c r="EP118" s="32">
        <f t="shared" si="233"/>
        <v>-551.34999999999991</v>
      </c>
      <c r="EQ118" s="32">
        <f t="shared" si="234"/>
        <v>-1411.12</v>
      </c>
      <c r="ER118" s="32">
        <f t="shared" si="235"/>
        <v>-2024.0599999999997</v>
      </c>
    </row>
    <row r="119" spans="1:148" x14ac:dyDescent="0.25">
      <c r="A119" t="s">
        <v>514</v>
      </c>
      <c r="B119" s="1" t="s">
        <v>11</v>
      </c>
      <c r="C119" t="str">
        <f t="shared" ca="1" si="274"/>
        <v>PR1</v>
      </c>
      <c r="D119" t="str">
        <f t="shared" ca="1" si="275"/>
        <v>Primrose #1</v>
      </c>
      <c r="E119" s="52">
        <v>55.626211400000003</v>
      </c>
      <c r="F119" s="52">
        <v>163.10169550000001</v>
      </c>
      <c r="G119" s="52">
        <v>0</v>
      </c>
      <c r="H119" s="52">
        <v>30.0673475</v>
      </c>
      <c r="I119" s="52">
        <v>710.72021180000002</v>
      </c>
      <c r="J119" s="52">
        <v>1853.2400181</v>
      </c>
      <c r="K119" s="52">
        <v>10.7614427</v>
      </c>
      <c r="L119" s="52">
        <v>0</v>
      </c>
      <c r="M119" s="52">
        <v>540.07475030000001</v>
      </c>
      <c r="N119" s="52">
        <v>315.755809</v>
      </c>
      <c r="O119" s="52">
        <v>29.6584459</v>
      </c>
      <c r="P119" s="52">
        <v>0</v>
      </c>
      <c r="Q119" s="32">
        <v>1636.27</v>
      </c>
      <c r="R119" s="32">
        <v>4333.47</v>
      </c>
      <c r="S119" s="32">
        <v>0</v>
      </c>
      <c r="T119" s="32">
        <v>679.3</v>
      </c>
      <c r="U119" s="32">
        <v>40294.01</v>
      </c>
      <c r="V119" s="32">
        <v>45565.49</v>
      </c>
      <c r="W119" s="32">
        <v>219.91</v>
      </c>
      <c r="X119" s="32">
        <v>0</v>
      </c>
      <c r="Y119" s="32">
        <v>11433.25</v>
      </c>
      <c r="Z119" s="32">
        <v>6884.7</v>
      </c>
      <c r="AA119" s="32">
        <v>498.44</v>
      </c>
      <c r="AB119" s="32">
        <v>0</v>
      </c>
      <c r="AC119" s="2">
        <v>0.99</v>
      </c>
      <c r="AD119" s="2">
        <v>0.99</v>
      </c>
      <c r="AE119" s="2">
        <v>0.99</v>
      </c>
      <c r="AF119" s="2">
        <v>0.99</v>
      </c>
      <c r="AG119" s="2">
        <v>0.99</v>
      </c>
      <c r="AH119" s="2">
        <v>0.99</v>
      </c>
      <c r="AI119" s="2">
        <v>0.99</v>
      </c>
      <c r="AJ119" s="2">
        <v>0.99</v>
      </c>
      <c r="AK119" s="2">
        <v>0.99</v>
      </c>
      <c r="AL119" s="2">
        <v>0.99</v>
      </c>
      <c r="AM119" s="2">
        <v>0.99</v>
      </c>
      <c r="AN119" s="2">
        <v>0.99</v>
      </c>
      <c r="AO119" s="33">
        <v>16.2</v>
      </c>
      <c r="AP119" s="33">
        <v>42.9</v>
      </c>
      <c r="AQ119" s="33">
        <v>0</v>
      </c>
      <c r="AR119" s="33">
        <v>6.73</v>
      </c>
      <c r="AS119" s="33">
        <v>398.91</v>
      </c>
      <c r="AT119" s="33">
        <v>451.1</v>
      </c>
      <c r="AU119" s="33">
        <v>2.1800000000000002</v>
      </c>
      <c r="AV119" s="33">
        <v>0</v>
      </c>
      <c r="AW119" s="33">
        <v>113.19</v>
      </c>
      <c r="AX119" s="33">
        <v>68.16</v>
      </c>
      <c r="AY119" s="33">
        <v>4.93</v>
      </c>
      <c r="AZ119" s="33">
        <v>0</v>
      </c>
      <c r="BA119" s="31">
        <f t="shared" si="236"/>
        <v>-0.16</v>
      </c>
      <c r="BB119" s="31">
        <f t="shared" si="237"/>
        <v>-0.43</v>
      </c>
      <c r="BC119" s="31">
        <f t="shared" si="238"/>
        <v>0</v>
      </c>
      <c r="BD119" s="31">
        <f t="shared" si="239"/>
        <v>-0.14000000000000001</v>
      </c>
      <c r="BE119" s="31">
        <f t="shared" si="240"/>
        <v>-8.06</v>
      </c>
      <c r="BF119" s="31">
        <f t="shared" si="241"/>
        <v>-9.11</v>
      </c>
      <c r="BG119" s="31">
        <f t="shared" si="242"/>
        <v>0.35</v>
      </c>
      <c r="BH119" s="31">
        <f t="shared" si="243"/>
        <v>0</v>
      </c>
      <c r="BI119" s="31">
        <f t="shared" si="244"/>
        <v>18.29</v>
      </c>
      <c r="BJ119" s="31">
        <f t="shared" si="245"/>
        <v>-7.57</v>
      </c>
      <c r="BK119" s="31">
        <f t="shared" si="246"/>
        <v>-0.55000000000000004</v>
      </c>
      <c r="BL119" s="31">
        <f t="shared" si="247"/>
        <v>0</v>
      </c>
      <c r="BM119" s="6">
        <v>4.7100000000000003E-2</v>
      </c>
      <c r="BN119" s="6">
        <v>4.7100000000000003E-2</v>
      </c>
      <c r="BO119" s="6">
        <v>4.7100000000000003E-2</v>
      </c>
      <c r="BP119" s="6">
        <v>4.7100000000000003E-2</v>
      </c>
      <c r="BQ119" s="6">
        <v>4.7100000000000003E-2</v>
      </c>
      <c r="BR119" s="6">
        <v>4.7100000000000003E-2</v>
      </c>
      <c r="BS119" s="6">
        <v>4.7100000000000003E-2</v>
      </c>
      <c r="BT119" s="6">
        <v>4.7100000000000003E-2</v>
      </c>
      <c r="BU119" s="6">
        <v>4.7100000000000003E-2</v>
      </c>
      <c r="BV119" s="6">
        <v>4.7100000000000003E-2</v>
      </c>
      <c r="BW119" s="6">
        <v>4.7100000000000003E-2</v>
      </c>
      <c r="BX119" s="6">
        <v>4.7100000000000003E-2</v>
      </c>
      <c r="BY119" s="31">
        <v>77.069999999999993</v>
      </c>
      <c r="BZ119" s="31">
        <v>204.11</v>
      </c>
      <c r="CA119" s="31">
        <v>0</v>
      </c>
      <c r="CB119" s="31">
        <v>32</v>
      </c>
      <c r="CC119" s="31">
        <v>1897.85</v>
      </c>
      <c r="CD119" s="31">
        <v>2146.13</v>
      </c>
      <c r="CE119" s="31">
        <v>10.36</v>
      </c>
      <c r="CF119" s="31">
        <v>0</v>
      </c>
      <c r="CG119" s="31">
        <v>538.51</v>
      </c>
      <c r="CH119" s="31">
        <v>324.27</v>
      </c>
      <c r="CI119" s="31">
        <v>23.48</v>
      </c>
      <c r="CJ119" s="31">
        <v>0</v>
      </c>
      <c r="CK119" s="32">
        <f t="shared" si="248"/>
        <v>4.09</v>
      </c>
      <c r="CL119" s="32">
        <f t="shared" si="249"/>
        <v>10.83</v>
      </c>
      <c r="CM119" s="32">
        <f t="shared" si="250"/>
        <v>0</v>
      </c>
      <c r="CN119" s="32">
        <f t="shared" si="251"/>
        <v>1.7</v>
      </c>
      <c r="CO119" s="32">
        <f t="shared" si="252"/>
        <v>100.74</v>
      </c>
      <c r="CP119" s="32">
        <f t="shared" si="253"/>
        <v>113.91</v>
      </c>
      <c r="CQ119" s="32">
        <f t="shared" si="254"/>
        <v>0.55000000000000004</v>
      </c>
      <c r="CR119" s="32">
        <f t="shared" si="255"/>
        <v>0</v>
      </c>
      <c r="CS119" s="32">
        <f t="shared" si="256"/>
        <v>28.58</v>
      </c>
      <c r="CT119" s="32">
        <f t="shared" si="257"/>
        <v>17.21</v>
      </c>
      <c r="CU119" s="32">
        <f t="shared" si="258"/>
        <v>1.25</v>
      </c>
      <c r="CV119" s="32">
        <f t="shared" si="259"/>
        <v>0</v>
      </c>
      <c r="CW119" s="31">
        <f t="shared" si="260"/>
        <v>65.11999999999999</v>
      </c>
      <c r="CX119" s="31">
        <f t="shared" si="261"/>
        <v>172.47000000000003</v>
      </c>
      <c r="CY119" s="31">
        <f t="shared" si="262"/>
        <v>0</v>
      </c>
      <c r="CZ119" s="31">
        <f t="shared" si="263"/>
        <v>27.110000000000003</v>
      </c>
      <c r="DA119" s="31">
        <f t="shared" si="264"/>
        <v>1607.7399999999998</v>
      </c>
      <c r="DB119" s="31">
        <f t="shared" si="265"/>
        <v>1818.05</v>
      </c>
      <c r="DC119" s="31">
        <f t="shared" si="266"/>
        <v>8.3800000000000008</v>
      </c>
      <c r="DD119" s="31">
        <f t="shared" si="267"/>
        <v>0</v>
      </c>
      <c r="DE119" s="31">
        <f t="shared" si="268"/>
        <v>435.61</v>
      </c>
      <c r="DF119" s="31">
        <f t="shared" si="269"/>
        <v>280.88999999999993</v>
      </c>
      <c r="DG119" s="31">
        <f t="shared" si="270"/>
        <v>20.350000000000001</v>
      </c>
      <c r="DH119" s="31">
        <f t="shared" si="271"/>
        <v>0</v>
      </c>
      <c r="DI119" s="32">
        <f t="shared" si="200"/>
        <v>3.26</v>
      </c>
      <c r="DJ119" s="32">
        <f t="shared" si="201"/>
        <v>8.6199999999999992</v>
      </c>
      <c r="DK119" s="32">
        <f t="shared" si="202"/>
        <v>0</v>
      </c>
      <c r="DL119" s="32">
        <f t="shared" si="203"/>
        <v>1.36</v>
      </c>
      <c r="DM119" s="32">
        <f t="shared" si="204"/>
        <v>80.39</v>
      </c>
      <c r="DN119" s="32">
        <f t="shared" si="205"/>
        <v>90.9</v>
      </c>
      <c r="DO119" s="32">
        <f t="shared" si="206"/>
        <v>0.42</v>
      </c>
      <c r="DP119" s="32">
        <f t="shared" si="207"/>
        <v>0</v>
      </c>
      <c r="DQ119" s="32">
        <f t="shared" si="208"/>
        <v>21.78</v>
      </c>
      <c r="DR119" s="32">
        <f t="shared" si="209"/>
        <v>14.04</v>
      </c>
      <c r="DS119" s="32">
        <f t="shared" si="210"/>
        <v>1.02</v>
      </c>
      <c r="DT119" s="32">
        <f t="shared" si="211"/>
        <v>0</v>
      </c>
      <c r="DU119" s="31">
        <f t="shared" si="212"/>
        <v>10.35</v>
      </c>
      <c r="DV119" s="31">
        <f t="shared" si="213"/>
        <v>27.04</v>
      </c>
      <c r="DW119" s="31">
        <f t="shared" si="214"/>
        <v>0</v>
      </c>
      <c r="DX119" s="31">
        <f t="shared" si="215"/>
        <v>4.1399999999999997</v>
      </c>
      <c r="DY119" s="31">
        <f t="shared" si="216"/>
        <v>242.28</v>
      </c>
      <c r="DZ119" s="31">
        <f t="shared" si="217"/>
        <v>270.11</v>
      </c>
      <c r="EA119" s="31">
        <f t="shared" si="218"/>
        <v>1.23</v>
      </c>
      <c r="EB119" s="31">
        <f t="shared" si="219"/>
        <v>0</v>
      </c>
      <c r="EC119" s="31">
        <f t="shared" si="220"/>
        <v>62.16</v>
      </c>
      <c r="ED119" s="31">
        <f t="shared" si="221"/>
        <v>39.56</v>
      </c>
      <c r="EE119" s="31">
        <f t="shared" si="222"/>
        <v>2.83</v>
      </c>
      <c r="EF119" s="31">
        <f t="shared" si="223"/>
        <v>0</v>
      </c>
      <c r="EG119" s="32">
        <f t="shared" si="224"/>
        <v>78.72999999999999</v>
      </c>
      <c r="EH119" s="32">
        <f t="shared" si="225"/>
        <v>208.13000000000002</v>
      </c>
      <c r="EI119" s="32">
        <f t="shared" si="226"/>
        <v>0</v>
      </c>
      <c r="EJ119" s="32">
        <f t="shared" si="227"/>
        <v>32.61</v>
      </c>
      <c r="EK119" s="32">
        <f t="shared" si="228"/>
        <v>1930.4099999999999</v>
      </c>
      <c r="EL119" s="32">
        <f t="shared" si="229"/>
        <v>2179.06</v>
      </c>
      <c r="EM119" s="32">
        <f t="shared" si="230"/>
        <v>10.030000000000001</v>
      </c>
      <c r="EN119" s="32">
        <f t="shared" si="231"/>
        <v>0</v>
      </c>
      <c r="EO119" s="32">
        <f t="shared" si="232"/>
        <v>519.54999999999995</v>
      </c>
      <c r="EP119" s="32">
        <f t="shared" si="233"/>
        <v>334.48999999999995</v>
      </c>
      <c r="EQ119" s="32">
        <f t="shared" si="234"/>
        <v>24.200000000000003</v>
      </c>
      <c r="ER119" s="32">
        <f t="shared" si="235"/>
        <v>0</v>
      </c>
    </row>
    <row r="120" spans="1:148" x14ac:dyDescent="0.25">
      <c r="A120" t="s">
        <v>490</v>
      </c>
      <c r="B120" s="1" t="s">
        <v>107</v>
      </c>
      <c r="C120" t="str">
        <f t="shared" ca="1" si="274"/>
        <v>BCHEXP</v>
      </c>
      <c r="D120" t="str">
        <f t="shared" ca="1" si="275"/>
        <v>Alberta-BC Intertie - Export</v>
      </c>
      <c r="E120" s="52">
        <v>31201.25</v>
      </c>
      <c r="G120" s="52">
        <v>12821.25</v>
      </c>
      <c r="H120" s="52">
        <v>375</v>
      </c>
      <c r="I120" s="52">
        <v>50</v>
      </c>
      <c r="J120" s="52">
        <v>325</v>
      </c>
      <c r="K120" s="52">
        <v>20606.5</v>
      </c>
      <c r="L120" s="52">
        <v>18386.5</v>
      </c>
      <c r="M120" s="52">
        <v>47238.75</v>
      </c>
      <c r="N120" s="52">
        <v>79145.75</v>
      </c>
      <c r="O120" s="52">
        <v>41920</v>
      </c>
      <c r="P120" s="52">
        <v>15085.25</v>
      </c>
      <c r="Q120" s="32">
        <v>539011.07999999996</v>
      </c>
      <c r="R120" s="32"/>
      <c r="S120" s="32">
        <v>181670.24</v>
      </c>
      <c r="T120" s="32">
        <v>4626</v>
      </c>
      <c r="U120" s="32">
        <v>987.5</v>
      </c>
      <c r="V120" s="32">
        <v>4405.25</v>
      </c>
      <c r="W120" s="32">
        <v>320746.06</v>
      </c>
      <c r="X120" s="32">
        <v>325199.26</v>
      </c>
      <c r="Y120" s="32">
        <v>817222.44</v>
      </c>
      <c r="Z120" s="32">
        <v>1291883.78</v>
      </c>
      <c r="AA120" s="32">
        <v>598439.49</v>
      </c>
      <c r="AB120" s="32">
        <v>206301.6</v>
      </c>
      <c r="AC120" s="2">
        <v>0.77</v>
      </c>
      <c r="AE120" s="2">
        <v>0.77</v>
      </c>
      <c r="AF120" s="2">
        <v>0.77</v>
      </c>
      <c r="AG120" s="2">
        <v>0.77</v>
      </c>
      <c r="AH120" s="2">
        <v>0.77</v>
      </c>
      <c r="AI120" s="2">
        <v>0.77</v>
      </c>
      <c r="AJ120" s="2">
        <v>0.77</v>
      </c>
      <c r="AK120" s="2">
        <v>0.77</v>
      </c>
      <c r="AL120" s="2">
        <v>0.77</v>
      </c>
      <c r="AM120" s="2">
        <v>0.77</v>
      </c>
      <c r="AN120" s="2">
        <v>0.77</v>
      </c>
      <c r="AO120" s="33">
        <v>4150.3900000000003</v>
      </c>
      <c r="AP120" s="33"/>
      <c r="AQ120" s="33">
        <v>1398.86</v>
      </c>
      <c r="AR120" s="33">
        <v>35.619999999999997</v>
      </c>
      <c r="AS120" s="33">
        <v>7.6</v>
      </c>
      <c r="AT120" s="33">
        <v>33.92</v>
      </c>
      <c r="AU120" s="33">
        <v>2469.7399999999998</v>
      </c>
      <c r="AV120" s="33">
        <v>2504.0300000000002</v>
      </c>
      <c r="AW120" s="33">
        <v>6292.61</v>
      </c>
      <c r="AX120" s="33">
        <v>9947.51</v>
      </c>
      <c r="AY120" s="33">
        <v>4607.9799999999996</v>
      </c>
      <c r="AZ120" s="33">
        <v>1588.52</v>
      </c>
      <c r="BA120" s="31">
        <f t="shared" si="236"/>
        <v>-53.9</v>
      </c>
      <c r="BB120" s="31">
        <f t="shared" si="237"/>
        <v>0</v>
      </c>
      <c r="BC120" s="31">
        <f t="shared" si="238"/>
        <v>-18.170000000000002</v>
      </c>
      <c r="BD120" s="31">
        <f t="shared" si="239"/>
        <v>-0.93</v>
      </c>
      <c r="BE120" s="31">
        <f t="shared" si="240"/>
        <v>-0.2</v>
      </c>
      <c r="BF120" s="31">
        <f t="shared" si="241"/>
        <v>-0.88</v>
      </c>
      <c r="BG120" s="31">
        <f t="shared" si="242"/>
        <v>513.19000000000005</v>
      </c>
      <c r="BH120" s="31">
        <f t="shared" si="243"/>
        <v>520.32000000000005</v>
      </c>
      <c r="BI120" s="31">
        <f t="shared" si="244"/>
        <v>1307.56</v>
      </c>
      <c r="BJ120" s="31">
        <f t="shared" si="245"/>
        <v>-1421.07</v>
      </c>
      <c r="BK120" s="31">
        <f t="shared" si="246"/>
        <v>-658.28</v>
      </c>
      <c r="BL120" s="31">
        <f t="shared" si="247"/>
        <v>-226.93</v>
      </c>
      <c r="BM120" s="6">
        <v>8.9999999999999993E-3</v>
      </c>
      <c r="BN120" s="6">
        <v>8.9999999999999993E-3</v>
      </c>
      <c r="BO120" s="6">
        <v>8.9999999999999993E-3</v>
      </c>
      <c r="BP120" s="6">
        <v>8.9999999999999993E-3</v>
      </c>
      <c r="BQ120" s="6">
        <v>8.9999999999999993E-3</v>
      </c>
      <c r="BR120" s="6">
        <v>8.9999999999999993E-3</v>
      </c>
      <c r="BS120" s="6">
        <v>8.9999999999999993E-3</v>
      </c>
      <c r="BT120" s="6">
        <v>8.9999999999999993E-3</v>
      </c>
      <c r="BU120" s="6">
        <v>8.9999999999999993E-3</v>
      </c>
      <c r="BV120" s="6">
        <v>8.9999999999999993E-3</v>
      </c>
      <c r="BW120" s="6">
        <v>8.9999999999999993E-3</v>
      </c>
      <c r="BX120" s="6">
        <v>8.9999999999999993E-3</v>
      </c>
      <c r="BY120" s="31">
        <v>4851.1000000000004</v>
      </c>
      <c r="BZ120" s="31">
        <v>0</v>
      </c>
      <c r="CA120" s="31">
        <v>1635.03</v>
      </c>
      <c r="CB120" s="31">
        <v>41.63</v>
      </c>
      <c r="CC120" s="31">
        <v>8.89</v>
      </c>
      <c r="CD120" s="31">
        <v>39.65</v>
      </c>
      <c r="CE120" s="31">
        <v>2886.71</v>
      </c>
      <c r="CF120" s="31">
        <v>2926.79</v>
      </c>
      <c r="CG120" s="31">
        <v>7355</v>
      </c>
      <c r="CH120" s="31">
        <v>11626.95</v>
      </c>
      <c r="CI120" s="31">
        <v>5385.96</v>
      </c>
      <c r="CJ120" s="31">
        <v>1856.71</v>
      </c>
      <c r="CK120" s="32">
        <f t="shared" si="248"/>
        <v>1347.53</v>
      </c>
      <c r="CL120" s="32">
        <f t="shared" si="249"/>
        <v>0</v>
      </c>
      <c r="CM120" s="32">
        <f t="shared" si="250"/>
        <v>454.18</v>
      </c>
      <c r="CN120" s="32">
        <f t="shared" si="251"/>
        <v>11.57</v>
      </c>
      <c r="CO120" s="32">
        <f t="shared" si="252"/>
        <v>2.4700000000000002</v>
      </c>
      <c r="CP120" s="32">
        <f t="shared" si="253"/>
        <v>11.01</v>
      </c>
      <c r="CQ120" s="32">
        <f t="shared" si="254"/>
        <v>801.87</v>
      </c>
      <c r="CR120" s="32">
        <f t="shared" si="255"/>
        <v>813</v>
      </c>
      <c r="CS120" s="32">
        <f t="shared" si="256"/>
        <v>2043.06</v>
      </c>
      <c r="CT120" s="32">
        <f t="shared" si="257"/>
        <v>3229.71</v>
      </c>
      <c r="CU120" s="32">
        <f t="shared" si="258"/>
        <v>1496.1</v>
      </c>
      <c r="CV120" s="32">
        <f t="shared" si="259"/>
        <v>515.75</v>
      </c>
      <c r="CW120" s="31">
        <f t="shared" si="260"/>
        <v>2102.14</v>
      </c>
      <c r="CX120" s="31">
        <f t="shared" si="261"/>
        <v>0</v>
      </c>
      <c r="CY120" s="31">
        <f t="shared" si="262"/>
        <v>708.5200000000001</v>
      </c>
      <c r="CZ120" s="31">
        <f t="shared" si="263"/>
        <v>18.510000000000005</v>
      </c>
      <c r="DA120" s="31">
        <f t="shared" si="264"/>
        <v>3.9600000000000017</v>
      </c>
      <c r="DB120" s="31">
        <f t="shared" si="265"/>
        <v>17.619999999999994</v>
      </c>
      <c r="DC120" s="31">
        <f t="shared" si="266"/>
        <v>705.65000000000009</v>
      </c>
      <c r="DD120" s="31">
        <f t="shared" si="267"/>
        <v>715.43999999999971</v>
      </c>
      <c r="DE120" s="31">
        <f t="shared" si="268"/>
        <v>1797.8899999999999</v>
      </c>
      <c r="DF120" s="31">
        <f t="shared" si="269"/>
        <v>6330.2199999999993</v>
      </c>
      <c r="DG120" s="31">
        <f t="shared" si="270"/>
        <v>2932.3599999999997</v>
      </c>
      <c r="DH120" s="31">
        <f t="shared" si="271"/>
        <v>1010.8700000000001</v>
      </c>
      <c r="DI120" s="32">
        <f t="shared" si="200"/>
        <v>105.11</v>
      </c>
      <c r="DJ120" s="32">
        <f t="shared" si="201"/>
        <v>0</v>
      </c>
      <c r="DK120" s="32">
        <f t="shared" si="202"/>
        <v>35.43</v>
      </c>
      <c r="DL120" s="32">
        <f t="shared" si="203"/>
        <v>0.93</v>
      </c>
      <c r="DM120" s="32">
        <f t="shared" si="204"/>
        <v>0.2</v>
      </c>
      <c r="DN120" s="32">
        <f t="shared" si="205"/>
        <v>0.88</v>
      </c>
      <c r="DO120" s="32">
        <f t="shared" si="206"/>
        <v>35.28</v>
      </c>
      <c r="DP120" s="32">
        <f t="shared" si="207"/>
        <v>35.770000000000003</v>
      </c>
      <c r="DQ120" s="32">
        <f t="shared" si="208"/>
        <v>89.89</v>
      </c>
      <c r="DR120" s="32">
        <f t="shared" si="209"/>
        <v>316.51</v>
      </c>
      <c r="DS120" s="32">
        <f t="shared" si="210"/>
        <v>146.62</v>
      </c>
      <c r="DT120" s="32">
        <f t="shared" si="211"/>
        <v>50.54</v>
      </c>
      <c r="DU120" s="31">
        <f t="shared" si="212"/>
        <v>334.06</v>
      </c>
      <c r="DV120" s="31">
        <f t="shared" si="213"/>
        <v>0</v>
      </c>
      <c r="DW120" s="31">
        <f t="shared" si="214"/>
        <v>109.73</v>
      </c>
      <c r="DX120" s="31">
        <f t="shared" si="215"/>
        <v>2.83</v>
      </c>
      <c r="DY120" s="31">
        <f t="shared" si="216"/>
        <v>0.6</v>
      </c>
      <c r="DZ120" s="31">
        <f t="shared" si="217"/>
        <v>2.62</v>
      </c>
      <c r="EA120" s="31">
        <f t="shared" si="218"/>
        <v>103.39</v>
      </c>
      <c r="EB120" s="31">
        <f t="shared" si="219"/>
        <v>103.46</v>
      </c>
      <c r="EC120" s="31">
        <f t="shared" si="220"/>
        <v>256.55</v>
      </c>
      <c r="ED120" s="31">
        <f t="shared" si="221"/>
        <v>891.59</v>
      </c>
      <c r="EE120" s="31">
        <f t="shared" si="222"/>
        <v>407.41</v>
      </c>
      <c r="EF120" s="31">
        <f t="shared" si="223"/>
        <v>138.58000000000001</v>
      </c>
      <c r="EG120" s="32">
        <f t="shared" si="224"/>
        <v>2541.31</v>
      </c>
      <c r="EH120" s="32">
        <f t="shared" si="225"/>
        <v>0</v>
      </c>
      <c r="EI120" s="32">
        <f t="shared" si="226"/>
        <v>853.68000000000006</v>
      </c>
      <c r="EJ120" s="32">
        <f t="shared" si="227"/>
        <v>22.270000000000003</v>
      </c>
      <c r="EK120" s="32">
        <f t="shared" si="228"/>
        <v>4.7600000000000016</v>
      </c>
      <c r="EL120" s="32">
        <f t="shared" si="229"/>
        <v>21.119999999999994</v>
      </c>
      <c r="EM120" s="32">
        <f t="shared" si="230"/>
        <v>844.32</v>
      </c>
      <c r="EN120" s="32">
        <f t="shared" si="231"/>
        <v>854.66999999999973</v>
      </c>
      <c r="EO120" s="32">
        <f t="shared" si="232"/>
        <v>2144.33</v>
      </c>
      <c r="EP120" s="32">
        <f t="shared" si="233"/>
        <v>7538.32</v>
      </c>
      <c r="EQ120" s="32">
        <f t="shared" si="234"/>
        <v>3486.3899999999994</v>
      </c>
      <c r="ER120" s="32">
        <f t="shared" si="235"/>
        <v>1199.99</v>
      </c>
    </row>
    <row r="121" spans="1:148" x14ac:dyDescent="0.25">
      <c r="A121" t="s">
        <v>490</v>
      </c>
      <c r="B121" s="1" t="s">
        <v>366</v>
      </c>
      <c r="C121" t="str">
        <f t="shared" ca="1" si="274"/>
        <v>SPCEXP</v>
      </c>
      <c r="D121" t="str">
        <f t="shared" ca="1" si="275"/>
        <v>Alberta-Saskatchewan Intertie - Export</v>
      </c>
      <c r="K121" s="52">
        <v>127.5</v>
      </c>
      <c r="L121" s="52">
        <v>153</v>
      </c>
      <c r="Q121" s="32"/>
      <c r="R121" s="32"/>
      <c r="S121" s="32"/>
      <c r="T121" s="32"/>
      <c r="U121" s="32"/>
      <c r="V121" s="32"/>
      <c r="W121" s="32">
        <v>2001.75</v>
      </c>
      <c r="X121" s="32">
        <v>3569.49</v>
      </c>
      <c r="Y121" s="32"/>
      <c r="Z121" s="32"/>
      <c r="AA121" s="32"/>
      <c r="AB121" s="32"/>
      <c r="AI121" s="2">
        <v>2.2999999999999998</v>
      </c>
      <c r="AJ121" s="2">
        <v>2.2999999999999998</v>
      </c>
      <c r="AO121" s="33"/>
      <c r="AP121" s="33"/>
      <c r="AQ121" s="33"/>
      <c r="AR121" s="33"/>
      <c r="AS121" s="33"/>
      <c r="AT121" s="33"/>
      <c r="AU121" s="33">
        <v>46.04</v>
      </c>
      <c r="AV121" s="33">
        <v>82.1</v>
      </c>
      <c r="AW121" s="33"/>
      <c r="AX121" s="33"/>
      <c r="AY121" s="33"/>
      <c r="AZ121" s="33"/>
      <c r="BA121" s="31">
        <f t="shared" si="236"/>
        <v>0</v>
      </c>
      <c r="BB121" s="31">
        <f t="shared" si="237"/>
        <v>0</v>
      </c>
      <c r="BC121" s="31">
        <f t="shared" si="238"/>
        <v>0</v>
      </c>
      <c r="BD121" s="31">
        <f t="shared" si="239"/>
        <v>0</v>
      </c>
      <c r="BE121" s="31">
        <f t="shared" si="240"/>
        <v>0</v>
      </c>
      <c r="BF121" s="31">
        <f t="shared" si="241"/>
        <v>0</v>
      </c>
      <c r="BG121" s="31">
        <f t="shared" si="242"/>
        <v>3.2</v>
      </c>
      <c r="BH121" s="31">
        <f t="shared" si="243"/>
        <v>5.71</v>
      </c>
      <c r="BI121" s="31">
        <f t="shared" si="244"/>
        <v>0</v>
      </c>
      <c r="BJ121" s="31">
        <f t="shared" si="245"/>
        <v>0</v>
      </c>
      <c r="BK121" s="31">
        <f t="shared" si="246"/>
        <v>0</v>
      </c>
      <c r="BL121" s="31">
        <f t="shared" si="247"/>
        <v>0</v>
      </c>
      <c r="BM121" s="6">
        <v>2.24E-2</v>
      </c>
      <c r="BN121" s="6">
        <v>2.24E-2</v>
      </c>
      <c r="BO121" s="6">
        <v>2.24E-2</v>
      </c>
      <c r="BP121" s="6">
        <v>2.24E-2</v>
      </c>
      <c r="BQ121" s="6">
        <v>2.24E-2</v>
      </c>
      <c r="BR121" s="6">
        <v>2.24E-2</v>
      </c>
      <c r="BS121" s="6">
        <v>2.24E-2</v>
      </c>
      <c r="BT121" s="6">
        <v>2.24E-2</v>
      </c>
      <c r="BU121" s="6">
        <v>2.24E-2</v>
      </c>
      <c r="BV121" s="6">
        <v>2.24E-2</v>
      </c>
      <c r="BW121" s="6">
        <v>2.24E-2</v>
      </c>
      <c r="BX121" s="6">
        <v>2.24E-2</v>
      </c>
      <c r="BY121" s="31">
        <v>0</v>
      </c>
      <c r="BZ121" s="31">
        <v>0</v>
      </c>
      <c r="CA121" s="31">
        <v>0</v>
      </c>
      <c r="CB121" s="31">
        <v>0</v>
      </c>
      <c r="CC121" s="31">
        <v>0</v>
      </c>
      <c r="CD121" s="31">
        <v>0</v>
      </c>
      <c r="CE121" s="31">
        <v>44.84</v>
      </c>
      <c r="CF121" s="31">
        <v>79.959999999999994</v>
      </c>
      <c r="CG121" s="31">
        <v>0</v>
      </c>
      <c r="CH121" s="31">
        <v>0</v>
      </c>
      <c r="CI121" s="31">
        <v>0</v>
      </c>
      <c r="CJ121" s="31">
        <v>0</v>
      </c>
      <c r="CK121" s="32">
        <f t="shared" si="248"/>
        <v>0</v>
      </c>
      <c r="CL121" s="32">
        <f t="shared" si="249"/>
        <v>0</v>
      </c>
      <c r="CM121" s="32">
        <f t="shared" si="250"/>
        <v>0</v>
      </c>
      <c r="CN121" s="32">
        <f t="shared" si="251"/>
        <v>0</v>
      </c>
      <c r="CO121" s="32">
        <f t="shared" si="252"/>
        <v>0</v>
      </c>
      <c r="CP121" s="32">
        <f t="shared" si="253"/>
        <v>0</v>
      </c>
      <c r="CQ121" s="32">
        <f t="shared" si="254"/>
        <v>5</v>
      </c>
      <c r="CR121" s="32">
        <f t="shared" si="255"/>
        <v>8.92</v>
      </c>
      <c r="CS121" s="32">
        <f t="shared" si="256"/>
        <v>0</v>
      </c>
      <c r="CT121" s="32">
        <f t="shared" si="257"/>
        <v>0</v>
      </c>
      <c r="CU121" s="32">
        <f t="shared" si="258"/>
        <v>0</v>
      </c>
      <c r="CV121" s="32">
        <f t="shared" si="259"/>
        <v>0</v>
      </c>
      <c r="CW121" s="31">
        <f t="shared" si="260"/>
        <v>0</v>
      </c>
      <c r="CX121" s="31">
        <f t="shared" si="261"/>
        <v>0</v>
      </c>
      <c r="CY121" s="31">
        <f t="shared" si="262"/>
        <v>0</v>
      </c>
      <c r="CZ121" s="31">
        <f t="shared" si="263"/>
        <v>0</v>
      </c>
      <c r="DA121" s="31">
        <f t="shared" si="264"/>
        <v>0</v>
      </c>
      <c r="DB121" s="31">
        <f t="shared" si="265"/>
        <v>0</v>
      </c>
      <c r="DC121" s="31">
        <f t="shared" si="266"/>
        <v>0.60000000000000409</v>
      </c>
      <c r="DD121" s="31">
        <f t="shared" si="267"/>
        <v>1.0700000000000012</v>
      </c>
      <c r="DE121" s="31">
        <f t="shared" si="268"/>
        <v>0</v>
      </c>
      <c r="DF121" s="31">
        <f t="shared" si="269"/>
        <v>0</v>
      </c>
      <c r="DG121" s="31">
        <f t="shared" si="270"/>
        <v>0</v>
      </c>
      <c r="DH121" s="31">
        <f t="shared" si="271"/>
        <v>0</v>
      </c>
      <c r="DI121" s="32">
        <f t="shared" si="200"/>
        <v>0</v>
      </c>
      <c r="DJ121" s="32">
        <f t="shared" si="201"/>
        <v>0</v>
      </c>
      <c r="DK121" s="32">
        <f t="shared" si="202"/>
        <v>0</v>
      </c>
      <c r="DL121" s="32">
        <f t="shared" si="203"/>
        <v>0</v>
      </c>
      <c r="DM121" s="32">
        <f t="shared" si="204"/>
        <v>0</v>
      </c>
      <c r="DN121" s="32">
        <f t="shared" si="205"/>
        <v>0</v>
      </c>
      <c r="DO121" s="32">
        <f t="shared" si="206"/>
        <v>0.03</v>
      </c>
      <c r="DP121" s="32">
        <f t="shared" si="207"/>
        <v>0.05</v>
      </c>
      <c r="DQ121" s="32">
        <f t="shared" si="208"/>
        <v>0</v>
      </c>
      <c r="DR121" s="32">
        <f t="shared" si="209"/>
        <v>0</v>
      </c>
      <c r="DS121" s="32">
        <f t="shared" si="210"/>
        <v>0</v>
      </c>
      <c r="DT121" s="32">
        <f t="shared" si="211"/>
        <v>0</v>
      </c>
      <c r="DU121" s="31">
        <f t="shared" si="212"/>
        <v>0</v>
      </c>
      <c r="DV121" s="31">
        <f t="shared" si="213"/>
        <v>0</v>
      </c>
      <c r="DW121" s="31">
        <f t="shared" si="214"/>
        <v>0</v>
      </c>
      <c r="DX121" s="31">
        <f t="shared" si="215"/>
        <v>0</v>
      </c>
      <c r="DY121" s="31">
        <f t="shared" si="216"/>
        <v>0</v>
      </c>
      <c r="DZ121" s="31">
        <f t="shared" si="217"/>
        <v>0</v>
      </c>
      <c r="EA121" s="31">
        <f t="shared" si="218"/>
        <v>0.09</v>
      </c>
      <c r="EB121" s="31">
        <f t="shared" si="219"/>
        <v>0.15</v>
      </c>
      <c r="EC121" s="31">
        <f t="shared" si="220"/>
        <v>0</v>
      </c>
      <c r="ED121" s="31">
        <f t="shared" si="221"/>
        <v>0</v>
      </c>
      <c r="EE121" s="31">
        <f t="shared" si="222"/>
        <v>0</v>
      </c>
      <c r="EF121" s="31">
        <f t="shared" si="223"/>
        <v>0</v>
      </c>
      <c r="EG121" s="32">
        <f t="shared" si="224"/>
        <v>0</v>
      </c>
      <c r="EH121" s="32">
        <f t="shared" si="225"/>
        <v>0</v>
      </c>
      <c r="EI121" s="32">
        <f t="shared" si="226"/>
        <v>0</v>
      </c>
      <c r="EJ121" s="32">
        <f t="shared" si="227"/>
        <v>0</v>
      </c>
      <c r="EK121" s="32">
        <f t="shared" si="228"/>
        <v>0</v>
      </c>
      <c r="EL121" s="32">
        <f t="shared" si="229"/>
        <v>0</v>
      </c>
      <c r="EM121" s="32">
        <f t="shared" si="230"/>
        <v>0.72000000000000408</v>
      </c>
      <c r="EN121" s="32">
        <f t="shared" si="231"/>
        <v>1.2700000000000011</v>
      </c>
      <c r="EO121" s="32">
        <f t="shared" si="232"/>
        <v>0</v>
      </c>
      <c r="EP121" s="32">
        <f t="shared" si="233"/>
        <v>0</v>
      </c>
      <c r="EQ121" s="32">
        <f t="shared" si="234"/>
        <v>0</v>
      </c>
      <c r="ER121" s="32">
        <f t="shared" si="235"/>
        <v>0</v>
      </c>
    </row>
    <row r="122" spans="1:148" x14ac:dyDescent="0.25">
      <c r="A122" t="s">
        <v>490</v>
      </c>
      <c r="B122" s="1" t="s">
        <v>108</v>
      </c>
      <c r="C122" t="str">
        <f t="shared" ca="1" si="274"/>
        <v>BCHIMP</v>
      </c>
      <c r="D122" t="str">
        <f t="shared" ca="1" si="275"/>
        <v>Alberta-BC Intertie - Import</v>
      </c>
      <c r="E122" s="52">
        <v>73191</v>
      </c>
      <c r="F122" s="52">
        <v>103105</v>
      </c>
      <c r="G122" s="52">
        <v>43544</v>
      </c>
      <c r="H122" s="52">
        <v>25955</v>
      </c>
      <c r="I122" s="52">
        <v>51975</v>
      </c>
      <c r="J122" s="52">
        <v>108768</v>
      </c>
      <c r="K122" s="52">
        <v>25303</v>
      </c>
      <c r="L122" s="52">
        <v>30759</v>
      </c>
      <c r="M122" s="52">
        <v>8420</v>
      </c>
      <c r="N122" s="52">
        <v>6463</v>
      </c>
      <c r="O122" s="52">
        <v>9891</v>
      </c>
      <c r="P122" s="52">
        <v>26733</v>
      </c>
      <c r="Q122" s="32">
        <v>4047346.63</v>
      </c>
      <c r="R122" s="32">
        <v>4125140.33</v>
      </c>
      <c r="S122" s="32">
        <v>1071514.42</v>
      </c>
      <c r="T122" s="32">
        <v>629086.59</v>
      </c>
      <c r="U122" s="32">
        <v>7466614.7300000004</v>
      </c>
      <c r="V122" s="32">
        <v>19078103.91</v>
      </c>
      <c r="W122" s="32">
        <v>840440.28</v>
      </c>
      <c r="X122" s="32">
        <v>2946908.99</v>
      </c>
      <c r="Y122" s="32">
        <v>208320.56</v>
      </c>
      <c r="Z122" s="32">
        <v>170779.48</v>
      </c>
      <c r="AA122" s="32">
        <v>378990.27</v>
      </c>
      <c r="AB122" s="32">
        <v>727576.58</v>
      </c>
      <c r="AC122" s="2">
        <v>2.56</v>
      </c>
      <c r="AD122" s="2">
        <v>2.56</v>
      </c>
      <c r="AE122" s="2">
        <v>2.56</v>
      </c>
      <c r="AF122" s="2">
        <v>2.56</v>
      </c>
      <c r="AG122" s="2">
        <v>2.56</v>
      </c>
      <c r="AH122" s="2">
        <v>2.56</v>
      </c>
      <c r="AI122" s="2">
        <v>2.56</v>
      </c>
      <c r="AJ122" s="2">
        <v>2.56</v>
      </c>
      <c r="AK122" s="2">
        <v>2.56</v>
      </c>
      <c r="AL122" s="2">
        <v>2.56</v>
      </c>
      <c r="AM122" s="2">
        <v>2.56</v>
      </c>
      <c r="AN122" s="2">
        <v>2.56</v>
      </c>
      <c r="AO122" s="33">
        <v>103612.07</v>
      </c>
      <c r="AP122" s="33">
        <v>105603.59</v>
      </c>
      <c r="AQ122" s="33">
        <v>27430.77</v>
      </c>
      <c r="AR122" s="33">
        <v>16104.62</v>
      </c>
      <c r="AS122" s="33">
        <v>191145.34</v>
      </c>
      <c r="AT122" s="33">
        <v>488399.46</v>
      </c>
      <c r="AU122" s="33">
        <v>21515.27</v>
      </c>
      <c r="AV122" s="33">
        <v>75440.87</v>
      </c>
      <c r="AW122" s="33">
        <v>5333.01</v>
      </c>
      <c r="AX122" s="33">
        <v>4371.95</v>
      </c>
      <c r="AY122" s="33">
        <v>9702.15</v>
      </c>
      <c r="AZ122" s="33">
        <v>18625.96</v>
      </c>
      <c r="BA122" s="31">
        <f t="shared" si="236"/>
        <v>-404.73</v>
      </c>
      <c r="BB122" s="31">
        <f t="shared" si="237"/>
        <v>-412.51</v>
      </c>
      <c r="BC122" s="31">
        <f t="shared" si="238"/>
        <v>-107.15</v>
      </c>
      <c r="BD122" s="31">
        <f t="shared" si="239"/>
        <v>-125.82</v>
      </c>
      <c r="BE122" s="31">
        <f t="shared" si="240"/>
        <v>-1493.32</v>
      </c>
      <c r="BF122" s="31">
        <f t="shared" si="241"/>
        <v>-3815.62</v>
      </c>
      <c r="BG122" s="31">
        <f t="shared" si="242"/>
        <v>1344.7</v>
      </c>
      <c r="BH122" s="31">
        <f t="shared" si="243"/>
        <v>4715.05</v>
      </c>
      <c r="BI122" s="31">
        <f t="shared" si="244"/>
        <v>333.31</v>
      </c>
      <c r="BJ122" s="31">
        <f t="shared" si="245"/>
        <v>-187.86</v>
      </c>
      <c r="BK122" s="31">
        <f t="shared" si="246"/>
        <v>-416.89</v>
      </c>
      <c r="BL122" s="31">
        <f t="shared" si="247"/>
        <v>-800.33</v>
      </c>
      <c r="BM122" s="6">
        <v>2.3E-3</v>
      </c>
      <c r="BN122" s="6">
        <v>2.3E-3</v>
      </c>
      <c r="BO122" s="6">
        <v>2.3E-3</v>
      </c>
      <c r="BP122" s="6">
        <v>2.3E-3</v>
      </c>
      <c r="BQ122" s="6">
        <v>2.3E-3</v>
      </c>
      <c r="BR122" s="6">
        <v>2.3E-3</v>
      </c>
      <c r="BS122" s="6">
        <v>2.3E-3</v>
      </c>
      <c r="BT122" s="6">
        <v>2.3E-3</v>
      </c>
      <c r="BU122" s="6">
        <v>2.3E-3</v>
      </c>
      <c r="BV122" s="6">
        <v>2.3E-3</v>
      </c>
      <c r="BW122" s="6">
        <v>2.3E-3</v>
      </c>
      <c r="BX122" s="6">
        <v>2.3E-3</v>
      </c>
      <c r="BY122" s="31">
        <v>9308.9</v>
      </c>
      <c r="BZ122" s="31">
        <v>9487.82</v>
      </c>
      <c r="CA122" s="31">
        <v>2464.48</v>
      </c>
      <c r="CB122" s="31">
        <v>1446.9</v>
      </c>
      <c r="CC122" s="31">
        <v>17173.21</v>
      </c>
      <c r="CD122" s="31">
        <v>43879.64</v>
      </c>
      <c r="CE122" s="31">
        <v>1933.01</v>
      </c>
      <c r="CF122" s="31">
        <v>6777.89</v>
      </c>
      <c r="CG122" s="31">
        <v>479.14</v>
      </c>
      <c r="CH122" s="31">
        <v>392.79</v>
      </c>
      <c r="CI122" s="31">
        <v>871.68</v>
      </c>
      <c r="CJ122" s="31">
        <v>1673.43</v>
      </c>
      <c r="CK122" s="32">
        <f t="shared" si="248"/>
        <v>10118.370000000001</v>
      </c>
      <c r="CL122" s="32">
        <f t="shared" si="249"/>
        <v>10312.85</v>
      </c>
      <c r="CM122" s="32">
        <f t="shared" si="250"/>
        <v>2678.79</v>
      </c>
      <c r="CN122" s="32">
        <f t="shared" si="251"/>
        <v>1572.72</v>
      </c>
      <c r="CO122" s="32">
        <f t="shared" si="252"/>
        <v>18666.54</v>
      </c>
      <c r="CP122" s="32">
        <f t="shared" si="253"/>
        <v>47695.26</v>
      </c>
      <c r="CQ122" s="32">
        <f t="shared" si="254"/>
        <v>2101.1</v>
      </c>
      <c r="CR122" s="32">
        <f t="shared" si="255"/>
        <v>7367.27</v>
      </c>
      <c r="CS122" s="32">
        <f t="shared" si="256"/>
        <v>520.79999999999995</v>
      </c>
      <c r="CT122" s="32">
        <f t="shared" si="257"/>
        <v>426.95</v>
      </c>
      <c r="CU122" s="32">
        <f t="shared" si="258"/>
        <v>947.48</v>
      </c>
      <c r="CV122" s="32">
        <f t="shared" si="259"/>
        <v>1818.94</v>
      </c>
      <c r="CW122" s="31">
        <f t="shared" si="260"/>
        <v>-83780.070000000007</v>
      </c>
      <c r="CX122" s="31">
        <f t="shared" si="261"/>
        <v>-85390.41</v>
      </c>
      <c r="CY122" s="31">
        <f t="shared" si="262"/>
        <v>-22180.35</v>
      </c>
      <c r="CZ122" s="31">
        <f t="shared" si="263"/>
        <v>-12959.18</v>
      </c>
      <c r="DA122" s="31">
        <f t="shared" si="264"/>
        <v>-153812.26999999999</v>
      </c>
      <c r="DB122" s="31">
        <f t="shared" si="265"/>
        <v>-393008.94000000006</v>
      </c>
      <c r="DC122" s="31">
        <f t="shared" si="266"/>
        <v>-18825.86</v>
      </c>
      <c r="DD122" s="31">
        <f t="shared" si="267"/>
        <v>-66010.759999999995</v>
      </c>
      <c r="DE122" s="31">
        <f t="shared" si="268"/>
        <v>-4666.380000000001</v>
      </c>
      <c r="DF122" s="31">
        <f t="shared" si="269"/>
        <v>-3364.35</v>
      </c>
      <c r="DG122" s="31">
        <f t="shared" si="270"/>
        <v>-7466.0999999999995</v>
      </c>
      <c r="DH122" s="31">
        <f t="shared" si="271"/>
        <v>-14333.26</v>
      </c>
      <c r="DI122" s="32">
        <f t="shared" si="200"/>
        <v>-4189</v>
      </c>
      <c r="DJ122" s="32">
        <f t="shared" si="201"/>
        <v>-4269.5200000000004</v>
      </c>
      <c r="DK122" s="32">
        <f t="shared" si="202"/>
        <v>-1109.02</v>
      </c>
      <c r="DL122" s="32">
        <f t="shared" si="203"/>
        <v>-647.96</v>
      </c>
      <c r="DM122" s="32">
        <f t="shared" si="204"/>
        <v>-7690.61</v>
      </c>
      <c r="DN122" s="32">
        <f t="shared" si="205"/>
        <v>-19650.45</v>
      </c>
      <c r="DO122" s="32">
        <f t="shared" si="206"/>
        <v>-941.29</v>
      </c>
      <c r="DP122" s="32">
        <f t="shared" si="207"/>
        <v>-3300.54</v>
      </c>
      <c r="DQ122" s="32">
        <f t="shared" si="208"/>
        <v>-233.32</v>
      </c>
      <c r="DR122" s="32">
        <f t="shared" si="209"/>
        <v>-168.22</v>
      </c>
      <c r="DS122" s="32">
        <f t="shared" si="210"/>
        <v>-373.31</v>
      </c>
      <c r="DT122" s="32">
        <f t="shared" si="211"/>
        <v>-716.66</v>
      </c>
      <c r="DU122" s="31">
        <f t="shared" si="212"/>
        <v>-13313.87</v>
      </c>
      <c r="DV122" s="31">
        <f t="shared" si="213"/>
        <v>-13388.47</v>
      </c>
      <c r="DW122" s="31">
        <f t="shared" si="214"/>
        <v>-3435.15</v>
      </c>
      <c r="DX122" s="31">
        <f t="shared" si="215"/>
        <v>-1979.52</v>
      </c>
      <c r="DY122" s="31">
        <f t="shared" si="216"/>
        <v>-23178.799999999999</v>
      </c>
      <c r="DZ122" s="31">
        <f t="shared" si="217"/>
        <v>-58390.16</v>
      </c>
      <c r="EA122" s="31">
        <f t="shared" si="218"/>
        <v>-2758.31</v>
      </c>
      <c r="EB122" s="31">
        <f t="shared" si="219"/>
        <v>-9545.57</v>
      </c>
      <c r="EC122" s="31">
        <f t="shared" si="220"/>
        <v>-665.87</v>
      </c>
      <c r="ED122" s="31">
        <f t="shared" si="221"/>
        <v>-473.86</v>
      </c>
      <c r="EE122" s="31">
        <f t="shared" si="222"/>
        <v>-1037.3</v>
      </c>
      <c r="EF122" s="31">
        <f t="shared" si="223"/>
        <v>-1964.89</v>
      </c>
      <c r="EG122" s="32">
        <f t="shared" si="224"/>
        <v>-101282.94</v>
      </c>
      <c r="EH122" s="32">
        <f t="shared" si="225"/>
        <v>-103048.40000000001</v>
      </c>
      <c r="EI122" s="32">
        <f t="shared" si="226"/>
        <v>-26724.52</v>
      </c>
      <c r="EJ122" s="32">
        <f t="shared" si="227"/>
        <v>-15586.66</v>
      </c>
      <c r="EK122" s="32">
        <f t="shared" si="228"/>
        <v>-184681.67999999996</v>
      </c>
      <c r="EL122" s="32">
        <f t="shared" si="229"/>
        <v>-471049.55000000005</v>
      </c>
      <c r="EM122" s="32">
        <f t="shared" si="230"/>
        <v>-22525.460000000003</v>
      </c>
      <c r="EN122" s="32">
        <f t="shared" si="231"/>
        <v>-78856.87</v>
      </c>
      <c r="EO122" s="32">
        <f t="shared" si="232"/>
        <v>-5565.5700000000006</v>
      </c>
      <c r="EP122" s="32">
        <f t="shared" si="233"/>
        <v>-4006.43</v>
      </c>
      <c r="EQ122" s="32">
        <f t="shared" si="234"/>
        <v>-8876.7099999999991</v>
      </c>
      <c r="ER122" s="32">
        <f t="shared" si="235"/>
        <v>-17014.810000000001</v>
      </c>
    </row>
    <row r="123" spans="1:148" x14ac:dyDescent="0.25">
      <c r="A123" t="s">
        <v>490</v>
      </c>
      <c r="B123" s="1" t="s">
        <v>420</v>
      </c>
      <c r="C123" t="str">
        <f t="shared" ca="1" si="274"/>
        <v>120SIMP</v>
      </c>
      <c r="D123" t="str">
        <f t="shared" ca="1" si="275"/>
        <v>Alberta-Montana Intertie - Import</v>
      </c>
      <c r="J123" s="52">
        <v>8.968</v>
      </c>
      <c r="P123" s="52">
        <v>898.07215229999997</v>
      </c>
      <c r="Q123" s="32"/>
      <c r="R123" s="32"/>
      <c r="S123" s="32"/>
      <c r="T123" s="32"/>
      <c r="U123" s="32"/>
      <c r="V123" s="32">
        <v>466.34</v>
      </c>
      <c r="W123" s="32"/>
      <c r="X123" s="32"/>
      <c r="Y123" s="32"/>
      <c r="Z123" s="32"/>
      <c r="AA123" s="32"/>
      <c r="AB123" s="32">
        <v>15076</v>
      </c>
      <c r="AH123" s="2">
        <v>2.5299999999999998</v>
      </c>
      <c r="AN123" s="2">
        <v>2.5299999999999998</v>
      </c>
      <c r="AO123" s="33"/>
      <c r="AP123" s="33"/>
      <c r="AQ123" s="33"/>
      <c r="AR123" s="33"/>
      <c r="AS123" s="33"/>
      <c r="AT123" s="33">
        <v>11.8</v>
      </c>
      <c r="AU123" s="33"/>
      <c r="AV123" s="33"/>
      <c r="AW123" s="33"/>
      <c r="AX123" s="33"/>
      <c r="AY123" s="33"/>
      <c r="AZ123" s="33">
        <v>381.42</v>
      </c>
      <c r="BA123" s="31">
        <f t="shared" si="236"/>
        <v>0</v>
      </c>
      <c r="BB123" s="31">
        <f t="shared" si="237"/>
        <v>0</v>
      </c>
      <c r="BC123" s="31">
        <f t="shared" si="238"/>
        <v>0</v>
      </c>
      <c r="BD123" s="31">
        <f t="shared" si="239"/>
        <v>0</v>
      </c>
      <c r="BE123" s="31">
        <f t="shared" si="240"/>
        <v>0</v>
      </c>
      <c r="BF123" s="31">
        <f t="shared" si="241"/>
        <v>-0.09</v>
      </c>
      <c r="BG123" s="31">
        <f t="shared" si="242"/>
        <v>0</v>
      </c>
      <c r="BH123" s="31">
        <f t="shared" si="243"/>
        <v>0</v>
      </c>
      <c r="BI123" s="31">
        <f t="shared" si="244"/>
        <v>0</v>
      </c>
      <c r="BJ123" s="31">
        <f t="shared" si="245"/>
        <v>0</v>
      </c>
      <c r="BK123" s="31">
        <f t="shared" si="246"/>
        <v>0</v>
      </c>
      <c r="BL123" s="31">
        <f t="shared" si="247"/>
        <v>-16.579999999999998</v>
      </c>
      <c r="BM123" s="6">
        <v>1.9599999999999999E-2</v>
      </c>
      <c r="BN123" s="6">
        <v>1.9599999999999999E-2</v>
      </c>
      <c r="BO123" s="6">
        <v>1.9599999999999999E-2</v>
      </c>
      <c r="BP123" s="6">
        <v>1.9599999999999999E-2</v>
      </c>
      <c r="BQ123" s="6">
        <v>1.9599999999999999E-2</v>
      </c>
      <c r="BR123" s="6">
        <v>1.9599999999999999E-2</v>
      </c>
      <c r="BS123" s="6">
        <v>1.9599999999999999E-2</v>
      </c>
      <c r="BT123" s="6">
        <v>1.9599999999999999E-2</v>
      </c>
      <c r="BU123" s="6">
        <v>1.9599999999999999E-2</v>
      </c>
      <c r="BV123" s="6">
        <v>1.9599999999999999E-2</v>
      </c>
      <c r="BW123" s="6">
        <v>1.9599999999999999E-2</v>
      </c>
      <c r="BX123" s="6">
        <v>1.9599999999999999E-2</v>
      </c>
      <c r="BY123" s="31">
        <v>0</v>
      </c>
      <c r="BZ123" s="31">
        <v>0</v>
      </c>
      <c r="CA123" s="31">
        <v>0</v>
      </c>
      <c r="CB123" s="31">
        <v>0</v>
      </c>
      <c r="CC123" s="31">
        <v>0</v>
      </c>
      <c r="CD123" s="31">
        <v>9.14</v>
      </c>
      <c r="CE123" s="31">
        <v>0</v>
      </c>
      <c r="CF123" s="31">
        <v>0</v>
      </c>
      <c r="CG123" s="31">
        <v>0</v>
      </c>
      <c r="CH123" s="31">
        <v>0</v>
      </c>
      <c r="CI123" s="31">
        <v>0</v>
      </c>
      <c r="CJ123" s="31">
        <v>295.49</v>
      </c>
      <c r="CK123" s="32">
        <f t="shared" si="248"/>
        <v>0</v>
      </c>
      <c r="CL123" s="32">
        <f t="shared" si="249"/>
        <v>0</v>
      </c>
      <c r="CM123" s="32">
        <f t="shared" si="250"/>
        <v>0</v>
      </c>
      <c r="CN123" s="32">
        <f t="shared" si="251"/>
        <v>0</v>
      </c>
      <c r="CO123" s="32">
        <f t="shared" si="252"/>
        <v>0</v>
      </c>
      <c r="CP123" s="32">
        <f t="shared" si="253"/>
        <v>1.17</v>
      </c>
      <c r="CQ123" s="32">
        <f t="shared" si="254"/>
        <v>0</v>
      </c>
      <c r="CR123" s="32">
        <f t="shared" si="255"/>
        <v>0</v>
      </c>
      <c r="CS123" s="32">
        <f t="shared" si="256"/>
        <v>0</v>
      </c>
      <c r="CT123" s="32">
        <f t="shared" si="257"/>
        <v>0</v>
      </c>
      <c r="CU123" s="32">
        <f t="shared" si="258"/>
        <v>0</v>
      </c>
      <c r="CV123" s="32">
        <f t="shared" si="259"/>
        <v>37.69</v>
      </c>
      <c r="CW123" s="31">
        <f t="shared" si="260"/>
        <v>0</v>
      </c>
      <c r="CX123" s="31">
        <f t="shared" si="261"/>
        <v>0</v>
      </c>
      <c r="CY123" s="31">
        <f t="shared" si="262"/>
        <v>0</v>
      </c>
      <c r="CZ123" s="31">
        <f t="shared" si="263"/>
        <v>0</v>
      </c>
      <c r="DA123" s="31">
        <f t="shared" si="264"/>
        <v>0</v>
      </c>
      <c r="DB123" s="31">
        <f t="shared" si="265"/>
        <v>-1.4000000000000001</v>
      </c>
      <c r="DC123" s="31">
        <f t="shared" si="266"/>
        <v>0</v>
      </c>
      <c r="DD123" s="31">
        <f t="shared" si="267"/>
        <v>0</v>
      </c>
      <c r="DE123" s="31">
        <f t="shared" si="268"/>
        <v>0</v>
      </c>
      <c r="DF123" s="31">
        <f t="shared" si="269"/>
        <v>0</v>
      </c>
      <c r="DG123" s="31">
        <f t="shared" si="270"/>
        <v>0</v>
      </c>
      <c r="DH123" s="31">
        <f t="shared" si="271"/>
        <v>-31.660000000000011</v>
      </c>
      <c r="DI123" s="32">
        <f t="shared" si="200"/>
        <v>0</v>
      </c>
      <c r="DJ123" s="32">
        <f t="shared" si="201"/>
        <v>0</v>
      </c>
      <c r="DK123" s="32">
        <f t="shared" si="202"/>
        <v>0</v>
      </c>
      <c r="DL123" s="32">
        <f t="shared" si="203"/>
        <v>0</v>
      </c>
      <c r="DM123" s="32">
        <f t="shared" si="204"/>
        <v>0</v>
      </c>
      <c r="DN123" s="32">
        <f t="shared" si="205"/>
        <v>-7.0000000000000007E-2</v>
      </c>
      <c r="DO123" s="32">
        <f t="shared" si="206"/>
        <v>0</v>
      </c>
      <c r="DP123" s="32">
        <f t="shared" si="207"/>
        <v>0</v>
      </c>
      <c r="DQ123" s="32">
        <f t="shared" si="208"/>
        <v>0</v>
      </c>
      <c r="DR123" s="32">
        <f t="shared" si="209"/>
        <v>0</v>
      </c>
      <c r="DS123" s="32">
        <f t="shared" si="210"/>
        <v>0</v>
      </c>
      <c r="DT123" s="32">
        <f t="shared" si="211"/>
        <v>-1.58</v>
      </c>
      <c r="DU123" s="31">
        <f t="shared" si="212"/>
        <v>0</v>
      </c>
      <c r="DV123" s="31">
        <f t="shared" si="213"/>
        <v>0</v>
      </c>
      <c r="DW123" s="31">
        <f t="shared" si="214"/>
        <v>0</v>
      </c>
      <c r="DX123" s="31">
        <f t="shared" si="215"/>
        <v>0</v>
      </c>
      <c r="DY123" s="31">
        <f t="shared" si="216"/>
        <v>0</v>
      </c>
      <c r="DZ123" s="31">
        <f t="shared" si="217"/>
        <v>-0.21</v>
      </c>
      <c r="EA123" s="31">
        <f t="shared" si="218"/>
        <v>0</v>
      </c>
      <c r="EB123" s="31">
        <f t="shared" si="219"/>
        <v>0</v>
      </c>
      <c r="EC123" s="31">
        <f t="shared" si="220"/>
        <v>0</v>
      </c>
      <c r="ED123" s="31">
        <f t="shared" si="221"/>
        <v>0</v>
      </c>
      <c r="EE123" s="31">
        <f t="shared" si="222"/>
        <v>0</v>
      </c>
      <c r="EF123" s="31">
        <f t="shared" si="223"/>
        <v>-4.34</v>
      </c>
      <c r="EG123" s="32">
        <f t="shared" si="224"/>
        <v>0</v>
      </c>
      <c r="EH123" s="32">
        <f t="shared" si="225"/>
        <v>0</v>
      </c>
      <c r="EI123" s="32">
        <f t="shared" si="226"/>
        <v>0</v>
      </c>
      <c r="EJ123" s="32">
        <f t="shared" si="227"/>
        <v>0</v>
      </c>
      <c r="EK123" s="32">
        <f t="shared" si="228"/>
        <v>0</v>
      </c>
      <c r="EL123" s="32">
        <f t="shared" si="229"/>
        <v>-1.6800000000000002</v>
      </c>
      <c r="EM123" s="32">
        <f t="shared" si="230"/>
        <v>0</v>
      </c>
      <c r="EN123" s="32">
        <f t="shared" si="231"/>
        <v>0</v>
      </c>
      <c r="EO123" s="32">
        <f t="shared" si="232"/>
        <v>0</v>
      </c>
      <c r="EP123" s="32">
        <f t="shared" si="233"/>
        <v>0</v>
      </c>
      <c r="EQ123" s="32">
        <f t="shared" si="234"/>
        <v>0</v>
      </c>
      <c r="ER123" s="32">
        <f t="shared" si="235"/>
        <v>-37.580000000000013</v>
      </c>
    </row>
    <row r="124" spans="1:148" x14ac:dyDescent="0.25">
      <c r="A124" t="s">
        <v>490</v>
      </c>
      <c r="B124" s="1" t="s">
        <v>421</v>
      </c>
      <c r="C124" t="str">
        <f t="shared" ca="1" si="274"/>
        <v>SPCIMP</v>
      </c>
      <c r="D124" t="str">
        <f t="shared" ca="1" si="275"/>
        <v>Alberta-Saskatchewan Intertie - Import</v>
      </c>
      <c r="J124" s="52">
        <v>67</v>
      </c>
      <c r="K124" s="52">
        <v>898</v>
      </c>
      <c r="Q124" s="32"/>
      <c r="R124" s="32"/>
      <c r="S124" s="32"/>
      <c r="T124" s="32"/>
      <c r="U124" s="32"/>
      <c r="V124" s="32">
        <v>1720.87</v>
      </c>
      <c r="W124" s="32">
        <v>19894.72</v>
      </c>
      <c r="X124" s="32"/>
      <c r="Y124" s="32"/>
      <c r="Z124" s="32"/>
      <c r="AA124" s="32"/>
      <c r="AB124" s="32"/>
      <c r="AH124" s="2">
        <v>6.4</v>
      </c>
      <c r="AI124" s="2">
        <v>6.4</v>
      </c>
      <c r="AO124" s="33"/>
      <c r="AP124" s="33"/>
      <c r="AQ124" s="33"/>
      <c r="AR124" s="33"/>
      <c r="AS124" s="33"/>
      <c r="AT124" s="33">
        <v>110.14</v>
      </c>
      <c r="AU124" s="33">
        <v>1273.26</v>
      </c>
      <c r="AV124" s="33"/>
      <c r="AW124" s="33"/>
      <c r="AX124" s="33"/>
      <c r="AY124" s="33"/>
      <c r="AZ124" s="33"/>
      <c r="BA124" s="31">
        <f t="shared" si="236"/>
        <v>0</v>
      </c>
      <c r="BB124" s="31">
        <f t="shared" si="237"/>
        <v>0</v>
      </c>
      <c r="BC124" s="31">
        <f t="shared" si="238"/>
        <v>0</v>
      </c>
      <c r="BD124" s="31">
        <f t="shared" si="239"/>
        <v>0</v>
      </c>
      <c r="BE124" s="31">
        <f t="shared" si="240"/>
        <v>0</v>
      </c>
      <c r="BF124" s="31">
        <f t="shared" si="241"/>
        <v>-0.34</v>
      </c>
      <c r="BG124" s="31">
        <f t="shared" si="242"/>
        <v>31.83</v>
      </c>
      <c r="BH124" s="31">
        <f t="shared" si="243"/>
        <v>0</v>
      </c>
      <c r="BI124" s="31">
        <f t="shared" si="244"/>
        <v>0</v>
      </c>
      <c r="BJ124" s="31">
        <f t="shared" si="245"/>
        <v>0</v>
      </c>
      <c r="BK124" s="31">
        <f t="shared" si="246"/>
        <v>0</v>
      </c>
      <c r="BL124" s="31">
        <f t="shared" si="247"/>
        <v>0</v>
      </c>
      <c r="BM124" s="6">
        <v>2.4799999999999999E-2</v>
      </c>
      <c r="BN124" s="6">
        <v>2.4799999999999999E-2</v>
      </c>
      <c r="BO124" s="6">
        <v>2.4799999999999999E-2</v>
      </c>
      <c r="BP124" s="6">
        <v>2.4799999999999999E-2</v>
      </c>
      <c r="BQ124" s="6">
        <v>2.4799999999999999E-2</v>
      </c>
      <c r="BR124" s="6">
        <v>2.4799999999999999E-2</v>
      </c>
      <c r="BS124" s="6">
        <v>2.4799999999999999E-2</v>
      </c>
      <c r="BT124" s="6">
        <v>2.4799999999999999E-2</v>
      </c>
      <c r="BU124" s="6">
        <v>2.4799999999999999E-2</v>
      </c>
      <c r="BV124" s="6">
        <v>2.4799999999999999E-2</v>
      </c>
      <c r="BW124" s="6">
        <v>2.4799999999999999E-2</v>
      </c>
      <c r="BX124" s="6">
        <v>2.4799999999999999E-2</v>
      </c>
      <c r="BY124" s="31">
        <v>0</v>
      </c>
      <c r="BZ124" s="31">
        <v>0</v>
      </c>
      <c r="CA124" s="31">
        <v>0</v>
      </c>
      <c r="CB124" s="31">
        <v>0</v>
      </c>
      <c r="CC124" s="31">
        <v>0</v>
      </c>
      <c r="CD124" s="31">
        <v>42.68</v>
      </c>
      <c r="CE124" s="31">
        <v>493.39</v>
      </c>
      <c r="CF124" s="31">
        <v>0</v>
      </c>
      <c r="CG124" s="31">
        <v>0</v>
      </c>
      <c r="CH124" s="31">
        <v>0</v>
      </c>
      <c r="CI124" s="31">
        <v>0</v>
      </c>
      <c r="CJ124" s="31">
        <v>0</v>
      </c>
      <c r="CK124" s="32">
        <f t="shared" si="248"/>
        <v>0</v>
      </c>
      <c r="CL124" s="32">
        <f t="shared" si="249"/>
        <v>0</v>
      </c>
      <c r="CM124" s="32">
        <f t="shared" si="250"/>
        <v>0</v>
      </c>
      <c r="CN124" s="32">
        <f t="shared" si="251"/>
        <v>0</v>
      </c>
      <c r="CO124" s="32">
        <f t="shared" si="252"/>
        <v>0</v>
      </c>
      <c r="CP124" s="32">
        <f t="shared" si="253"/>
        <v>4.3</v>
      </c>
      <c r="CQ124" s="32">
        <f t="shared" si="254"/>
        <v>49.74</v>
      </c>
      <c r="CR124" s="32">
        <f t="shared" si="255"/>
        <v>0</v>
      </c>
      <c r="CS124" s="32">
        <f t="shared" si="256"/>
        <v>0</v>
      </c>
      <c r="CT124" s="32">
        <f t="shared" si="257"/>
        <v>0</v>
      </c>
      <c r="CU124" s="32">
        <f t="shared" si="258"/>
        <v>0</v>
      </c>
      <c r="CV124" s="32">
        <f t="shared" si="259"/>
        <v>0</v>
      </c>
      <c r="CW124" s="31">
        <f t="shared" si="260"/>
        <v>0</v>
      </c>
      <c r="CX124" s="31">
        <f t="shared" si="261"/>
        <v>0</v>
      </c>
      <c r="CY124" s="31">
        <f t="shared" si="262"/>
        <v>0</v>
      </c>
      <c r="CZ124" s="31">
        <f t="shared" si="263"/>
        <v>0</v>
      </c>
      <c r="DA124" s="31">
        <f t="shared" si="264"/>
        <v>0</v>
      </c>
      <c r="DB124" s="31">
        <f t="shared" si="265"/>
        <v>-62.82</v>
      </c>
      <c r="DC124" s="31">
        <f t="shared" si="266"/>
        <v>-761.96</v>
      </c>
      <c r="DD124" s="31">
        <f t="shared" si="267"/>
        <v>0</v>
      </c>
      <c r="DE124" s="31">
        <f t="shared" si="268"/>
        <v>0</v>
      </c>
      <c r="DF124" s="31">
        <f t="shared" si="269"/>
        <v>0</v>
      </c>
      <c r="DG124" s="31">
        <f t="shared" si="270"/>
        <v>0</v>
      </c>
      <c r="DH124" s="31">
        <f t="shared" si="271"/>
        <v>0</v>
      </c>
      <c r="DI124" s="32">
        <f t="shared" si="200"/>
        <v>0</v>
      </c>
      <c r="DJ124" s="32">
        <f t="shared" si="201"/>
        <v>0</v>
      </c>
      <c r="DK124" s="32">
        <f t="shared" si="202"/>
        <v>0</v>
      </c>
      <c r="DL124" s="32">
        <f t="shared" si="203"/>
        <v>0</v>
      </c>
      <c r="DM124" s="32">
        <f t="shared" si="204"/>
        <v>0</v>
      </c>
      <c r="DN124" s="32">
        <f t="shared" si="205"/>
        <v>-3.14</v>
      </c>
      <c r="DO124" s="32">
        <f t="shared" si="206"/>
        <v>-38.1</v>
      </c>
      <c r="DP124" s="32">
        <f t="shared" si="207"/>
        <v>0</v>
      </c>
      <c r="DQ124" s="32">
        <f t="shared" si="208"/>
        <v>0</v>
      </c>
      <c r="DR124" s="32">
        <f t="shared" si="209"/>
        <v>0</v>
      </c>
      <c r="DS124" s="32">
        <f t="shared" si="210"/>
        <v>0</v>
      </c>
      <c r="DT124" s="32">
        <f t="shared" si="211"/>
        <v>0</v>
      </c>
      <c r="DU124" s="31">
        <f t="shared" si="212"/>
        <v>0</v>
      </c>
      <c r="DV124" s="31">
        <f t="shared" si="213"/>
        <v>0</v>
      </c>
      <c r="DW124" s="31">
        <f t="shared" si="214"/>
        <v>0</v>
      </c>
      <c r="DX124" s="31">
        <f t="shared" si="215"/>
        <v>0</v>
      </c>
      <c r="DY124" s="31">
        <f t="shared" si="216"/>
        <v>0</v>
      </c>
      <c r="DZ124" s="31">
        <f t="shared" si="217"/>
        <v>-9.33</v>
      </c>
      <c r="EA124" s="31">
        <f t="shared" si="218"/>
        <v>-111.64</v>
      </c>
      <c r="EB124" s="31">
        <f t="shared" si="219"/>
        <v>0</v>
      </c>
      <c r="EC124" s="31">
        <f t="shared" si="220"/>
        <v>0</v>
      </c>
      <c r="ED124" s="31">
        <f t="shared" si="221"/>
        <v>0</v>
      </c>
      <c r="EE124" s="31">
        <f t="shared" si="222"/>
        <v>0</v>
      </c>
      <c r="EF124" s="31">
        <f t="shared" si="223"/>
        <v>0</v>
      </c>
      <c r="EG124" s="32">
        <f t="shared" si="224"/>
        <v>0</v>
      </c>
      <c r="EH124" s="32">
        <f t="shared" si="225"/>
        <v>0</v>
      </c>
      <c r="EI124" s="32">
        <f t="shared" si="226"/>
        <v>0</v>
      </c>
      <c r="EJ124" s="32">
        <f t="shared" si="227"/>
        <v>0</v>
      </c>
      <c r="EK124" s="32">
        <f t="shared" si="228"/>
        <v>0</v>
      </c>
      <c r="EL124" s="32">
        <f t="shared" si="229"/>
        <v>-75.289999999999992</v>
      </c>
      <c r="EM124" s="32">
        <f t="shared" si="230"/>
        <v>-911.7</v>
      </c>
      <c r="EN124" s="32">
        <f t="shared" si="231"/>
        <v>0</v>
      </c>
      <c r="EO124" s="32">
        <f t="shared" si="232"/>
        <v>0</v>
      </c>
      <c r="EP124" s="32">
        <f t="shared" si="233"/>
        <v>0</v>
      </c>
      <c r="EQ124" s="32">
        <f t="shared" si="234"/>
        <v>0</v>
      </c>
      <c r="ER124" s="32">
        <f t="shared" si="235"/>
        <v>0</v>
      </c>
    </row>
    <row r="125" spans="1:148" x14ac:dyDescent="0.25">
      <c r="A125" t="s">
        <v>512</v>
      </c>
      <c r="B125" s="1" t="s">
        <v>295</v>
      </c>
      <c r="C125" t="str">
        <f t="shared" ca="1" si="274"/>
        <v>RB1</v>
      </c>
      <c r="D125" t="str">
        <f t="shared" ca="1" si="275"/>
        <v>Rainbow #1</v>
      </c>
      <c r="E125" s="52">
        <v>0</v>
      </c>
      <c r="F125" s="52">
        <v>0</v>
      </c>
      <c r="G125" s="52">
        <v>0</v>
      </c>
      <c r="H125" s="52">
        <v>0</v>
      </c>
      <c r="I125" s="52">
        <v>0</v>
      </c>
      <c r="J125" s="52">
        <v>0</v>
      </c>
      <c r="K125" s="52">
        <v>0</v>
      </c>
      <c r="L125" s="52">
        <v>0</v>
      </c>
      <c r="M125" s="52">
        <v>0</v>
      </c>
      <c r="N125" s="52">
        <v>0</v>
      </c>
      <c r="O125" s="52">
        <v>0</v>
      </c>
      <c r="P125" s="52">
        <v>0</v>
      </c>
      <c r="Q125" s="32">
        <v>0</v>
      </c>
      <c r="R125" s="32">
        <v>0</v>
      </c>
      <c r="S125" s="32">
        <v>0</v>
      </c>
      <c r="T125" s="32">
        <v>0</v>
      </c>
      <c r="U125" s="32">
        <v>0</v>
      </c>
      <c r="V125" s="32">
        <v>0</v>
      </c>
      <c r="W125" s="32">
        <v>0</v>
      </c>
      <c r="X125" s="32">
        <v>0</v>
      </c>
      <c r="Y125" s="32">
        <v>0</v>
      </c>
      <c r="Z125" s="32">
        <v>0</v>
      </c>
      <c r="AA125" s="32">
        <v>0</v>
      </c>
      <c r="AB125" s="32">
        <v>0</v>
      </c>
      <c r="AC125" s="2">
        <v>-2.84</v>
      </c>
      <c r="AD125" s="2">
        <v>-2.84</v>
      </c>
      <c r="AE125" s="2">
        <v>-2.84</v>
      </c>
      <c r="AF125" s="2">
        <v>-2.84</v>
      </c>
      <c r="AG125" s="2">
        <v>-2.84</v>
      </c>
      <c r="AH125" s="2">
        <v>-2.84</v>
      </c>
      <c r="AI125" s="2">
        <v>-2.84</v>
      </c>
      <c r="AJ125" s="2">
        <v>-2.84</v>
      </c>
      <c r="AK125" s="2">
        <v>-2.84</v>
      </c>
      <c r="AL125" s="2">
        <v>-2.84</v>
      </c>
      <c r="AM125" s="2">
        <v>-2.84</v>
      </c>
      <c r="AN125" s="2">
        <v>-2.84</v>
      </c>
      <c r="AO125" s="33">
        <v>0</v>
      </c>
      <c r="AP125" s="33">
        <v>0</v>
      </c>
      <c r="AQ125" s="33">
        <v>0</v>
      </c>
      <c r="AR125" s="33">
        <v>0</v>
      </c>
      <c r="AS125" s="33">
        <v>0</v>
      </c>
      <c r="AT125" s="33">
        <v>0</v>
      </c>
      <c r="AU125" s="33">
        <v>0</v>
      </c>
      <c r="AV125" s="33">
        <v>0</v>
      </c>
      <c r="AW125" s="33">
        <v>0</v>
      </c>
      <c r="AX125" s="33">
        <v>0</v>
      </c>
      <c r="AY125" s="33">
        <v>0</v>
      </c>
      <c r="AZ125" s="33">
        <v>0</v>
      </c>
      <c r="BA125" s="31">
        <f t="shared" si="236"/>
        <v>0</v>
      </c>
      <c r="BB125" s="31">
        <f t="shared" si="237"/>
        <v>0</v>
      </c>
      <c r="BC125" s="31">
        <f t="shared" si="238"/>
        <v>0</v>
      </c>
      <c r="BD125" s="31">
        <f t="shared" si="239"/>
        <v>0</v>
      </c>
      <c r="BE125" s="31">
        <f t="shared" si="240"/>
        <v>0</v>
      </c>
      <c r="BF125" s="31">
        <f t="shared" si="241"/>
        <v>0</v>
      </c>
      <c r="BG125" s="31">
        <f t="shared" si="242"/>
        <v>0</v>
      </c>
      <c r="BH125" s="31">
        <f t="shared" si="243"/>
        <v>0</v>
      </c>
      <c r="BI125" s="31">
        <f t="shared" si="244"/>
        <v>0</v>
      </c>
      <c r="BJ125" s="31">
        <f t="shared" si="245"/>
        <v>0</v>
      </c>
      <c r="BK125" s="31">
        <f t="shared" si="246"/>
        <v>0</v>
      </c>
      <c r="BL125" s="31">
        <f t="shared" si="247"/>
        <v>0</v>
      </c>
      <c r="BM125" s="6">
        <v>3.8399999999999997E-2</v>
      </c>
      <c r="BN125" s="6">
        <v>3.8399999999999997E-2</v>
      </c>
      <c r="BO125" s="6">
        <v>3.8399999999999997E-2</v>
      </c>
      <c r="BP125" s="6">
        <v>3.8399999999999997E-2</v>
      </c>
      <c r="BQ125" s="6">
        <v>3.8399999999999997E-2</v>
      </c>
      <c r="BR125" s="6">
        <v>3.8399999999999997E-2</v>
      </c>
      <c r="BS125" s="6">
        <v>3.8399999999999997E-2</v>
      </c>
      <c r="BT125" s="6">
        <v>3.8399999999999997E-2</v>
      </c>
      <c r="BU125" s="6">
        <v>3.8399999999999997E-2</v>
      </c>
      <c r="BV125" s="6">
        <v>3.8399999999999997E-2</v>
      </c>
      <c r="BW125" s="6">
        <v>3.8399999999999997E-2</v>
      </c>
      <c r="BX125" s="6">
        <v>3.8399999999999997E-2</v>
      </c>
      <c r="BY125" s="31">
        <v>0</v>
      </c>
      <c r="BZ125" s="31">
        <v>0</v>
      </c>
      <c r="CA125" s="31">
        <v>0</v>
      </c>
      <c r="CB125" s="31">
        <v>0</v>
      </c>
      <c r="CC125" s="31">
        <v>0</v>
      </c>
      <c r="CD125" s="31">
        <v>0</v>
      </c>
      <c r="CE125" s="31">
        <v>0</v>
      </c>
      <c r="CF125" s="31">
        <v>0</v>
      </c>
      <c r="CG125" s="31">
        <v>0</v>
      </c>
      <c r="CH125" s="31">
        <v>0</v>
      </c>
      <c r="CI125" s="31">
        <v>0</v>
      </c>
      <c r="CJ125" s="31">
        <v>0</v>
      </c>
      <c r="CK125" s="32">
        <f t="shared" si="248"/>
        <v>0</v>
      </c>
      <c r="CL125" s="32">
        <f t="shared" si="249"/>
        <v>0</v>
      </c>
      <c r="CM125" s="32">
        <f t="shared" si="250"/>
        <v>0</v>
      </c>
      <c r="CN125" s="32">
        <f t="shared" si="251"/>
        <v>0</v>
      </c>
      <c r="CO125" s="32">
        <f t="shared" si="252"/>
        <v>0</v>
      </c>
      <c r="CP125" s="32">
        <f t="shared" si="253"/>
        <v>0</v>
      </c>
      <c r="CQ125" s="32">
        <f t="shared" si="254"/>
        <v>0</v>
      </c>
      <c r="CR125" s="32">
        <f t="shared" si="255"/>
        <v>0</v>
      </c>
      <c r="CS125" s="32">
        <f t="shared" si="256"/>
        <v>0</v>
      </c>
      <c r="CT125" s="32">
        <f t="shared" si="257"/>
        <v>0</v>
      </c>
      <c r="CU125" s="32">
        <f t="shared" si="258"/>
        <v>0</v>
      </c>
      <c r="CV125" s="32">
        <f t="shared" si="259"/>
        <v>0</v>
      </c>
      <c r="CW125" s="31">
        <f t="shared" si="260"/>
        <v>0</v>
      </c>
      <c r="CX125" s="31">
        <f t="shared" si="261"/>
        <v>0</v>
      </c>
      <c r="CY125" s="31">
        <f t="shared" si="262"/>
        <v>0</v>
      </c>
      <c r="CZ125" s="31">
        <f t="shared" si="263"/>
        <v>0</v>
      </c>
      <c r="DA125" s="31">
        <f t="shared" si="264"/>
        <v>0</v>
      </c>
      <c r="DB125" s="31">
        <f t="shared" si="265"/>
        <v>0</v>
      </c>
      <c r="DC125" s="31">
        <f t="shared" si="266"/>
        <v>0</v>
      </c>
      <c r="DD125" s="31">
        <f t="shared" si="267"/>
        <v>0</v>
      </c>
      <c r="DE125" s="31">
        <f t="shared" si="268"/>
        <v>0</v>
      </c>
      <c r="DF125" s="31">
        <f t="shared" si="269"/>
        <v>0</v>
      </c>
      <c r="DG125" s="31">
        <f t="shared" si="270"/>
        <v>0</v>
      </c>
      <c r="DH125" s="31">
        <f t="shared" si="271"/>
        <v>0</v>
      </c>
      <c r="DI125" s="32">
        <f t="shared" si="200"/>
        <v>0</v>
      </c>
      <c r="DJ125" s="32">
        <f t="shared" si="201"/>
        <v>0</v>
      </c>
      <c r="DK125" s="32">
        <f t="shared" si="202"/>
        <v>0</v>
      </c>
      <c r="DL125" s="32">
        <f t="shared" si="203"/>
        <v>0</v>
      </c>
      <c r="DM125" s="32">
        <f t="shared" si="204"/>
        <v>0</v>
      </c>
      <c r="DN125" s="32">
        <f t="shared" si="205"/>
        <v>0</v>
      </c>
      <c r="DO125" s="32">
        <f t="shared" si="206"/>
        <v>0</v>
      </c>
      <c r="DP125" s="32">
        <f t="shared" si="207"/>
        <v>0</v>
      </c>
      <c r="DQ125" s="32">
        <f t="shared" si="208"/>
        <v>0</v>
      </c>
      <c r="DR125" s="32">
        <f t="shared" si="209"/>
        <v>0</v>
      </c>
      <c r="DS125" s="32">
        <f t="shared" si="210"/>
        <v>0</v>
      </c>
      <c r="DT125" s="32">
        <f t="shared" si="211"/>
        <v>0</v>
      </c>
      <c r="DU125" s="31">
        <f t="shared" si="212"/>
        <v>0</v>
      </c>
      <c r="DV125" s="31">
        <f t="shared" si="213"/>
        <v>0</v>
      </c>
      <c r="DW125" s="31">
        <f t="shared" si="214"/>
        <v>0</v>
      </c>
      <c r="DX125" s="31">
        <f t="shared" si="215"/>
        <v>0</v>
      </c>
      <c r="DY125" s="31">
        <f t="shared" si="216"/>
        <v>0</v>
      </c>
      <c r="DZ125" s="31">
        <f t="shared" si="217"/>
        <v>0</v>
      </c>
      <c r="EA125" s="31">
        <f t="shared" si="218"/>
        <v>0</v>
      </c>
      <c r="EB125" s="31">
        <f t="shared" si="219"/>
        <v>0</v>
      </c>
      <c r="EC125" s="31">
        <f t="shared" si="220"/>
        <v>0</v>
      </c>
      <c r="ED125" s="31">
        <f t="shared" si="221"/>
        <v>0</v>
      </c>
      <c r="EE125" s="31">
        <f t="shared" si="222"/>
        <v>0</v>
      </c>
      <c r="EF125" s="31">
        <f t="shared" si="223"/>
        <v>0</v>
      </c>
      <c r="EG125" s="32">
        <f t="shared" si="224"/>
        <v>0</v>
      </c>
      <c r="EH125" s="32">
        <f t="shared" si="225"/>
        <v>0</v>
      </c>
      <c r="EI125" s="32">
        <f t="shared" si="226"/>
        <v>0</v>
      </c>
      <c r="EJ125" s="32">
        <f t="shared" si="227"/>
        <v>0</v>
      </c>
      <c r="EK125" s="32">
        <f t="shared" si="228"/>
        <v>0</v>
      </c>
      <c r="EL125" s="32">
        <f t="shared" si="229"/>
        <v>0</v>
      </c>
      <c r="EM125" s="32">
        <f t="shared" si="230"/>
        <v>0</v>
      </c>
      <c r="EN125" s="32">
        <f t="shared" si="231"/>
        <v>0</v>
      </c>
      <c r="EO125" s="32">
        <f t="shared" si="232"/>
        <v>0</v>
      </c>
      <c r="EP125" s="32">
        <f t="shared" si="233"/>
        <v>0</v>
      </c>
      <c r="EQ125" s="32">
        <f t="shared" si="234"/>
        <v>0</v>
      </c>
      <c r="ER125" s="32">
        <f t="shared" si="235"/>
        <v>0</v>
      </c>
    </row>
    <row r="126" spans="1:148" x14ac:dyDescent="0.25">
      <c r="A126" t="s">
        <v>512</v>
      </c>
      <c r="B126" s="1" t="s">
        <v>297</v>
      </c>
      <c r="C126" t="str">
        <f t="shared" ca="1" si="274"/>
        <v>RB2</v>
      </c>
      <c r="D126" t="str">
        <f t="shared" ca="1" si="275"/>
        <v>Rainbow #2</v>
      </c>
      <c r="E126" s="52">
        <v>0</v>
      </c>
      <c r="F126" s="52">
        <v>0</v>
      </c>
      <c r="G126" s="52">
        <v>0</v>
      </c>
      <c r="H126" s="52">
        <v>0</v>
      </c>
      <c r="I126" s="52">
        <v>0</v>
      </c>
      <c r="J126" s="52">
        <v>0</v>
      </c>
      <c r="K126" s="52">
        <v>0</v>
      </c>
      <c r="L126" s="52">
        <v>0</v>
      </c>
      <c r="M126" s="52">
        <v>0</v>
      </c>
      <c r="N126" s="52">
        <v>0</v>
      </c>
      <c r="O126" s="52">
        <v>0</v>
      </c>
      <c r="P126" s="52">
        <v>0</v>
      </c>
      <c r="Q126" s="32">
        <v>0</v>
      </c>
      <c r="R126" s="32">
        <v>0</v>
      </c>
      <c r="S126" s="32">
        <v>0</v>
      </c>
      <c r="T126" s="32">
        <v>0</v>
      </c>
      <c r="U126" s="32">
        <v>0</v>
      </c>
      <c r="V126" s="32">
        <v>0</v>
      </c>
      <c r="W126" s="32">
        <v>0</v>
      </c>
      <c r="X126" s="32">
        <v>0</v>
      </c>
      <c r="Y126" s="32">
        <v>0</v>
      </c>
      <c r="Z126" s="32">
        <v>0</v>
      </c>
      <c r="AA126" s="32">
        <v>0</v>
      </c>
      <c r="AB126" s="32">
        <v>0</v>
      </c>
      <c r="AC126" s="2">
        <v>-2.84</v>
      </c>
      <c r="AD126" s="2">
        <v>-2.84</v>
      </c>
      <c r="AE126" s="2">
        <v>-2.84</v>
      </c>
      <c r="AF126" s="2">
        <v>-2.84</v>
      </c>
      <c r="AG126" s="2">
        <v>-2.84</v>
      </c>
      <c r="AH126" s="2">
        <v>-2.84</v>
      </c>
      <c r="AI126" s="2">
        <v>-2.84</v>
      </c>
      <c r="AJ126" s="2">
        <v>-2.84</v>
      </c>
      <c r="AK126" s="2">
        <v>-2.84</v>
      </c>
      <c r="AL126" s="2">
        <v>-2.84</v>
      </c>
      <c r="AM126" s="2">
        <v>-2.84</v>
      </c>
      <c r="AN126" s="2">
        <v>-2.84</v>
      </c>
      <c r="AO126" s="33">
        <v>0</v>
      </c>
      <c r="AP126" s="33">
        <v>0</v>
      </c>
      <c r="AQ126" s="33">
        <v>0</v>
      </c>
      <c r="AR126" s="33">
        <v>0</v>
      </c>
      <c r="AS126" s="33">
        <v>0</v>
      </c>
      <c r="AT126" s="33">
        <v>0</v>
      </c>
      <c r="AU126" s="33">
        <v>0</v>
      </c>
      <c r="AV126" s="33">
        <v>0</v>
      </c>
      <c r="AW126" s="33">
        <v>0</v>
      </c>
      <c r="AX126" s="33">
        <v>0</v>
      </c>
      <c r="AY126" s="33">
        <v>0</v>
      </c>
      <c r="AZ126" s="33">
        <v>0</v>
      </c>
      <c r="BA126" s="31">
        <f t="shared" si="236"/>
        <v>0</v>
      </c>
      <c r="BB126" s="31">
        <f t="shared" si="237"/>
        <v>0</v>
      </c>
      <c r="BC126" s="31">
        <f t="shared" si="238"/>
        <v>0</v>
      </c>
      <c r="BD126" s="31">
        <f t="shared" si="239"/>
        <v>0</v>
      </c>
      <c r="BE126" s="31">
        <f t="shared" si="240"/>
        <v>0</v>
      </c>
      <c r="BF126" s="31">
        <f t="shared" si="241"/>
        <v>0</v>
      </c>
      <c r="BG126" s="31">
        <f t="shared" si="242"/>
        <v>0</v>
      </c>
      <c r="BH126" s="31">
        <f t="shared" si="243"/>
        <v>0</v>
      </c>
      <c r="BI126" s="31">
        <f t="shared" si="244"/>
        <v>0</v>
      </c>
      <c r="BJ126" s="31">
        <f t="shared" si="245"/>
        <v>0</v>
      </c>
      <c r="BK126" s="31">
        <f t="shared" si="246"/>
        <v>0</v>
      </c>
      <c r="BL126" s="31">
        <f t="shared" si="247"/>
        <v>0</v>
      </c>
      <c r="BM126" s="6">
        <v>3.8399999999999997E-2</v>
      </c>
      <c r="BN126" s="6">
        <v>3.8399999999999997E-2</v>
      </c>
      <c r="BO126" s="6">
        <v>3.8399999999999997E-2</v>
      </c>
      <c r="BP126" s="6">
        <v>3.8399999999999997E-2</v>
      </c>
      <c r="BQ126" s="6">
        <v>3.8399999999999997E-2</v>
      </c>
      <c r="BR126" s="6">
        <v>3.8399999999999997E-2</v>
      </c>
      <c r="BS126" s="6">
        <v>3.8399999999999997E-2</v>
      </c>
      <c r="BT126" s="6">
        <v>3.8399999999999997E-2</v>
      </c>
      <c r="BU126" s="6">
        <v>3.8399999999999997E-2</v>
      </c>
      <c r="BV126" s="6">
        <v>3.8399999999999997E-2</v>
      </c>
      <c r="BW126" s="6">
        <v>3.8399999999999997E-2</v>
      </c>
      <c r="BX126" s="6">
        <v>3.8399999999999997E-2</v>
      </c>
      <c r="BY126" s="31">
        <v>0</v>
      </c>
      <c r="BZ126" s="31">
        <v>0</v>
      </c>
      <c r="CA126" s="31">
        <v>0</v>
      </c>
      <c r="CB126" s="31">
        <v>0</v>
      </c>
      <c r="CC126" s="31">
        <v>0</v>
      </c>
      <c r="CD126" s="31">
        <v>0</v>
      </c>
      <c r="CE126" s="31">
        <v>0</v>
      </c>
      <c r="CF126" s="31">
        <v>0</v>
      </c>
      <c r="CG126" s="31">
        <v>0</v>
      </c>
      <c r="CH126" s="31">
        <v>0</v>
      </c>
      <c r="CI126" s="31">
        <v>0</v>
      </c>
      <c r="CJ126" s="31">
        <v>0</v>
      </c>
      <c r="CK126" s="32">
        <f t="shared" si="248"/>
        <v>0</v>
      </c>
      <c r="CL126" s="32">
        <f t="shared" si="249"/>
        <v>0</v>
      </c>
      <c r="CM126" s="32">
        <f t="shared" si="250"/>
        <v>0</v>
      </c>
      <c r="CN126" s="32">
        <f t="shared" si="251"/>
        <v>0</v>
      </c>
      <c r="CO126" s="32">
        <f t="shared" si="252"/>
        <v>0</v>
      </c>
      <c r="CP126" s="32">
        <f t="shared" si="253"/>
        <v>0</v>
      </c>
      <c r="CQ126" s="32">
        <f t="shared" si="254"/>
        <v>0</v>
      </c>
      <c r="CR126" s="32">
        <f t="shared" si="255"/>
        <v>0</v>
      </c>
      <c r="CS126" s="32">
        <f t="shared" si="256"/>
        <v>0</v>
      </c>
      <c r="CT126" s="32">
        <f t="shared" si="257"/>
        <v>0</v>
      </c>
      <c r="CU126" s="32">
        <f t="shared" si="258"/>
        <v>0</v>
      </c>
      <c r="CV126" s="32">
        <f t="shared" si="259"/>
        <v>0</v>
      </c>
      <c r="CW126" s="31">
        <f t="shared" si="260"/>
        <v>0</v>
      </c>
      <c r="CX126" s="31">
        <f t="shared" si="261"/>
        <v>0</v>
      </c>
      <c r="CY126" s="31">
        <f t="shared" si="262"/>
        <v>0</v>
      </c>
      <c r="CZ126" s="31">
        <f t="shared" si="263"/>
        <v>0</v>
      </c>
      <c r="DA126" s="31">
        <f t="shared" si="264"/>
        <v>0</v>
      </c>
      <c r="DB126" s="31">
        <f t="shared" si="265"/>
        <v>0</v>
      </c>
      <c r="DC126" s="31">
        <f t="shared" si="266"/>
        <v>0</v>
      </c>
      <c r="DD126" s="31">
        <f t="shared" si="267"/>
        <v>0</v>
      </c>
      <c r="DE126" s="31">
        <f t="shared" si="268"/>
        <v>0</v>
      </c>
      <c r="DF126" s="31">
        <f t="shared" si="269"/>
        <v>0</v>
      </c>
      <c r="DG126" s="31">
        <f t="shared" si="270"/>
        <v>0</v>
      </c>
      <c r="DH126" s="31">
        <f t="shared" si="271"/>
        <v>0</v>
      </c>
      <c r="DI126" s="32">
        <f t="shared" si="200"/>
        <v>0</v>
      </c>
      <c r="DJ126" s="32">
        <f t="shared" si="201"/>
        <v>0</v>
      </c>
      <c r="DK126" s="32">
        <f t="shared" si="202"/>
        <v>0</v>
      </c>
      <c r="DL126" s="32">
        <f t="shared" si="203"/>
        <v>0</v>
      </c>
      <c r="DM126" s="32">
        <f t="shared" si="204"/>
        <v>0</v>
      </c>
      <c r="DN126" s="32">
        <f t="shared" si="205"/>
        <v>0</v>
      </c>
      <c r="DO126" s="32">
        <f t="shared" si="206"/>
        <v>0</v>
      </c>
      <c r="DP126" s="32">
        <f t="shared" si="207"/>
        <v>0</v>
      </c>
      <c r="DQ126" s="32">
        <f t="shared" si="208"/>
        <v>0</v>
      </c>
      <c r="DR126" s="32">
        <f t="shared" si="209"/>
        <v>0</v>
      </c>
      <c r="DS126" s="32">
        <f t="shared" si="210"/>
        <v>0</v>
      </c>
      <c r="DT126" s="32">
        <f t="shared" si="211"/>
        <v>0</v>
      </c>
      <c r="DU126" s="31">
        <f t="shared" si="212"/>
        <v>0</v>
      </c>
      <c r="DV126" s="31">
        <f t="shared" si="213"/>
        <v>0</v>
      </c>
      <c r="DW126" s="31">
        <f t="shared" si="214"/>
        <v>0</v>
      </c>
      <c r="DX126" s="31">
        <f t="shared" si="215"/>
        <v>0</v>
      </c>
      <c r="DY126" s="31">
        <f t="shared" si="216"/>
        <v>0</v>
      </c>
      <c r="DZ126" s="31">
        <f t="shared" si="217"/>
        <v>0</v>
      </c>
      <c r="EA126" s="31">
        <f t="shared" si="218"/>
        <v>0</v>
      </c>
      <c r="EB126" s="31">
        <f t="shared" si="219"/>
        <v>0</v>
      </c>
      <c r="EC126" s="31">
        <f t="shared" si="220"/>
        <v>0</v>
      </c>
      <c r="ED126" s="31">
        <f t="shared" si="221"/>
        <v>0</v>
      </c>
      <c r="EE126" s="31">
        <f t="shared" si="222"/>
        <v>0</v>
      </c>
      <c r="EF126" s="31">
        <f t="shared" si="223"/>
        <v>0</v>
      </c>
      <c r="EG126" s="32">
        <f t="shared" si="224"/>
        <v>0</v>
      </c>
      <c r="EH126" s="32">
        <f t="shared" si="225"/>
        <v>0</v>
      </c>
      <c r="EI126" s="32">
        <f t="shared" si="226"/>
        <v>0</v>
      </c>
      <c r="EJ126" s="32">
        <f t="shared" si="227"/>
        <v>0</v>
      </c>
      <c r="EK126" s="32">
        <f t="shared" si="228"/>
        <v>0</v>
      </c>
      <c r="EL126" s="32">
        <f t="shared" si="229"/>
        <v>0</v>
      </c>
      <c r="EM126" s="32">
        <f t="shared" si="230"/>
        <v>0</v>
      </c>
      <c r="EN126" s="32">
        <f t="shared" si="231"/>
        <v>0</v>
      </c>
      <c r="EO126" s="32">
        <f t="shared" si="232"/>
        <v>0</v>
      </c>
      <c r="EP126" s="32">
        <f t="shared" si="233"/>
        <v>0</v>
      </c>
      <c r="EQ126" s="32">
        <f t="shared" si="234"/>
        <v>0</v>
      </c>
      <c r="ER126" s="32">
        <f t="shared" si="235"/>
        <v>0</v>
      </c>
    </row>
    <row r="127" spans="1:148" x14ac:dyDescent="0.25">
      <c r="A127" t="s">
        <v>512</v>
      </c>
      <c r="B127" s="1" t="s">
        <v>299</v>
      </c>
      <c r="C127" t="str">
        <f t="shared" ca="1" si="274"/>
        <v>RB3</v>
      </c>
      <c r="D127" t="str">
        <f t="shared" ca="1" si="275"/>
        <v>Rainbow #3</v>
      </c>
      <c r="E127" s="52">
        <v>0</v>
      </c>
      <c r="F127" s="52">
        <v>0</v>
      </c>
      <c r="G127" s="52">
        <v>0</v>
      </c>
      <c r="H127" s="52">
        <v>0</v>
      </c>
      <c r="I127" s="52">
        <v>0</v>
      </c>
      <c r="J127" s="52">
        <v>0</v>
      </c>
      <c r="K127" s="52">
        <v>0</v>
      </c>
      <c r="L127" s="52">
        <v>0</v>
      </c>
      <c r="M127" s="52">
        <v>0</v>
      </c>
      <c r="N127" s="52">
        <v>0</v>
      </c>
      <c r="O127" s="52">
        <v>0</v>
      </c>
      <c r="P127" s="52">
        <v>0</v>
      </c>
      <c r="Q127" s="32">
        <v>0</v>
      </c>
      <c r="R127" s="32">
        <v>0</v>
      </c>
      <c r="S127" s="32">
        <v>0</v>
      </c>
      <c r="T127" s="32">
        <v>0</v>
      </c>
      <c r="U127" s="32">
        <v>0</v>
      </c>
      <c r="V127" s="32">
        <v>0</v>
      </c>
      <c r="W127" s="32">
        <v>0</v>
      </c>
      <c r="X127" s="32">
        <v>0</v>
      </c>
      <c r="Y127" s="32">
        <v>0</v>
      </c>
      <c r="Z127" s="32">
        <v>0</v>
      </c>
      <c r="AA127" s="32">
        <v>0</v>
      </c>
      <c r="AB127" s="32">
        <v>0</v>
      </c>
      <c r="AC127" s="2">
        <v>-2.59</v>
      </c>
      <c r="AD127" s="2">
        <v>-2.59</v>
      </c>
      <c r="AE127" s="2">
        <v>-2.59</v>
      </c>
      <c r="AF127" s="2">
        <v>-2.59</v>
      </c>
      <c r="AG127" s="2">
        <v>-2.59</v>
      </c>
      <c r="AH127" s="2">
        <v>-2.59</v>
      </c>
      <c r="AI127" s="2">
        <v>-2.59</v>
      </c>
      <c r="AJ127" s="2">
        <v>-2.59</v>
      </c>
      <c r="AK127" s="2">
        <v>-2.59</v>
      </c>
      <c r="AL127" s="2">
        <v>-2.59</v>
      </c>
      <c r="AM127" s="2">
        <v>-2.59</v>
      </c>
      <c r="AN127" s="2">
        <v>-2.59</v>
      </c>
      <c r="AO127" s="33">
        <v>0</v>
      </c>
      <c r="AP127" s="33">
        <v>0</v>
      </c>
      <c r="AQ127" s="33">
        <v>0</v>
      </c>
      <c r="AR127" s="33">
        <v>0</v>
      </c>
      <c r="AS127" s="33">
        <v>0</v>
      </c>
      <c r="AT127" s="33">
        <v>0</v>
      </c>
      <c r="AU127" s="33">
        <v>0</v>
      </c>
      <c r="AV127" s="33">
        <v>0</v>
      </c>
      <c r="AW127" s="33">
        <v>0</v>
      </c>
      <c r="AX127" s="33">
        <v>0</v>
      </c>
      <c r="AY127" s="33">
        <v>0</v>
      </c>
      <c r="AZ127" s="33">
        <v>0</v>
      </c>
      <c r="BA127" s="31">
        <f t="shared" si="236"/>
        <v>0</v>
      </c>
      <c r="BB127" s="31">
        <f t="shared" si="237"/>
        <v>0</v>
      </c>
      <c r="BC127" s="31">
        <f t="shared" si="238"/>
        <v>0</v>
      </c>
      <c r="BD127" s="31">
        <f t="shared" si="239"/>
        <v>0</v>
      </c>
      <c r="BE127" s="31">
        <f t="shared" si="240"/>
        <v>0</v>
      </c>
      <c r="BF127" s="31">
        <f t="shared" si="241"/>
        <v>0</v>
      </c>
      <c r="BG127" s="31">
        <f t="shared" si="242"/>
        <v>0</v>
      </c>
      <c r="BH127" s="31">
        <f t="shared" si="243"/>
        <v>0</v>
      </c>
      <c r="BI127" s="31">
        <f t="shared" si="244"/>
        <v>0</v>
      </c>
      <c r="BJ127" s="31">
        <f t="shared" si="245"/>
        <v>0</v>
      </c>
      <c r="BK127" s="31">
        <f t="shared" si="246"/>
        <v>0</v>
      </c>
      <c r="BL127" s="31">
        <f t="shared" si="247"/>
        <v>0</v>
      </c>
      <c r="BM127" s="6">
        <v>3.8399999999999997E-2</v>
      </c>
      <c r="BN127" s="6">
        <v>3.8399999999999997E-2</v>
      </c>
      <c r="BO127" s="6">
        <v>3.8399999999999997E-2</v>
      </c>
      <c r="BP127" s="6">
        <v>3.8399999999999997E-2</v>
      </c>
      <c r="BQ127" s="6">
        <v>3.8399999999999997E-2</v>
      </c>
      <c r="BR127" s="6">
        <v>3.8399999999999997E-2</v>
      </c>
      <c r="BS127" s="6">
        <v>3.8399999999999997E-2</v>
      </c>
      <c r="BT127" s="6">
        <v>3.8399999999999997E-2</v>
      </c>
      <c r="BU127" s="6">
        <v>3.8399999999999997E-2</v>
      </c>
      <c r="BV127" s="6">
        <v>3.8399999999999997E-2</v>
      </c>
      <c r="BW127" s="6">
        <v>3.8399999999999997E-2</v>
      </c>
      <c r="BX127" s="6">
        <v>3.8399999999999997E-2</v>
      </c>
      <c r="BY127" s="31">
        <v>0</v>
      </c>
      <c r="BZ127" s="31">
        <v>0</v>
      </c>
      <c r="CA127" s="31">
        <v>0</v>
      </c>
      <c r="CB127" s="31">
        <v>0</v>
      </c>
      <c r="CC127" s="31">
        <v>0</v>
      </c>
      <c r="CD127" s="31">
        <v>0</v>
      </c>
      <c r="CE127" s="31">
        <v>0</v>
      </c>
      <c r="CF127" s="31">
        <v>0</v>
      </c>
      <c r="CG127" s="31">
        <v>0</v>
      </c>
      <c r="CH127" s="31">
        <v>0</v>
      </c>
      <c r="CI127" s="31">
        <v>0</v>
      </c>
      <c r="CJ127" s="31">
        <v>0</v>
      </c>
      <c r="CK127" s="32">
        <f t="shared" si="248"/>
        <v>0</v>
      </c>
      <c r="CL127" s="32">
        <f t="shared" si="249"/>
        <v>0</v>
      </c>
      <c r="CM127" s="32">
        <f t="shared" si="250"/>
        <v>0</v>
      </c>
      <c r="CN127" s="32">
        <f t="shared" si="251"/>
        <v>0</v>
      </c>
      <c r="CO127" s="32">
        <f t="shared" si="252"/>
        <v>0</v>
      </c>
      <c r="CP127" s="32">
        <f t="shared" si="253"/>
        <v>0</v>
      </c>
      <c r="CQ127" s="32">
        <f t="shared" si="254"/>
        <v>0</v>
      </c>
      <c r="CR127" s="32">
        <f t="shared" si="255"/>
        <v>0</v>
      </c>
      <c r="CS127" s="32">
        <f t="shared" si="256"/>
        <v>0</v>
      </c>
      <c r="CT127" s="32">
        <f t="shared" si="257"/>
        <v>0</v>
      </c>
      <c r="CU127" s="32">
        <f t="shared" si="258"/>
        <v>0</v>
      </c>
      <c r="CV127" s="32">
        <f t="shared" si="259"/>
        <v>0</v>
      </c>
      <c r="CW127" s="31">
        <f t="shared" si="260"/>
        <v>0</v>
      </c>
      <c r="CX127" s="31">
        <f t="shared" si="261"/>
        <v>0</v>
      </c>
      <c r="CY127" s="31">
        <f t="shared" si="262"/>
        <v>0</v>
      </c>
      <c r="CZ127" s="31">
        <f t="shared" si="263"/>
        <v>0</v>
      </c>
      <c r="DA127" s="31">
        <f t="shared" si="264"/>
        <v>0</v>
      </c>
      <c r="DB127" s="31">
        <f t="shared" si="265"/>
        <v>0</v>
      </c>
      <c r="DC127" s="31">
        <f t="shared" si="266"/>
        <v>0</v>
      </c>
      <c r="DD127" s="31">
        <f t="shared" si="267"/>
        <v>0</v>
      </c>
      <c r="DE127" s="31">
        <f t="shared" si="268"/>
        <v>0</v>
      </c>
      <c r="DF127" s="31">
        <f t="shared" si="269"/>
        <v>0</v>
      </c>
      <c r="DG127" s="31">
        <f t="shared" si="270"/>
        <v>0</v>
      </c>
      <c r="DH127" s="31">
        <f t="shared" si="271"/>
        <v>0</v>
      </c>
      <c r="DI127" s="32">
        <f t="shared" si="200"/>
        <v>0</v>
      </c>
      <c r="DJ127" s="32">
        <f t="shared" si="201"/>
        <v>0</v>
      </c>
      <c r="DK127" s="32">
        <f t="shared" si="202"/>
        <v>0</v>
      </c>
      <c r="DL127" s="32">
        <f t="shared" si="203"/>
        <v>0</v>
      </c>
      <c r="DM127" s="32">
        <f t="shared" si="204"/>
        <v>0</v>
      </c>
      <c r="DN127" s="32">
        <f t="shared" si="205"/>
        <v>0</v>
      </c>
      <c r="DO127" s="32">
        <f t="shared" si="206"/>
        <v>0</v>
      </c>
      <c r="DP127" s="32">
        <f t="shared" si="207"/>
        <v>0</v>
      </c>
      <c r="DQ127" s="32">
        <f t="shared" si="208"/>
        <v>0</v>
      </c>
      <c r="DR127" s="32">
        <f t="shared" si="209"/>
        <v>0</v>
      </c>
      <c r="DS127" s="32">
        <f t="shared" si="210"/>
        <v>0</v>
      </c>
      <c r="DT127" s="32">
        <f t="shared" si="211"/>
        <v>0</v>
      </c>
      <c r="DU127" s="31">
        <f t="shared" si="212"/>
        <v>0</v>
      </c>
      <c r="DV127" s="31">
        <f t="shared" si="213"/>
        <v>0</v>
      </c>
      <c r="DW127" s="31">
        <f t="shared" si="214"/>
        <v>0</v>
      </c>
      <c r="DX127" s="31">
        <f t="shared" si="215"/>
        <v>0</v>
      </c>
      <c r="DY127" s="31">
        <f t="shared" si="216"/>
        <v>0</v>
      </c>
      <c r="DZ127" s="31">
        <f t="shared" si="217"/>
        <v>0</v>
      </c>
      <c r="EA127" s="31">
        <f t="shared" si="218"/>
        <v>0</v>
      </c>
      <c r="EB127" s="31">
        <f t="shared" si="219"/>
        <v>0</v>
      </c>
      <c r="EC127" s="31">
        <f t="shared" si="220"/>
        <v>0</v>
      </c>
      <c r="ED127" s="31">
        <f t="shared" si="221"/>
        <v>0</v>
      </c>
      <c r="EE127" s="31">
        <f t="shared" si="222"/>
        <v>0</v>
      </c>
      <c r="EF127" s="31">
        <f t="shared" si="223"/>
        <v>0</v>
      </c>
      <c r="EG127" s="32">
        <f t="shared" si="224"/>
        <v>0</v>
      </c>
      <c r="EH127" s="32">
        <f t="shared" si="225"/>
        <v>0</v>
      </c>
      <c r="EI127" s="32">
        <f t="shared" si="226"/>
        <v>0</v>
      </c>
      <c r="EJ127" s="32">
        <f t="shared" si="227"/>
        <v>0</v>
      </c>
      <c r="EK127" s="32">
        <f t="shared" si="228"/>
        <v>0</v>
      </c>
      <c r="EL127" s="32">
        <f t="shared" si="229"/>
        <v>0</v>
      </c>
      <c r="EM127" s="32">
        <f t="shared" si="230"/>
        <v>0</v>
      </c>
      <c r="EN127" s="32">
        <f t="shared" si="231"/>
        <v>0</v>
      </c>
      <c r="EO127" s="32">
        <f t="shared" si="232"/>
        <v>0</v>
      </c>
      <c r="EP127" s="32">
        <f t="shared" si="233"/>
        <v>0</v>
      </c>
      <c r="EQ127" s="32">
        <f t="shared" si="234"/>
        <v>0</v>
      </c>
      <c r="ER127" s="32">
        <f t="shared" si="235"/>
        <v>0</v>
      </c>
    </row>
    <row r="128" spans="1:148" x14ac:dyDescent="0.25">
      <c r="A128" t="s">
        <v>512</v>
      </c>
      <c r="B128" s="1" t="s">
        <v>51</v>
      </c>
      <c r="C128" t="str">
        <f t="shared" ca="1" si="274"/>
        <v>RB5</v>
      </c>
      <c r="D128" t="str">
        <f t="shared" ca="1" si="275"/>
        <v>Rainbow #5</v>
      </c>
      <c r="E128" s="52">
        <v>5400.3280000000004</v>
      </c>
      <c r="F128" s="52">
        <v>5020.2079999999996</v>
      </c>
      <c r="G128" s="52">
        <v>1746.588</v>
      </c>
      <c r="H128" s="52">
        <v>2922.02</v>
      </c>
      <c r="I128" s="52">
        <v>6813.7240000000002</v>
      </c>
      <c r="J128" s="52">
        <v>7016.6679999999997</v>
      </c>
      <c r="K128" s="52">
        <v>2357.86</v>
      </c>
      <c r="L128" s="52">
        <v>2839.2959999999998</v>
      </c>
      <c r="M128" s="52">
        <v>781.596</v>
      </c>
      <c r="N128" s="52">
        <v>899.81960000000004</v>
      </c>
      <c r="O128" s="52">
        <v>607.75360000000001</v>
      </c>
      <c r="P128" s="52">
        <v>2862.8951999999999</v>
      </c>
      <c r="Q128" s="32">
        <v>410453.5</v>
      </c>
      <c r="R128" s="32">
        <v>384478.44</v>
      </c>
      <c r="S128" s="32">
        <v>66206.490000000005</v>
      </c>
      <c r="T128" s="32">
        <v>94178.17</v>
      </c>
      <c r="U128" s="32">
        <v>1009239.55</v>
      </c>
      <c r="V128" s="32">
        <v>1966573.99</v>
      </c>
      <c r="W128" s="32">
        <v>124281.96</v>
      </c>
      <c r="X128" s="32">
        <v>426565.96</v>
      </c>
      <c r="Y128" s="32">
        <v>31162.58</v>
      </c>
      <c r="Z128" s="32">
        <v>49647.839999999997</v>
      </c>
      <c r="AA128" s="32">
        <v>84156.19</v>
      </c>
      <c r="AB128" s="32">
        <v>114728.89</v>
      </c>
      <c r="AC128" s="2">
        <v>-2.65</v>
      </c>
      <c r="AD128" s="2">
        <v>-2.65</v>
      </c>
      <c r="AE128" s="2">
        <v>-2.65</v>
      </c>
      <c r="AF128" s="2">
        <v>-2.65</v>
      </c>
      <c r="AG128" s="2">
        <v>-2.65</v>
      </c>
      <c r="AH128" s="2">
        <v>-2.65</v>
      </c>
      <c r="AI128" s="2">
        <v>-2.65</v>
      </c>
      <c r="AJ128" s="2">
        <v>-2.65</v>
      </c>
      <c r="AK128" s="2">
        <v>-2.65</v>
      </c>
      <c r="AL128" s="2">
        <v>-2.65</v>
      </c>
      <c r="AM128" s="2">
        <v>-2.65</v>
      </c>
      <c r="AN128" s="2">
        <v>-2.65</v>
      </c>
      <c r="AO128" s="33">
        <v>-10877.02</v>
      </c>
      <c r="AP128" s="33">
        <v>-10188.68</v>
      </c>
      <c r="AQ128" s="33">
        <v>-1754.47</v>
      </c>
      <c r="AR128" s="33">
        <v>-2495.7199999999998</v>
      </c>
      <c r="AS128" s="33">
        <v>-26744.85</v>
      </c>
      <c r="AT128" s="33">
        <v>-52114.21</v>
      </c>
      <c r="AU128" s="33">
        <v>-3293.47</v>
      </c>
      <c r="AV128" s="33">
        <v>-11304</v>
      </c>
      <c r="AW128" s="33">
        <v>-825.81</v>
      </c>
      <c r="AX128" s="33">
        <v>-1315.67</v>
      </c>
      <c r="AY128" s="33">
        <v>-2230.14</v>
      </c>
      <c r="AZ128" s="33">
        <v>-3040.32</v>
      </c>
      <c r="BA128" s="31">
        <f t="shared" si="236"/>
        <v>-41.05</v>
      </c>
      <c r="BB128" s="31">
        <f t="shared" si="237"/>
        <v>-38.450000000000003</v>
      </c>
      <c r="BC128" s="31">
        <f t="shared" si="238"/>
        <v>-6.62</v>
      </c>
      <c r="BD128" s="31">
        <f t="shared" si="239"/>
        <v>-18.84</v>
      </c>
      <c r="BE128" s="31">
        <f t="shared" si="240"/>
        <v>-201.85</v>
      </c>
      <c r="BF128" s="31">
        <f t="shared" si="241"/>
        <v>-393.31</v>
      </c>
      <c r="BG128" s="31">
        <f t="shared" si="242"/>
        <v>198.85</v>
      </c>
      <c r="BH128" s="31">
        <f t="shared" si="243"/>
        <v>682.51</v>
      </c>
      <c r="BI128" s="31">
        <f t="shared" si="244"/>
        <v>49.86</v>
      </c>
      <c r="BJ128" s="31">
        <f t="shared" si="245"/>
        <v>-54.61</v>
      </c>
      <c r="BK128" s="31">
        <f t="shared" si="246"/>
        <v>-92.57</v>
      </c>
      <c r="BL128" s="31">
        <f t="shared" si="247"/>
        <v>-126.2</v>
      </c>
      <c r="BM128" s="6">
        <v>-3.0300000000000001E-2</v>
      </c>
      <c r="BN128" s="6">
        <v>-3.0300000000000001E-2</v>
      </c>
      <c r="BO128" s="6">
        <v>-3.0300000000000001E-2</v>
      </c>
      <c r="BP128" s="6">
        <v>-3.0300000000000001E-2</v>
      </c>
      <c r="BQ128" s="6">
        <v>-3.0300000000000001E-2</v>
      </c>
      <c r="BR128" s="6">
        <v>-3.0300000000000001E-2</v>
      </c>
      <c r="BS128" s="6">
        <v>-3.0300000000000001E-2</v>
      </c>
      <c r="BT128" s="6">
        <v>-3.0300000000000001E-2</v>
      </c>
      <c r="BU128" s="6">
        <v>-3.0300000000000001E-2</v>
      </c>
      <c r="BV128" s="6">
        <v>-3.0300000000000001E-2</v>
      </c>
      <c r="BW128" s="6">
        <v>-3.0300000000000001E-2</v>
      </c>
      <c r="BX128" s="6">
        <v>-3.0300000000000001E-2</v>
      </c>
      <c r="BY128" s="31">
        <v>-12436.74</v>
      </c>
      <c r="BZ128" s="31">
        <v>-11649.7</v>
      </c>
      <c r="CA128" s="31">
        <v>-2006.06</v>
      </c>
      <c r="CB128" s="31">
        <v>-2853.6</v>
      </c>
      <c r="CC128" s="31">
        <v>-30579.96</v>
      </c>
      <c r="CD128" s="31">
        <v>-59587.19</v>
      </c>
      <c r="CE128" s="31">
        <v>-3765.74</v>
      </c>
      <c r="CF128" s="31">
        <v>-12924.95</v>
      </c>
      <c r="CG128" s="31">
        <v>-944.23</v>
      </c>
      <c r="CH128" s="31">
        <v>-1504.33</v>
      </c>
      <c r="CI128" s="31">
        <v>-2549.9299999999998</v>
      </c>
      <c r="CJ128" s="31">
        <v>-3476.29</v>
      </c>
      <c r="CK128" s="32">
        <f t="shared" si="248"/>
        <v>1026.1300000000001</v>
      </c>
      <c r="CL128" s="32">
        <f t="shared" si="249"/>
        <v>961.2</v>
      </c>
      <c r="CM128" s="32">
        <f t="shared" si="250"/>
        <v>165.52</v>
      </c>
      <c r="CN128" s="32">
        <f t="shared" si="251"/>
        <v>235.45</v>
      </c>
      <c r="CO128" s="32">
        <f t="shared" si="252"/>
        <v>2523.1</v>
      </c>
      <c r="CP128" s="32">
        <f t="shared" si="253"/>
        <v>4916.43</v>
      </c>
      <c r="CQ128" s="32">
        <f t="shared" si="254"/>
        <v>310.7</v>
      </c>
      <c r="CR128" s="32">
        <f t="shared" si="255"/>
        <v>1066.4100000000001</v>
      </c>
      <c r="CS128" s="32">
        <f t="shared" si="256"/>
        <v>77.91</v>
      </c>
      <c r="CT128" s="32">
        <f t="shared" si="257"/>
        <v>124.12</v>
      </c>
      <c r="CU128" s="32">
        <f t="shared" si="258"/>
        <v>210.39</v>
      </c>
      <c r="CV128" s="32">
        <f t="shared" si="259"/>
        <v>286.82</v>
      </c>
      <c r="CW128" s="31">
        <f t="shared" si="260"/>
        <v>-492.54000000000013</v>
      </c>
      <c r="CX128" s="31">
        <f t="shared" si="261"/>
        <v>-461.36999999999972</v>
      </c>
      <c r="CY128" s="31">
        <f t="shared" si="262"/>
        <v>-79.449999999999932</v>
      </c>
      <c r="CZ128" s="31">
        <f t="shared" si="263"/>
        <v>-103.59000000000029</v>
      </c>
      <c r="DA128" s="31">
        <f t="shared" si="264"/>
        <v>-1110.1600000000021</v>
      </c>
      <c r="DB128" s="31">
        <f t="shared" si="265"/>
        <v>-2163.240000000003</v>
      </c>
      <c r="DC128" s="31">
        <f t="shared" si="266"/>
        <v>-360.42000000000019</v>
      </c>
      <c r="DD128" s="31">
        <f t="shared" si="267"/>
        <v>-1237.0500000000009</v>
      </c>
      <c r="DE128" s="31">
        <f t="shared" si="268"/>
        <v>-90.370000000000104</v>
      </c>
      <c r="DF128" s="31">
        <f t="shared" si="269"/>
        <v>-9.9299999999999642</v>
      </c>
      <c r="DG128" s="31">
        <f t="shared" si="270"/>
        <v>-16.830000000000098</v>
      </c>
      <c r="DH128" s="31">
        <f t="shared" si="271"/>
        <v>-22.949999999999633</v>
      </c>
      <c r="DI128" s="32">
        <f t="shared" si="200"/>
        <v>-24.63</v>
      </c>
      <c r="DJ128" s="32">
        <f t="shared" si="201"/>
        <v>-23.07</v>
      </c>
      <c r="DK128" s="32">
        <f t="shared" si="202"/>
        <v>-3.97</v>
      </c>
      <c r="DL128" s="32">
        <f t="shared" si="203"/>
        <v>-5.18</v>
      </c>
      <c r="DM128" s="32">
        <f t="shared" si="204"/>
        <v>-55.51</v>
      </c>
      <c r="DN128" s="32">
        <f t="shared" si="205"/>
        <v>-108.16</v>
      </c>
      <c r="DO128" s="32">
        <f t="shared" si="206"/>
        <v>-18.02</v>
      </c>
      <c r="DP128" s="32">
        <f t="shared" si="207"/>
        <v>-61.85</v>
      </c>
      <c r="DQ128" s="32">
        <f t="shared" si="208"/>
        <v>-4.5199999999999996</v>
      </c>
      <c r="DR128" s="32">
        <f t="shared" si="209"/>
        <v>-0.5</v>
      </c>
      <c r="DS128" s="32">
        <f t="shared" si="210"/>
        <v>-0.84</v>
      </c>
      <c r="DT128" s="32">
        <f t="shared" si="211"/>
        <v>-1.1499999999999999</v>
      </c>
      <c r="DU128" s="31">
        <f t="shared" si="212"/>
        <v>-78.27</v>
      </c>
      <c r="DV128" s="31">
        <f t="shared" si="213"/>
        <v>-72.34</v>
      </c>
      <c r="DW128" s="31">
        <f t="shared" si="214"/>
        <v>-12.3</v>
      </c>
      <c r="DX128" s="31">
        <f t="shared" si="215"/>
        <v>-15.82</v>
      </c>
      <c r="DY128" s="31">
        <f t="shared" si="216"/>
        <v>-167.3</v>
      </c>
      <c r="DZ128" s="31">
        <f t="shared" si="217"/>
        <v>-321.39999999999998</v>
      </c>
      <c r="EA128" s="31">
        <f t="shared" si="218"/>
        <v>-52.81</v>
      </c>
      <c r="EB128" s="31">
        <f t="shared" si="219"/>
        <v>-178.89</v>
      </c>
      <c r="EC128" s="31">
        <f t="shared" si="220"/>
        <v>-12.9</v>
      </c>
      <c r="ED128" s="31">
        <f t="shared" si="221"/>
        <v>-1.4</v>
      </c>
      <c r="EE128" s="31">
        <f t="shared" si="222"/>
        <v>-2.34</v>
      </c>
      <c r="EF128" s="31">
        <f t="shared" si="223"/>
        <v>-3.15</v>
      </c>
      <c r="EG128" s="32">
        <f t="shared" si="224"/>
        <v>-595.44000000000017</v>
      </c>
      <c r="EH128" s="32">
        <f t="shared" si="225"/>
        <v>-556.77999999999975</v>
      </c>
      <c r="EI128" s="32">
        <f t="shared" si="226"/>
        <v>-95.719999999999928</v>
      </c>
      <c r="EJ128" s="32">
        <f t="shared" si="227"/>
        <v>-124.59000000000029</v>
      </c>
      <c r="EK128" s="32">
        <f t="shared" si="228"/>
        <v>-1332.9700000000021</v>
      </c>
      <c r="EL128" s="32">
        <f t="shared" si="229"/>
        <v>-2592.8000000000029</v>
      </c>
      <c r="EM128" s="32">
        <f t="shared" si="230"/>
        <v>-431.25000000000017</v>
      </c>
      <c r="EN128" s="32">
        <f t="shared" si="231"/>
        <v>-1477.7900000000009</v>
      </c>
      <c r="EO128" s="32">
        <f t="shared" si="232"/>
        <v>-107.79000000000011</v>
      </c>
      <c r="EP128" s="32">
        <f t="shared" si="233"/>
        <v>-11.829999999999965</v>
      </c>
      <c r="EQ128" s="32">
        <f t="shared" si="234"/>
        <v>-20.010000000000097</v>
      </c>
      <c r="ER128" s="32">
        <f t="shared" si="235"/>
        <v>-27.249999999999631</v>
      </c>
    </row>
    <row r="129" spans="1:148" x14ac:dyDescent="0.25">
      <c r="A129" t="s">
        <v>515</v>
      </c>
      <c r="B129" s="1" t="s">
        <v>109</v>
      </c>
      <c r="C129" t="str">
        <f t="shared" ca="1" si="274"/>
        <v>BCHIMP</v>
      </c>
      <c r="D129" t="str">
        <f t="shared" ca="1" si="275"/>
        <v>Alberta-BC Intertie - Import</v>
      </c>
      <c r="E129" s="52">
        <v>362</v>
      </c>
      <c r="F129" s="52">
        <v>422</v>
      </c>
      <c r="O129" s="52">
        <v>225</v>
      </c>
      <c r="P129" s="52">
        <v>1775</v>
      </c>
      <c r="Q129" s="32">
        <v>13613.44</v>
      </c>
      <c r="R129" s="32">
        <v>12687.37</v>
      </c>
      <c r="S129" s="32"/>
      <c r="T129" s="32"/>
      <c r="U129" s="32"/>
      <c r="V129" s="32"/>
      <c r="W129" s="32"/>
      <c r="X129" s="32"/>
      <c r="Y129" s="32"/>
      <c r="Z129" s="32"/>
      <c r="AA129" s="32">
        <v>4395.95</v>
      </c>
      <c r="AB129" s="32">
        <v>52608.5</v>
      </c>
      <c r="AC129" s="2">
        <v>2.56</v>
      </c>
      <c r="AD129" s="2">
        <v>2.56</v>
      </c>
      <c r="AM129" s="2">
        <v>2.56</v>
      </c>
      <c r="AN129" s="2">
        <v>2.56</v>
      </c>
      <c r="AO129" s="33">
        <v>348.5</v>
      </c>
      <c r="AP129" s="33">
        <v>324.8</v>
      </c>
      <c r="AQ129" s="33"/>
      <c r="AR129" s="33"/>
      <c r="AS129" s="33"/>
      <c r="AT129" s="33"/>
      <c r="AU129" s="33"/>
      <c r="AV129" s="33"/>
      <c r="AW129" s="33"/>
      <c r="AX129" s="33"/>
      <c r="AY129" s="33">
        <v>112.54</v>
      </c>
      <c r="AZ129" s="33">
        <v>1346.78</v>
      </c>
      <c r="BA129" s="31">
        <f t="shared" si="236"/>
        <v>-1.36</v>
      </c>
      <c r="BB129" s="31">
        <f t="shared" si="237"/>
        <v>-1.27</v>
      </c>
      <c r="BC129" s="31">
        <f t="shared" si="238"/>
        <v>0</v>
      </c>
      <c r="BD129" s="31">
        <f t="shared" si="239"/>
        <v>0</v>
      </c>
      <c r="BE129" s="31">
        <f t="shared" si="240"/>
        <v>0</v>
      </c>
      <c r="BF129" s="31">
        <f t="shared" si="241"/>
        <v>0</v>
      </c>
      <c r="BG129" s="31">
        <f t="shared" si="242"/>
        <v>0</v>
      </c>
      <c r="BH129" s="31">
        <f t="shared" si="243"/>
        <v>0</v>
      </c>
      <c r="BI129" s="31">
        <f t="shared" si="244"/>
        <v>0</v>
      </c>
      <c r="BJ129" s="31">
        <f t="shared" si="245"/>
        <v>0</v>
      </c>
      <c r="BK129" s="31">
        <f t="shared" si="246"/>
        <v>-4.84</v>
      </c>
      <c r="BL129" s="31">
        <f t="shared" si="247"/>
        <v>-57.87</v>
      </c>
      <c r="BM129" s="6">
        <v>2.3E-3</v>
      </c>
      <c r="BN129" s="6">
        <v>2.3E-3</v>
      </c>
      <c r="BO129" s="6">
        <v>2.3E-3</v>
      </c>
      <c r="BP129" s="6">
        <v>2.3E-3</v>
      </c>
      <c r="BQ129" s="6">
        <v>2.3E-3</v>
      </c>
      <c r="BR129" s="6">
        <v>2.3E-3</v>
      </c>
      <c r="BS129" s="6">
        <v>2.3E-3</v>
      </c>
      <c r="BT129" s="6">
        <v>2.3E-3</v>
      </c>
      <c r="BU129" s="6">
        <v>2.3E-3</v>
      </c>
      <c r="BV129" s="6">
        <v>2.3E-3</v>
      </c>
      <c r="BW129" s="6">
        <v>2.3E-3</v>
      </c>
      <c r="BX129" s="6">
        <v>2.3E-3</v>
      </c>
      <c r="BY129" s="31">
        <v>31.31</v>
      </c>
      <c r="BZ129" s="31">
        <v>29.18</v>
      </c>
      <c r="CA129" s="31">
        <v>0</v>
      </c>
      <c r="CB129" s="31">
        <v>0</v>
      </c>
      <c r="CC129" s="31">
        <v>0</v>
      </c>
      <c r="CD129" s="31">
        <v>0</v>
      </c>
      <c r="CE129" s="31">
        <v>0</v>
      </c>
      <c r="CF129" s="31">
        <v>0</v>
      </c>
      <c r="CG129" s="31">
        <v>0</v>
      </c>
      <c r="CH129" s="31">
        <v>0</v>
      </c>
      <c r="CI129" s="31">
        <v>10.11</v>
      </c>
      <c r="CJ129" s="31">
        <v>121</v>
      </c>
      <c r="CK129" s="32">
        <f t="shared" si="248"/>
        <v>34.03</v>
      </c>
      <c r="CL129" s="32">
        <f t="shared" si="249"/>
        <v>31.72</v>
      </c>
      <c r="CM129" s="32">
        <f t="shared" si="250"/>
        <v>0</v>
      </c>
      <c r="CN129" s="32">
        <f t="shared" si="251"/>
        <v>0</v>
      </c>
      <c r="CO129" s="32">
        <f t="shared" si="252"/>
        <v>0</v>
      </c>
      <c r="CP129" s="32">
        <f t="shared" si="253"/>
        <v>0</v>
      </c>
      <c r="CQ129" s="32">
        <f t="shared" si="254"/>
        <v>0</v>
      </c>
      <c r="CR129" s="32">
        <f t="shared" si="255"/>
        <v>0</v>
      </c>
      <c r="CS129" s="32">
        <f t="shared" si="256"/>
        <v>0</v>
      </c>
      <c r="CT129" s="32">
        <f t="shared" si="257"/>
        <v>0</v>
      </c>
      <c r="CU129" s="32">
        <f t="shared" si="258"/>
        <v>10.99</v>
      </c>
      <c r="CV129" s="32">
        <f t="shared" si="259"/>
        <v>131.52000000000001</v>
      </c>
      <c r="CW129" s="31">
        <f t="shared" si="260"/>
        <v>-281.79999999999995</v>
      </c>
      <c r="CX129" s="31">
        <f t="shared" si="261"/>
        <v>-262.63000000000005</v>
      </c>
      <c r="CY129" s="31">
        <f t="shared" si="262"/>
        <v>0</v>
      </c>
      <c r="CZ129" s="31">
        <f t="shared" si="263"/>
        <v>0</v>
      </c>
      <c r="DA129" s="31">
        <f t="shared" si="264"/>
        <v>0</v>
      </c>
      <c r="DB129" s="31">
        <f t="shared" si="265"/>
        <v>0</v>
      </c>
      <c r="DC129" s="31">
        <f t="shared" si="266"/>
        <v>0</v>
      </c>
      <c r="DD129" s="31">
        <f t="shared" si="267"/>
        <v>0</v>
      </c>
      <c r="DE129" s="31">
        <f t="shared" si="268"/>
        <v>0</v>
      </c>
      <c r="DF129" s="31">
        <f t="shared" si="269"/>
        <v>0</v>
      </c>
      <c r="DG129" s="31">
        <f t="shared" si="270"/>
        <v>-86.6</v>
      </c>
      <c r="DH129" s="31">
        <f t="shared" si="271"/>
        <v>-1036.3900000000001</v>
      </c>
      <c r="DI129" s="32">
        <f t="shared" si="200"/>
        <v>-14.09</v>
      </c>
      <c r="DJ129" s="32">
        <f t="shared" si="201"/>
        <v>-13.13</v>
      </c>
      <c r="DK129" s="32">
        <f t="shared" si="202"/>
        <v>0</v>
      </c>
      <c r="DL129" s="32">
        <f t="shared" si="203"/>
        <v>0</v>
      </c>
      <c r="DM129" s="32">
        <f t="shared" si="204"/>
        <v>0</v>
      </c>
      <c r="DN129" s="32">
        <f t="shared" si="205"/>
        <v>0</v>
      </c>
      <c r="DO129" s="32">
        <f t="shared" si="206"/>
        <v>0</v>
      </c>
      <c r="DP129" s="32">
        <f t="shared" si="207"/>
        <v>0</v>
      </c>
      <c r="DQ129" s="32">
        <f t="shared" si="208"/>
        <v>0</v>
      </c>
      <c r="DR129" s="32">
        <f t="shared" si="209"/>
        <v>0</v>
      </c>
      <c r="DS129" s="32">
        <f t="shared" si="210"/>
        <v>-4.33</v>
      </c>
      <c r="DT129" s="32">
        <f t="shared" si="211"/>
        <v>-51.82</v>
      </c>
      <c r="DU129" s="31">
        <f t="shared" si="212"/>
        <v>-44.78</v>
      </c>
      <c r="DV129" s="31">
        <f t="shared" si="213"/>
        <v>-41.18</v>
      </c>
      <c r="DW129" s="31">
        <f t="shared" si="214"/>
        <v>0</v>
      </c>
      <c r="DX129" s="31">
        <f t="shared" si="215"/>
        <v>0</v>
      </c>
      <c r="DY129" s="31">
        <f t="shared" si="216"/>
        <v>0</v>
      </c>
      <c r="DZ129" s="31">
        <f t="shared" si="217"/>
        <v>0</v>
      </c>
      <c r="EA129" s="31">
        <f t="shared" si="218"/>
        <v>0</v>
      </c>
      <c r="EB129" s="31">
        <f t="shared" si="219"/>
        <v>0</v>
      </c>
      <c r="EC129" s="31">
        <f t="shared" si="220"/>
        <v>0</v>
      </c>
      <c r="ED129" s="31">
        <f t="shared" si="221"/>
        <v>0</v>
      </c>
      <c r="EE129" s="31">
        <f t="shared" si="222"/>
        <v>-12.03</v>
      </c>
      <c r="EF129" s="31">
        <f t="shared" si="223"/>
        <v>-142.07</v>
      </c>
      <c r="EG129" s="32">
        <f t="shared" si="224"/>
        <v>-340.66999999999996</v>
      </c>
      <c r="EH129" s="32">
        <f t="shared" si="225"/>
        <v>-316.94000000000005</v>
      </c>
      <c r="EI129" s="32">
        <f t="shared" si="226"/>
        <v>0</v>
      </c>
      <c r="EJ129" s="32">
        <f t="shared" si="227"/>
        <v>0</v>
      </c>
      <c r="EK129" s="32">
        <f t="shared" si="228"/>
        <v>0</v>
      </c>
      <c r="EL129" s="32">
        <f t="shared" si="229"/>
        <v>0</v>
      </c>
      <c r="EM129" s="32">
        <f t="shared" si="230"/>
        <v>0</v>
      </c>
      <c r="EN129" s="32">
        <f t="shared" si="231"/>
        <v>0</v>
      </c>
      <c r="EO129" s="32">
        <f t="shared" si="232"/>
        <v>0</v>
      </c>
      <c r="EP129" s="32">
        <f t="shared" si="233"/>
        <v>0</v>
      </c>
      <c r="EQ129" s="32">
        <f t="shared" si="234"/>
        <v>-102.96</v>
      </c>
      <c r="ER129" s="32">
        <f t="shared" si="235"/>
        <v>-1230.28</v>
      </c>
    </row>
    <row r="130" spans="1:148" x14ac:dyDescent="0.25">
      <c r="A130" t="s">
        <v>515</v>
      </c>
      <c r="B130" s="1" t="s">
        <v>110</v>
      </c>
      <c r="C130" t="str">
        <f t="shared" ca="1" si="274"/>
        <v>SPCIMP</v>
      </c>
      <c r="D130" t="str">
        <f t="shared" ca="1" si="275"/>
        <v>Alberta-Saskatchewan Intertie - Import</v>
      </c>
      <c r="I130" s="52">
        <v>20</v>
      </c>
      <c r="J130" s="52">
        <v>70</v>
      </c>
      <c r="Q130" s="32"/>
      <c r="R130" s="32"/>
      <c r="S130" s="32"/>
      <c r="T130" s="32"/>
      <c r="U130" s="32">
        <v>541</v>
      </c>
      <c r="V130" s="32">
        <v>49993.18</v>
      </c>
      <c r="W130" s="32"/>
      <c r="X130" s="32"/>
      <c r="Y130" s="32"/>
      <c r="Z130" s="32"/>
      <c r="AA130" s="32"/>
      <c r="AB130" s="32"/>
      <c r="AG130" s="2">
        <v>6.4</v>
      </c>
      <c r="AH130" s="2">
        <v>6.4</v>
      </c>
      <c r="AO130" s="33"/>
      <c r="AP130" s="33"/>
      <c r="AQ130" s="33"/>
      <c r="AR130" s="33"/>
      <c r="AS130" s="33">
        <v>34.619999999999997</v>
      </c>
      <c r="AT130" s="33">
        <v>3199.56</v>
      </c>
      <c r="AU130" s="33"/>
      <c r="AV130" s="33"/>
      <c r="AW130" s="33"/>
      <c r="AX130" s="33"/>
      <c r="AY130" s="33"/>
      <c r="AZ130" s="33"/>
      <c r="BA130" s="31">
        <f t="shared" si="236"/>
        <v>0</v>
      </c>
      <c r="BB130" s="31">
        <f t="shared" si="237"/>
        <v>0</v>
      </c>
      <c r="BC130" s="31">
        <f t="shared" si="238"/>
        <v>0</v>
      </c>
      <c r="BD130" s="31">
        <f t="shared" si="239"/>
        <v>0</v>
      </c>
      <c r="BE130" s="31">
        <f t="shared" si="240"/>
        <v>-0.11</v>
      </c>
      <c r="BF130" s="31">
        <f t="shared" si="241"/>
        <v>-10</v>
      </c>
      <c r="BG130" s="31">
        <f t="shared" si="242"/>
        <v>0</v>
      </c>
      <c r="BH130" s="31">
        <f t="shared" si="243"/>
        <v>0</v>
      </c>
      <c r="BI130" s="31">
        <f t="shared" si="244"/>
        <v>0</v>
      </c>
      <c r="BJ130" s="31">
        <f t="shared" si="245"/>
        <v>0</v>
      </c>
      <c r="BK130" s="31">
        <f t="shared" si="246"/>
        <v>0</v>
      </c>
      <c r="BL130" s="31">
        <f t="shared" si="247"/>
        <v>0</v>
      </c>
      <c r="BM130" s="6">
        <v>2.4799999999999999E-2</v>
      </c>
      <c r="BN130" s="6">
        <v>2.4799999999999999E-2</v>
      </c>
      <c r="BO130" s="6">
        <v>2.4799999999999999E-2</v>
      </c>
      <c r="BP130" s="6">
        <v>2.4799999999999999E-2</v>
      </c>
      <c r="BQ130" s="6">
        <v>2.4799999999999999E-2</v>
      </c>
      <c r="BR130" s="6">
        <v>2.4799999999999999E-2</v>
      </c>
      <c r="BS130" s="6">
        <v>2.4799999999999999E-2</v>
      </c>
      <c r="BT130" s="6">
        <v>2.4799999999999999E-2</v>
      </c>
      <c r="BU130" s="6">
        <v>2.4799999999999999E-2</v>
      </c>
      <c r="BV130" s="6">
        <v>2.4799999999999999E-2</v>
      </c>
      <c r="BW130" s="6">
        <v>2.4799999999999999E-2</v>
      </c>
      <c r="BX130" s="6">
        <v>2.4799999999999999E-2</v>
      </c>
      <c r="BY130" s="31">
        <v>0</v>
      </c>
      <c r="BZ130" s="31">
        <v>0</v>
      </c>
      <c r="CA130" s="31">
        <v>0</v>
      </c>
      <c r="CB130" s="31">
        <v>0</v>
      </c>
      <c r="CC130" s="31">
        <v>13.42</v>
      </c>
      <c r="CD130" s="31">
        <v>1239.83</v>
      </c>
      <c r="CE130" s="31">
        <v>0</v>
      </c>
      <c r="CF130" s="31">
        <v>0</v>
      </c>
      <c r="CG130" s="31">
        <v>0</v>
      </c>
      <c r="CH130" s="31">
        <v>0</v>
      </c>
      <c r="CI130" s="31">
        <v>0</v>
      </c>
      <c r="CJ130" s="31">
        <v>0</v>
      </c>
      <c r="CK130" s="32">
        <f t="shared" si="248"/>
        <v>0</v>
      </c>
      <c r="CL130" s="32">
        <f t="shared" si="249"/>
        <v>0</v>
      </c>
      <c r="CM130" s="32">
        <f t="shared" si="250"/>
        <v>0</v>
      </c>
      <c r="CN130" s="32">
        <f t="shared" si="251"/>
        <v>0</v>
      </c>
      <c r="CO130" s="32">
        <f t="shared" si="252"/>
        <v>1.35</v>
      </c>
      <c r="CP130" s="32">
        <f t="shared" si="253"/>
        <v>124.98</v>
      </c>
      <c r="CQ130" s="32">
        <f t="shared" si="254"/>
        <v>0</v>
      </c>
      <c r="CR130" s="32">
        <f t="shared" si="255"/>
        <v>0</v>
      </c>
      <c r="CS130" s="32">
        <f t="shared" si="256"/>
        <v>0</v>
      </c>
      <c r="CT130" s="32">
        <f t="shared" si="257"/>
        <v>0</v>
      </c>
      <c r="CU130" s="32">
        <f t="shared" si="258"/>
        <v>0</v>
      </c>
      <c r="CV130" s="32">
        <f t="shared" si="259"/>
        <v>0</v>
      </c>
      <c r="CW130" s="31">
        <f t="shared" si="260"/>
        <v>0</v>
      </c>
      <c r="CX130" s="31">
        <f t="shared" si="261"/>
        <v>0</v>
      </c>
      <c r="CY130" s="31">
        <f t="shared" si="262"/>
        <v>0</v>
      </c>
      <c r="CZ130" s="31">
        <f t="shared" si="263"/>
        <v>0</v>
      </c>
      <c r="DA130" s="31">
        <f t="shared" si="264"/>
        <v>-19.739999999999998</v>
      </c>
      <c r="DB130" s="31">
        <f t="shared" si="265"/>
        <v>-1824.75</v>
      </c>
      <c r="DC130" s="31">
        <f t="shared" si="266"/>
        <v>0</v>
      </c>
      <c r="DD130" s="31">
        <f t="shared" si="267"/>
        <v>0</v>
      </c>
      <c r="DE130" s="31">
        <f t="shared" si="268"/>
        <v>0</v>
      </c>
      <c r="DF130" s="31">
        <f t="shared" si="269"/>
        <v>0</v>
      </c>
      <c r="DG130" s="31">
        <f t="shared" si="270"/>
        <v>0</v>
      </c>
      <c r="DH130" s="31">
        <f t="shared" si="271"/>
        <v>0</v>
      </c>
      <c r="DI130" s="32">
        <f t="shared" si="200"/>
        <v>0</v>
      </c>
      <c r="DJ130" s="32">
        <f t="shared" si="201"/>
        <v>0</v>
      </c>
      <c r="DK130" s="32">
        <f t="shared" si="202"/>
        <v>0</v>
      </c>
      <c r="DL130" s="32">
        <f t="shared" si="203"/>
        <v>0</v>
      </c>
      <c r="DM130" s="32">
        <f t="shared" si="204"/>
        <v>-0.99</v>
      </c>
      <c r="DN130" s="32">
        <f t="shared" si="205"/>
        <v>-91.24</v>
      </c>
      <c r="DO130" s="32">
        <f t="shared" si="206"/>
        <v>0</v>
      </c>
      <c r="DP130" s="32">
        <f t="shared" si="207"/>
        <v>0</v>
      </c>
      <c r="DQ130" s="32">
        <f t="shared" si="208"/>
        <v>0</v>
      </c>
      <c r="DR130" s="32">
        <f t="shared" si="209"/>
        <v>0</v>
      </c>
      <c r="DS130" s="32">
        <f t="shared" si="210"/>
        <v>0</v>
      </c>
      <c r="DT130" s="32">
        <f t="shared" si="211"/>
        <v>0</v>
      </c>
      <c r="DU130" s="31">
        <f t="shared" si="212"/>
        <v>0</v>
      </c>
      <c r="DV130" s="31">
        <f t="shared" si="213"/>
        <v>0</v>
      </c>
      <c r="DW130" s="31">
        <f t="shared" si="214"/>
        <v>0</v>
      </c>
      <c r="DX130" s="31">
        <f t="shared" si="215"/>
        <v>0</v>
      </c>
      <c r="DY130" s="31">
        <f t="shared" si="216"/>
        <v>-2.97</v>
      </c>
      <c r="DZ130" s="31">
        <f t="shared" si="217"/>
        <v>-271.11</v>
      </c>
      <c r="EA130" s="31">
        <f t="shared" si="218"/>
        <v>0</v>
      </c>
      <c r="EB130" s="31">
        <f t="shared" si="219"/>
        <v>0</v>
      </c>
      <c r="EC130" s="31">
        <f t="shared" si="220"/>
        <v>0</v>
      </c>
      <c r="ED130" s="31">
        <f t="shared" si="221"/>
        <v>0</v>
      </c>
      <c r="EE130" s="31">
        <f t="shared" si="222"/>
        <v>0</v>
      </c>
      <c r="EF130" s="31">
        <f t="shared" si="223"/>
        <v>0</v>
      </c>
      <c r="EG130" s="32">
        <f t="shared" si="224"/>
        <v>0</v>
      </c>
      <c r="EH130" s="32">
        <f t="shared" si="225"/>
        <v>0</v>
      </c>
      <c r="EI130" s="32">
        <f t="shared" si="226"/>
        <v>0</v>
      </c>
      <c r="EJ130" s="32">
        <f t="shared" si="227"/>
        <v>0</v>
      </c>
      <c r="EK130" s="32">
        <f t="shared" si="228"/>
        <v>-23.699999999999996</v>
      </c>
      <c r="EL130" s="32">
        <f t="shared" si="229"/>
        <v>-2187.1</v>
      </c>
      <c r="EM130" s="32">
        <f t="shared" si="230"/>
        <v>0</v>
      </c>
      <c r="EN130" s="32">
        <f t="shared" si="231"/>
        <v>0</v>
      </c>
      <c r="EO130" s="32">
        <f t="shared" si="232"/>
        <v>0</v>
      </c>
      <c r="EP130" s="32">
        <f t="shared" si="233"/>
        <v>0</v>
      </c>
      <c r="EQ130" s="32">
        <f t="shared" si="234"/>
        <v>0</v>
      </c>
      <c r="ER130" s="32">
        <f t="shared" si="235"/>
        <v>0</v>
      </c>
    </row>
    <row r="131" spans="1:148" x14ac:dyDescent="0.25">
      <c r="A131" t="s">
        <v>515</v>
      </c>
      <c r="B131" s="1" t="s">
        <v>370</v>
      </c>
      <c r="C131" t="str">
        <f t="shared" ca="1" si="274"/>
        <v>SPCEXP</v>
      </c>
      <c r="D131" t="str">
        <f t="shared" ca="1" si="275"/>
        <v>Alberta-Saskatchewan Intertie - Export</v>
      </c>
      <c r="G131" s="52">
        <v>450</v>
      </c>
      <c r="Q131" s="32"/>
      <c r="R131" s="32"/>
      <c r="S131" s="32">
        <v>7484.25</v>
      </c>
      <c r="T131" s="32"/>
      <c r="U131" s="32"/>
      <c r="V131" s="32"/>
      <c r="W131" s="32"/>
      <c r="X131" s="32"/>
      <c r="Y131" s="32"/>
      <c r="Z131" s="32"/>
      <c r="AA131" s="32"/>
      <c r="AB131" s="32"/>
      <c r="AE131" s="2">
        <v>2.2999999999999998</v>
      </c>
      <c r="AO131" s="33"/>
      <c r="AP131" s="33"/>
      <c r="AQ131" s="33">
        <v>172.14</v>
      </c>
      <c r="AR131" s="33"/>
      <c r="AS131" s="33"/>
      <c r="AT131" s="33"/>
      <c r="AU131" s="33"/>
      <c r="AV131" s="33"/>
      <c r="AW131" s="33"/>
      <c r="AX131" s="33"/>
      <c r="AY131" s="33"/>
      <c r="AZ131" s="33"/>
      <c r="BA131" s="31">
        <f t="shared" si="236"/>
        <v>0</v>
      </c>
      <c r="BB131" s="31">
        <f t="shared" si="237"/>
        <v>0</v>
      </c>
      <c r="BC131" s="31">
        <f t="shared" si="238"/>
        <v>-0.75</v>
      </c>
      <c r="BD131" s="31">
        <f t="shared" si="239"/>
        <v>0</v>
      </c>
      <c r="BE131" s="31">
        <f t="shared" si="240"/>
        <v>0</v>
      </c>
      <c r="BF131" s="31">
        <f t="shared" si="241"/>
        <v>0</v>
      </c>
      <c r="BG131" s="31">
        <f t="shared" si="242"/>
        <v>0</v>
      </c>
      <c r="BH131" s="31">
        <f t="shared" si="243"/>
        <v>0</v>
      </c>
      <c r="BI131" s="31">
        <f t="shared" si="244"/>
        <v>0</v>
      </c>
      <c r="BJ131" s="31">
        <f t="shared" si="245"/>
        <v>0</v>
      </c>
      <c r="BK131" s="31">
        <f t="shared" si="246"/>
        <v>0</v>
      </c>
      <c r="BL131" s="31">
        <f t="shared" si="247"/>
        <v>0</v>
      </c>
      <c r="BM131" s="6">
        <v>2.24E-2</v>
      </c>
      <c r="BN131" s="6">
        <v>2.24E-2</v>
      </c>
      <c r="BO131" s="6">
        <v>2.24E-2</v>
      </c>
      <c r="BP131" s="6">
        <v>2.24E-2</v>
      </c>
      <c r="BQ131" s="6">
        <v>2.24E-2</v>
      </c>
      <c r="BR131" s="6">
        <v>2.24E-2</v>
      </c>
      <c r="BS131" s="6">
        <v>2.24E-2</v>
      </c>
      <c r="BT131" s="6">
        <v>2.24E-2</v>
      </c>
      <c r="BU131" s="6">
        <v>2.24E-2</v>
      </c>
      <c r="BV131" s="6">
        <v>2.24E-2</v>
      </c>
      <c r="BW131" s="6">
        <v>2.24E-2</v>
      </c>
      <c r="BX131" s="6">
        <v>2.24E-2</v>
      </c>
      <c r="BY131" s="31">
        <v>0</v>
      </c>
      <c r="BZ131" s="31">
        <v>0</v>
      </c>
      <c r="CA131" s="31">
        <v>167.65</v>
      </c>
      <c r="CB131" s="31">
        <v>0</v>
      </c>
      <c r="CC131" s="31">
        <v>0</v>
      </c>
      <c r="CD131" s="31">
        <v>0</v>
      </c>
      <c r="CE131" s="31">
        <v>0</v>
      </c>
      <c r="CF131" s="31">
        <v>0</v>
      </c>
      <c r="CG131" s="31">
        <v>0</v>
      </c>
      <c r="CH131" s="31">
        <v>0</v>
      </c>
      <c r="CI131" s="31">
        <v>0</v>
      </c>
      <c r="CJ131" s="31">
        <v>0</v>
      </c>
      <c r="CK131" s="32">
        <f t="shared" si="248"/>
        <v>0</v>
      </c>
      <c r="CL131" s="32">
        <f t="shared" si="249"/>
        <v>0</v>
      </c>
      <c r="CM131" s="32">
        <f t="shared" si="250"/>
        <v>18.71</v>
      </c>
      <c r="CN131" s="32">
        <f t="shared" si="251"/>
        <v>0</v>
      </c>
      <c r="CO131" s="32">
        <f t="shared" si="252"/>
        <v>0</v>
      </c>
      <c r="CP131" s="32">
        <f t="shared" si="253"/>
        <v>0</v>
      </c>
      <c r="CQ131" s="32">
        <f t="shared" si="254"/>
        <v>0</v>
      </c>
      <c r="CR131" s="32">
        <f t="shared" si="255"/>
        <v>0</v>
      </c>
      <c r="CS131" s="32">
        <f t="shared" si="256"/>
        <v>0</v>
      </c>
      <c r="CT131" s="32">
        <f t="shared" si="257"/>
        <v>0</v>
      </c>
      <c r="CU131" s="32">
        <f t="shared" si="258"/>
        <v>0</v>
      </c>
      <c r="CV131" s="32">
        <f t="shared" si="259"/>
        <v>0</v>
      </c>
      <c r="CW131" s="31">
        <f t="shared" si="260"/>
        <v>0</v>
      </c>
      <c r="CX131" s="31">
        <f t="shared" si="261"/>
        <v>0</v>
      </c>
      <c r="CY131" s="31">
        <f t="shared" si="262"/>
        <v>14.970000000000027</v>
      </c>
      <c r="CZ131" s="31">
        <f t="shared" si="263"/>
        <v>0</v>
      </c>
      <c r="DA131" s="31">
        <f t="shared" si="264"/>
        <v>0</v>
      </c>
      <c r="DB131" s="31">
        <f t="shared" si="265"/>
        <v>0</v>
      </c>
      <c r="DC131" s="31">
        <f t="shared" si="266"/>
        <v>0</v>
      </c>
      <c r="DD131" s="31">
        <f t="shared" si="267"/>
        <v>0</v>
      </c>
      <c r="DE131" s="31">
        <f t="shared" si="268"/>
        <v>0</v>
      </c>
      <c r="DF131" s="31">
        <f t="shared" si="269"/>
        <v>0</v>
      </c>
      <c r="DG131" s="31">
        <f t="shared" si="270"/>
        <v>0</v>
      </c>
      <c r="DH131" s="31">
        <f t="shared" si="271"/>
        <v>0</v>
      </c>
      <c r="DI131" s="32">
        <f t="shared" si="200"/>
        <v>0</v>
      </c>
      <c r="DJ131" s="32">
        <f t="shared" si="201"/>
        <v>0</v>
      </c>
      <c r="DK131" s="32">
        <f t="shared" si="202"/>
        <v>0.75</v>
      </c>
      <c r="DL131" s="32">
        <f t="shared" si="203"/>
        <v>0</v>
      </c>
      <c r="DM131" s="32">
        <f t="shared" si="204"/>
        <v>0</v>
      </c>
      <c r="DN131" s="32">
        <f t="shared" si="205"/>
        <v>0</v>
      </c>
      <c r="DO131" s="32">
        <f t="shared" si="206"/>
        <v>0</v>
      </c>
      <c r="DP131" s="32">
        <f t="shared" si="207"/>
        <v>0</v>
      </c>
      <c r="DQ131" s="32">
        <f t="shared" si="208"/>
        <v>0</v>
      </c>
      <c r="DR131" s="32">
        <f t="shared" si="209"/>
        <v>0</v>
      </c>
      <c r="DS131" s="32">
        <f t="shared" si="210"/>
        <v>0</v>
      </c>
      <c r="DT131" s="32">
        <f t="shared" si="211"/>
        <v>0</v>
      </c>
      <c r="DU131" s="31">
        <f t="shared" si="212"/>
        <v>0</v>
      </c>
      <c r="DV131" s="31">
        <f t="shared" si="213"/>
        <v>0</v>
      </c>
      <c r="DW131" s="31">
        <f t="shared" si="214"/>
        <v>2.3199999999999998</v>
      </c>
      <c r="DX131" s="31">
        <f t="shared" si="215"/>
        <v>0</v>
      </c>
      <c r="DY131" s="31">
        <f t="shared" si="216"/>
        <v>0</v>
      </c>
      <c r="DZ131" s="31">
        <f t="shared" si="217"/>
        <v>0</v>
      </c>
      <c r="EA131" s="31">
        <f t="shared" si="218"/>
        <v>0</v>
      </c>
      <c r="EB131" s="31">
        <f t="shared" si="219"/>
        <v>0</v>
      </c>
      <c r="EC131" s="31">
        <f t="shared" si="220"/>
        <v>0</v>
      </c>
      <c r="ED131" s="31">
        <f t="shared" si="221"/>
        <v>0</v>
      </c>
      <c r="EE131" s="31">
        <f t="shared" si="222"/>
        <v>0</v>
      </c>
      <c r="EF131" s="31">
        <f t="shared" si="223"/>
        <v>0</v>
      </c>
      <c r="EG131" s="32">
        <f t="shared" si="224"/>
        <v>0</v>
      </c>
      <c r="EH131" s="32">
        <f t="shared" si="225"/>
        <v>0</v>
      </c>
      <c r="EI131" s="32">
        <f t="shared" si="226"/>
        <v>18.040000000000028</v>
      </c>
      <c r="EJ131" s="32">
        <f t="shared" si="227"/>
        <v>0</v>
      </c>
      <c r="EK131" s="32">
        <f t="shared" si="228"/>
        <v>0</v>
      </c>
      <c r="EL131" s="32">
        <f t="shared" si="229"/>
        <v>0</v>
      </c>
      <c r="EM131" s="32">
        <f t="shared" si="230"/>
        <v>0</v>
      </c>
      <c r="EN131" s="32">
        <f t="shared" si="231"/>
        <v>0</v>
      </c>
      <c r="EO131" s="32">
        <f t="shared" si="232"/>
        <v>0</v>
      </c>
      <c r="EP131" s="32">
        <f t="shared" si="233"/>
        <v>0</v>
      </c>
      <c r="EQ131" s="32">
        <f t="shared" si="234"/>
        <v>0</v>
      </c>
      <c r="ER131" s="32">
        <f t="shared" si="235"/>
        <v>0</v>
      </c>
    </row>
    <row r="132" spans="1:148" x14ac:dyDescent="0.25">
      <c r="A132" t="s">
        <v>512</v>
      </c>
      <c r="B132" s="1" t="s">
        <v>52</v>
      </c>
      <c r="C132" t="str">
        <f t="shared" ca="1" si="274"/>
        <v>RL1</v>
      </c>
      <c r="D132" t="str">
        <f t="shared" ca="1" si="275"/>
        <v>Rainbow Lake #1</v>
      </c>
      <c r="E132" s="52">
        <v>27359.100999999999</v>
      </c>
      <c r="F132" s="52">
        <v>27382.583200000001</v>
      </c>
      <c r="G132" s="52">
        <v>29828.9208</v>
      </c>
      <c r="H132" s="52">
        <v>27011.703600000001</v>
      </c>
      <c r="I132" s="52">
        <v>19443.130700000002</v>
      </c>
      <c r="J132" s="52">
        <v>24928.425200000001</v>
      </c>
      <c r="K132" s="52">
        <v>20264.861400000002</v>
      </c>
      <c r="L132" s="52">
        <v>26786.237799999999</v>
      </c>
      <c r="M132" s="52">
        <v>24615.416000000001</v>
      </c>
      <c r="N132" s="52">
        <v>28687.344000000001</v>
      </c>
      <c r="O132" s="52">
        <v>30222.362799999999</v>
      </c>
      <c r="P132" s="52">
        <v>32046.747599999999</v>
      </c>
      <c r="Q132" s="32">
        <v>826575.96</v>
      </c>
      <c r="R132" s="32">
        <v>807879.58</v>
      </c>
      <c r="S132" s="32">
        <v>613474.94999999995</v>
      </c>
      <c r="T132" s="32">
        <v>553476.66</v>
      </c>
      <c r="U132" s="32">
        <v>849433.46</v>
      </c>
      <c r="V132" s="32">
        <v>2321826.0099999998</v>
      </c>
      <c r="W132" s="32">
        <v>433758.4</v>
      </c>
      <c r="X132" s="32">
        <v>839604.97</v>
      </c>
      <c r="Y132" s="32">
        <v>509829.27</v>
      </c>
      <c r="Z132" s="32">
        <v>563675.26</v>
      </c>
      <c r="AA132" s="32">
        <v>636347.05000000005</v>
      </c>
      <c r="AB132" s="32">
        <v>670078.31000000006</v>
      </c>
      <c r="AC132" s="2">
        <v>-2.2599999999999998</v>
      </c>
      <c r="AD132" s="2">
        <v>-2.2599999999999998</v>
      </c>
      <c r="AE132" s="2">
        <v>-2.2599999999999998</v>
      </c>
      <c r="AF132" s="2">
        <v>-2.2599999999999998</v>
      </c>
      <c r="AG132" s="2">
        <v>-2.2599999999999998</v>
      </c>
      <c r="AH132" s="2">
        <v>-2.2599999999999998</v>
      </c>
      <c r="AI132" s="2">
        <v>-2.2599999999999998</v>
      </c>
      <c r="AJ132" s="2">
        <v>-2.2599999999999998</v>
      </c>
      <c r="AK132" s="2">
        <v>-2.2599999999999998</v>
      </c>
      <c r="AL132" s="2">
        <v>-2.2599999999999998</v>
      </c>
      <c r="AM132" s="2">
        <v>-2.2599999999999998</v>
      </c>
      <c r="AN132" s="2">
        <v>-2.2599999999999998</v>
      </c>
      <c r="AO132" s="33">
        <v>-18680.62</v>
      </c>
      <c r="AP132" s="33">
        <v>-18258.080000000002</v>
      </c>
      <c r="AQ132" s="33">
        <v>-13864.53</v>
      </c>
      <c r="AR132" s="33">
        <v>-12508.57</v>
      </c>
      <c r="AS132" s="33">
        <v>-19197.2</v>
      </c>
      <c r="AT132" s="33">
        <v>-52473.27</v>
      </c>
      <c r="AU132" s="33">
        <v>-9802.94</v>
      </c>
      <c r="AV132" s="33">
        <v>-18975.07</v>
      </c>
      <c r="AW132" s="33">
        <v>-11522.14</v>
      </c>
      <c r="AX132" s="33">
        <v>-12739.06</v>
      </c>
      <c r="AY132" s="33">
        <v>-14381.44</v>
      </c>
      <c r="AZ132" s="33">
        <v>-15143.77</v>
      </c>
      <c r="BA132" s="31">
        <f t="shared" si="236"/>
        <v>-82.66</v>
      </c>
      <c r="BB132" s="31">
        <f t="shared" si="237"/>
        <v>-80.790000000000006</v>
      </c>
      <c r="BC132" s="31">
        <f t="shared" si="238"/>
        <v>-61.35</v>
      </c>
      <c r="BD132" s="31">
        <f t="shared" si="239"/>
        <v>-110.7</v>
      </c>
      <c r="BE132" s="31">
        <f t="shared" si="240"/>
        <v>-169.89</v>
      </c>
      <c r="BF132" s="31">
        <f t="shared" si="241"/>
        <v>-464.37</v>
      </c>
      <c r="BG132" s="31">
        <f t="shared" si="242"/>
        <v>694.01</v>
      </c>
      <c r="BH132" s="31">
        <f t="shared" si="243"/>
        <v>1343.37</v>
      </c>
      <c r="BI132" s="31">
        <f t="shared" si="244"/>
        <v>815.73</v>
      </c>
      <c r="BJ132" s="31">
        <f t="shared" si="245"/>
        <v>-620.04</v>
      </c>
      <c r="BK132" s="31">
        <f t="shared" si="246"/>
        <v>-699.98</v>
      </c>
      <c r="BL132" s="31">
        <f t="shared" si="247"/>
        <v>-737.09</v>
      </c>
      <c r="BM132" s="6">
        <v>-0.12</v>
      </c>
      <c r="BN132" s="6">
        <v>-0.12</v>
      </c>
      <c r="BO132" s="6">
        <v>-0.12</v>
      </c>
      <c r="BP132" s="6">
        <v>-0.12</v>
      </c>
      <c r="BQ132" s="6">
        <v>-0.12</v>
      </c>
      <c r="BR132" s="6">
        <v>-0.12</v>
      </c>
      <c r="BS132" s="6">
        <v>-0.12</v>
      </c>
      <c r="BT132" s="6">
        <v>-0.12</v>
      </c>
      <c r="BU132" s="6">
        <v>-0.12</v>
      </c>
      <c r="BV132" s="6">
        <v>-0.12</v>
      </c>
      <c r="BW132" s="6">
        <v>-0.12</v>
      </c>
      <c r="BX132" s="6">
        <v>-0.12</v>
      </c>
      <c r="BY132" s="31">
        <v>-99189.119999999995</v>
      </c>
      <c r="BZ132" s="31">
        <v>-96945.55</v>
      </c>
      <c r="CA132" s="31">
        <v>-73616.990000000005</v>
      </c>
      <c r="CB132" s="31">
        <v>-66417.2</v>
      </c>
      <c r="CC132" s="31">
        <v>-101932.02</v>
      </c>
      <c r="CD132" s="31">
        <v>-278619.12</v>
      </c>
      <c r="CE132" s="31">
        <v>-52051.01</v>
      </c>
      <c r="CF132" s="31">
        <v>-100752.6</v>
      </c>
      <c r="CG132" s="31">
        <v>-61179.51</v>
      </c>
      <c r="CH132" s="31">
        <v>-67641.03</v>
      </c>
      <c r="CI132" s="31">
        <v>-76361.649999999994</v>
      </c>
      <c r="CJ132" s="31">
        <v>-80409.399999999994</v>
      </c>
      <c r="CK132" s="32">
        <f t="shared" si="248"/>
        <v>2066.44</v>
      </c>
      <c r="CL132" s="32">
        <f t="shared" si="249"/>
        <v>2019.7</v>
      </c>
      <c r="CM132" s="32">
        <f t="shared" si="250"/>
        <v>1533.69</v>
      </c>
      <c r="CN132" s="32">
        <f t="shared" si="251"/>
        <v>1383.69</v>
      </c>
      <c r="CO132" s="32">
        <f t="shared" si="252"/>
        <v>2123.58</v>
      </c>
      <c r="CP132" s="32">
        <f t="shared" si="253"/>
        <v>5804.57</v>
      </c>
      <c r="CQ132" s="32">
        <f t="shared" si="254"/>
        <v>1084.4000000000001</v>
      </c>
      <c r="CR132" s="32">
        <f t="shared" si="255"/>
        <v>2099.0100000000002</v>
      </c>
      <c r="CS132" s="32">
        <f t="shared" si="256"/>
        <v>1274.57</v>
      </c>
      <c r="CT132" s="32">
        <f t="shared" si="257"/>
        <v>1409.19</v>
      </c>
      <c r="CU132" s="32">
        <f t="shared" si="258"/>
        <v>1590.87</v>
      </c>
      <c r="CV132" s="32">
        <f t="shared" si="259"/>
        <v>1675.2</v>
      </c>
      <c r="CW132" s="31">
        <f t="shared" si="260"/>
        <v>-78359.399999999994</v>
      </c>
      <c r="CX132" s="31">
        <f t="shared" si="261"/>
        <v>-76586.98000000001</v>
      </c>
      <c r="CY132" s="31">
        <f t="shared" si="262"/>
        <v>-58157.420000000006</v>
      </c>
      <c r="CZ132" s="31">
        <f t="shared" si="263"/>
        <v>-52414.239999999998</v>
      </c>
      <c r="DA132" s="31">
        <f t="shared" si="264"/>
        <v>-80441.350000000006</v>
      </c>
      <c r="DB132" s="31">
        <f t="shared" si="265"/>
        <v>-219876.91</v>
      </c>
      <c r="DC132" s="31">
        <f t="shared" si="266"/>
        <v>-41857.68</v>
      </c>
      <c r="DD132" s="31">
        <f t="shared" si="267"/>
        <v>-81021.890000000014</v>
      </c>
      <c r="DE132" s="31">
        <f t="shared" si="268"/>
        <v>-49198.530000000006</v>
      </c>
      <c r="DF132" s="31">
        <f t="shared" si="269"/>
        <v>-52872.74</v>
      </c>
      <c r="DG132" s="31">
        <f t="shared" si="270"/>
        <v>-59689.359999999993</v>
      </c>
      <c r="DH132" s="31">
        <f t="shared" si="271"/>
        <v>-62853.34</v>
      </c>
      <c r="DI132" s="32">
        <f t="shared" si="200"/>
        <v>-3917.97</v>
      </c>
      <c r="DJ132" s="32">
        <f t="shared" si="201"/>
        <v>-3829.35</v>
      </c>
      <c r="DK132" s="32">
        <f t="shared" si="202"/>
        <v>-2907.87</v>
      </c>
      <c r="DL132" s="32">
        <f t="shared" si="203"/>
        <v>-2620.71</v>
      </c>
      <c r="DM132" s="32">
        <f t="shared" si="204"/>
        <v>-4022.07</v>
      </c>
      <c r="DN132" s="32">
        <f t="shared" si="205"/>
        <v>-10993.85</v>
      </c>
      <c r="DO132" s="32">
        <f t="shared" si="206"/>
        <v>-2092.88</v>
      </c>
      <c r="DP132" s="32">
        <f t="shared" si="207"/>
        <v>-4051.09</v>
      </c>
      <c r="DQ132" s="32">
        <f t="shared" si="208"/>
        <v>-2459.9299999999998</v>
      </c>
      <c r="DR132" s="32">
        <f t="shared" si="209"/>
        <v>-2643.64</v>
      </c>
      <c r="DS132" s="32">
        <f t="shared" si="210"/>
        <v>-2984.47</v>
      </c>
      <c r="DT132" s="32">
        <f t="shared" si="211"/>
        <v>-3142.67</v>
      </c>
      <c r="DU132" s="31">
        <f t="shared" si="212"/>
        <v>-12452.45</v>
      </c>
      <c r="DV132" s="31">
        <f t="shared" si="213"/>
        <v>-12008.17</v>
      </c>
      <c r="DW132" s="31">
        <f t="shared" si="214"/>
        <v>-9007.0400000000009</v>
      </c>
      <c r="DX132" s="31">
        <f t="shared" si="215"/>
        <v>-8006.28</v>
      </c>
      <c r="DY132" s="31">
        <f t="shared" si="216"/>
        <v>-12122.14</v>
      </c>
      <c r="DZ132" s="31">
        <f t="shared" si="217"/>
        <v>-32667.57</v>
      </c>
      <c r="EA132" s="31">
        <f t="shared" si="218"/>
        <v>-6132.87</v>
      </c>
      <c r="EB132" s="31">
        <f t="shared" si="219"/>
        <v>-11716.28</v>
      </c>
      <c r="EC132" s="31">
        <f t="shared" si="220"/>
        <v>-7020.4</v>
      </c>
      <c r="ED132" s="31">
        <f t="shared" si="221"/>
        <v>-7446.92</v>
      </c>
      <c r="EE132" s="31">
        <f t="shared" si="222"/>
        <v>-8292.9500000000007</v>
      </c>
      <c r="EF132" s="31">
        <f t="shared" si="223"/>
        <v>-8616.2999999999993</v>
      </c>
      <c r="EG132" s="32">
        <f t="shared" si="224"/>
        <v>-94729.819999999992</v>
      </c>
      <c r="EH132" s="32">
        <f t="shared" si="225"/>
        <v>-92424.500000000015</v>
      </c>
      <c r="EI132" s="32">
        <f t="shared" si="226"/>
        <v>-70072.330000000016</v>
      </c>
      <c r="EJ132" s="32">
        <f t="shared" si="227"/>
        <v>-63041.229999999996</v>
      </c>
      <c r="EK132" s="32">
        <f t="shared" si="228"/>
        <v>-96585.560000000012</v>
      </c>
      <c r="EL132" s="32">
        <f t="shared" si="229"/>
        <v>-263538.33</v>
      </c>
      <c r="EM132" s="32">
        <f t="shared" si="230"/>
        <v>-50083.43</v>
      </c>
      <c r="EN132" s="32">
        <f t="shared" si="231"/>
        <v>-96789.260000000009</v>
      </c>
      <c r="EO132" s="32">
        <f t="shared" si="232"/>
        <v>-58678.860000000008</v>
      </c>
      <c r="EP132" s="32">
        <f t="shared" si="233"/>
        <v>-62963.299999999996</v>
      </c>
      <c r="EQ132" s="32">
        <f t="shared" si="234"/>
        <v>-70966.78</v>
      </c>
      <c r="ER132" s="32">
        <f t="shared" si="235"/>
        <v>-74612.31</v>
      </c>
    </row>
    <row r="133" spans="1:148" x14ac:dyDescent="0.25">
      <c r="A133" t="s">
        <v>467</v>
      </c>
      <c r="B133" s="1" t="s">
        <v>132</v>
      </c>
      <c r="C133" t="str">
        <f t="shared" ca="1" si="274"/>
        <v>RUN</v>
      </c>
      <c r="D133" t="str">
        <f t="shared" ca="1" si="275"/>
        <v>Rundle Hydro Facility</v>
      </c>
      <c r="E133" s="52">
        <v>7079.8764119999996</v>
      </c>
      <c r="F133" s="52">
        <v>7513.7631739999997</v>
      </c>
      <c r="G133" s="52">
        <v>7556.3966501000004</v>
      </c>
      <c r="H133" s="52">
        <v>5756.1241842999998</v>
      </c>
      <c r="I133" s="52">
        <v>5381.4200269000003</v>
      </c>
      <c r="J133" s="52">
        <v>5425.2670736</v>
      </c>
      <c r="K133" s="52">
        <v>2340.5070940000001</v>
      </c>
      <c r="L133" s="52">
        <v>2282.5970166000002</v>
      </c>
      <c r="M133" s="52">
        <v>2374.4693010999999</v>
      </c>
      <c r="N133" s="52">
        <v>2730.9362649999998</v>
      </c>
      <c r="O133" s="52">
        <v>5321.9807295000001</v>
      </c>
      <c r="P133" s="52">
        <v>6051.6828054999996</v>
      </c>
      <c r="Q133" s="32">
        <v>244794.69</v>
      </c>
      <c r="R133" s="32">
        <v>258543.75</v>
      </c>
      <c r="S133" s="32">
        <v>159242.93</v>
      </c>
      <c r="T133" s="32">
        <v>122783.28</v>
      </c>
      <c r="U133" s="32">
        <v>325224.25</v>
      </c>
      <c r="V133" s="32">
        <v>647517.67000000004</v>
      </c>
      <c r="W133" s="32">
        <v>61156.57</v>
      </c>
      <c r="X133" s="32">
        <v>98458.1</v>
      </c>
      <c r="Y133" s="32">
        <v>52971.59</v>
      </c>
      <c r="Z133" s="32">
        <v>65512.04</v>
      </c>
      <c r="AA133" s="32">
        <v>120482.06</v>
      </c>
      <c r="AB133" s="32">
        <v>132706.79999999999</v>
      </c>
      <c r="AC133" s="2">
        <v>1.41</v>
      </c>
      <c r="AD133" s="2">
        <v>1.41</v>
      </c>
      <c r="AE133" s="2">
        <v>1.41</v>
      </c>
      <c r="AF133" s="2">
        <v>1.41</v>
      </c>
      <c r="AG133" s="2">
        <v>1.41</v>
      </c>
      <c r="AH133" s="2">
        <v>1.41</v>
      </c>
      <c r="AI133" s="2">
        <v>1.41</v>
      </c>
      <c r="AJ133" s="2">
        <v>1.41</v>
      </c>
      <c r="AK133" s="2">
        <v>1.41</v>
      </c>
      <c r="AL133" s="2">
        <v>1.41</v>
      </c>
      <c r="AM133" s="2">
        <v>1.41</v>
      </c>
      <c r="AN133" s="2">
        <v>1.41</v>
      </c>
      <c r="AO133" s="33">
        <v>3451.61</v>
      </c>
      <c r="AP133" s="33">
        <v>3645.47</v>
      </c>
      <c r="AQ133" s="33">
        <v>2245.33</v>
      </c>
      <c r="AR133" s="33">
        <v>1731.24</v>
      </c>
      <c r="AS133" s="33">
        <v>4585.66</v>
      </c>
      <c r="AT133" s="33">
        <v>9130</v>
      </c>
      <c r="AU133" s="33">
        <v>862.31</v>
      </c>
      <c r="AV133" s="33">
        <v>1388.26</v>
      </c>
      <c r="AW133" s="33">
        <v>746.9</v>
      </c>
      <c r="AX133" s="33">
        <v>923.72</v>
      </c>
      <c r="AY133" s="33">
        <v>1698.8</v>
      </c>
      <c r="AZ133" s="33">
        <v>1871.17</v>
      </c>
      <c r="BA133" s="31">
        <f t="shared" si="236"/>
        <v>-24.48</v>
      </c>
      <c r="BB133" s="31">
        <f t="shared" si="237"/>
        <v>-25.85</v>
      </c>
      <c r="BC133" s="31">
        <f t="shared" si="238"/>
        <v>-15.92</v>
      </c>
      <c r="BD133" s="31">
        <f t="shared" si="239"/>
        <v>-24.56</v>
      </c>
      <c r="BE133" s="31">
        <f t="shared" si="240"/>
        <v>-65.040000000000006</v>
      </c>
      <c r="BF133" s="31">
        <f t="shared" si="241"/>
        <v>-129.5</v>
      </c>
      <c r="BG133" s="31">
        <f t="shared" si="242"/>
        <v>97.85</v>
      </c>
      <c r="BH133" s="31">
        <f t="shared" si="243"/>
        <v>157.53</v>
      </c>
      <c r="BI133" s="31">
        <f t="shared" si="244"/>
        <v>84.75</v>
      </c>
      <c r="BJ133" s="31">
        <f t="shared" si="245"/>
        <v>-72.06</v>
      </c>
      <c r="BK133" s="31">
        <f t="shared" si="246"/>
        <v>-132.53</v>
      </c>
      <c r="BL133" s="31">
        <f t="shared" si="247"/>
        <v>-145.97999999999999</v>
      </c>
      <c r="BM133" s="6">
        <v>-3.32E-2</v>
      </c>
      <c r="BN133" s="6">
        <v>-3.32E-2</v>
      </c>
      <c r="BO133" s="6">
        <v>-3.32E-2</v>
      </c>
      <c r="BP133" s="6">
        <v>-3.32E-2</v>
      </c>
      <c r="BQ133" s="6">
        <v>-3.32E-2</v>
      </c>
      <c r="BR133" s="6">
        <v>-3.32E-2</v>
      </c>
      <c r="BS133" s="6">
        <v>-3.32E-2</v>
      </c>
      <c r="BT133" s="6">
        <v>-3.32E-2</v>
      </c>
      <c r="BU133" s="6">
        <v>-3.32E-2</v>
      </c>
      <c r="BV133" s="6">
        <v>-3.32E-2</v>
      </c>
      <c r="BW133" s="6">
        <v>-3.32E-2</v>
      </c>
      <c r="BX133" s="6">
        <v>-3.32E-2</v>
      </c>
      <c r="BY133" s="31">
        <v>-8127.18</v>
      </c>
      <c r="BZ133" s="31">
        <v>-8583.65</v>
      </c>
      <c r="CA133" s="31">
        <v>-5286.87</v>
      </c>
      <c r="CB133" s="31">
        <v>-4076.4</v>
      </c>
      <c r="CC133" s="31">
        <v>-10797.45</v>
      </c>
      <c r="CD133" s="31">
        <v>-21497.59</v>
      </c>
      <c r="CE133" s="31">
        <v>-2030.4</v>
      </c>
      <c r="CF133" s="31">
        <v>-3268.81</v>
      </c>
      <c r="CG133" s="31">
        <v>-1758.66</v>
      </c>
      <c r="CH133" s="31">
        <v>-2175</v>
      </c>
      <c r="CI133" s="31">
        <v>-4000</v>
      </c>
      <c r="CJ133" s="31">
        <v>-4405.87</v>
      </c>
      <c r="CK133" s="32">
        <f t="shared" si="248"/>
        <v>611.99</v>
      </c>
      <c r="CL133" s="32">
        <f t="shared" si="249"/>
        <v>646.36</v>
      </c>
      <c r="CM133" s="32">
        <f t="shared" si="250"/>
        <v>398.11</v>
      </c>
      <c r="CN133" s="32">
        <f t="shared" si="251"/>
        <v>306.95999999999998</v>
      </c>
      <c r="CO133" s="32">
        <f t="shared" si="252"/>
        <v>813.06</v>
      </c>
      <c r="CP133" s="32">
        <f t="shared" si="253"/>
        <v>1618.79</v>
      </c>
      <c r="CQ133" s="32">
        <f t="shared" si="254"/>
        <v>152.88999999999999</v>
      </c>
      <c r="CR133" s="32">
        <f t="shared" si="255"/>
        <v>246.15</v>
      </c>
      <c r="CS133" s="32">
        <f t="shared" si="256"/>
        <v>132.43</v>
      </c>
      <c r="CT133" s="32">
        <f t="shared" si="257"/>
        <v>163.78</v>
      </c>
      <c r="CU133" s="32">
        <f t="shared" si="258"/>
        <v>301.20999999999998</v>
      </c>
      <c r="CV133" s="32">
        <f t="shared" si="259"/>
        <v>331.77</v>
      </c>
      <c r="CW133" s="31">
        <f t="shared" si="260"/>
        <v>-10942.320000000002</v>
      </c>
      <c r="CX133" s="31">
        <f t="shared" si="261"/>
        <v>-11556.91</v>
      </c>
      <c r="CY133" s="31">
        <f t="shared" si="262"/>
        <v>-7118.17</v>
      </c>
      <c r="CZ133" s="31">
        <f t="shared" si="263"/>
        <v>-5476.12</v>
      </c>
      <c r="DA133" s="31">
        <f t="shared" si="264"/>
        <v>-14505.01</v>
      </c>
      <c r="DB133" s="31">
        <f t="shared" si="265"/>
        <v>-28879.3</v>
      </c>
      <c r="DC133" s="31">
        <f t="shared" si="266"/>
        <v>-2837.67</v>
      </c>
      <c r="DD133" s="31">
        <f t="shared" si="267"/>
        <v>-4568.45</v>
      </c>
      <c r="DE133" s="31">
        <f t="shared" si="268"/>
        <v>-2457.88</v>
      </c>
      <c r="DF133" s="31">
        <f t="shared" si="269"/>
        <v>-2862.88</v>
      </c>
      <c r="DG133" s="31">
        <f t="shared" si="270"/>
        <v>-5265.06</v>
      </c>
      <c r="DH133" s="31">
        <f t="shared" si="271"/>
        <v>-5799.2900000000009</v>
      </c>
      <c r="DI133" s="32">
        <f t="shared" si="200"/>
        <v>-547.12</v>
      </c>
      <c r="DJ133" s="32">
        <f t="shared" si="201"/>
        <v>-577.85</v>
      </c>
      <c r="DK133" s="32">
        <f t="shared" si="202"/>
        <v>-355.91</v>
      </c>
      <c r="DL133" s="32">
        <f t="shared" si="203"/>
        <v>-273.81</v>
      </c>
      <c r="DM133" s="32">
        <f t="shared" si="204"/>
        <v>-725.25</v>
      </c>
      <c r="DN133" s="32">
        <f t="shared" si="205"/>
        <v>-1443.97</v>
      </c>
      <c r="DO133" s="32">
        <f t="shared" si="206"/>
        <v>-141.88</v>
      </c>
      <c r="DP133" s="32">
        <f t="shared" si="207"/>
        <v>-228.42</v>
      </c>
      <c r="DQ133" s="32">
        <f t="shared" si="208"/>
        <v>-122.89</v>
      </c>
      <c r="DR133" s="32">
        <f t="shared" si="209"/>
        <v>-143.13999999999999</v>
      </c>
      <c r="DS133" s="32">
        <f t="shared" si="210"/>
        <v>-263.25</v>
      </c>
      <c r="DT133" s="32">
        <f t="shared" si="211"/>
        <v>-289.95999999999998</v>
      </c>
      <c r="DU133" s="31">
        <f t="shared" si="212"/>
        <v>-1738.89</v>
      </c>
      <c r="DV133" s="31">
        <f t="shared" si="213"/>
        <v>-1812.02</v>
      </c>
      <c r="DW133" s="31">
        <f t="shared" si="214"/>
        <v>-1102.42</v>
      </c>
      <c r="DX133" s="31">
        <f t="shared" si="215"/>
        <v>-836.48</v>
      </c>
      <c r="DY133" s="31">
        <f t="shared" si="216"/>
        <v>-2185.84</v>
      </c>
      <c r="DZ133" s="31">
        <f t="shared" si="217"/>
        <v>-4290.66</v>
      </c>
      <c r="EA133" s="31">
        <f t="shared" si="218"/>
        <v>-415.77</v>
      </c>
      <c r="EB133" s="31">
        <f t="shared" si="219"/>
        <v>-660.63</v>
      </c>
      <c r="EC133" s="31">
        <f t="shared" si="220"/>
        <v>-350.73</v>
      </c>
      <c r="ED133" s="31">
        <f t="shared" si="221"/>
        <v>-403.23</v>
      </c>
      <c r="EE133" s="31">
        <f t="shared" si="222"/>
        <v>-731.5</v>
      </c>
      <c r="EF133" s="31">
        <f t="shared" si="223"/>
        <v>-795</v>
      </c>
      <c r="EG133" s="32">
        <f t="shared" si="224"/>
        <v>-13228.330000000002</v>
      </c>
      <c r="EH133" s="32">
        <f t="shared" si="225"/>
        <v>-13946.78</v>
      </c>
      <c r="EI133" s="32">
        <f t="shared" si="226"/>
        <v>-8576.5</v>
      </c>
      <c r="EJ133" s="32">
        <f t="shared" si="227"/>
        <v>-6586.41</v>
      </c>
      <c r="EK133" s="32">
        <f t="shared" si="228"/>
        <v>-17416.099999999999</v>
      </c>
      <c r="EL133" s="32">
        <f t="shared" si="229"/>
        <v>-34613.93</v>
      </c>
      <c r="EM133" s="32">
        <f t="shared" si="230"/>
        <v>-3395.32</v>
      </c>
      <c r="EN133" s="32">
        <f t="shared" si="231"/>
        <v>-5457.5</v>
      </c>
      <c r="EO133" s="32">
        <f t="shared" si="232"/>
        <v>-2931.5</v>
      </c>
      <c r="EP133" s="32">
        <f t="shared" si="233"/>
        <v>-3409.25</v>
      </c>
      <c r="EQ133" s="32">
        <f t="shared" si="234"/>
        <v>-6259.81</v>
      </c>
      <c r="ER133" s="32">
        <f t="shared" si="235"/>
        <v>-6884.2500000000009</v>
      </c>
    </row>
    <row r="134" spans="1:148" x14ac:dyDescent="0.25">
      <c r="A134" t="s">
        <v>473</v>
      </c>
      <c r="B134" s="1" t="s">
        <v>86</v>
      </c>
      <c r="C134" t="str">
        <f t="shared" ca="1" si="274"/>
        <v>RYMD</v>
      </c>
      <c r="D134" t="str">
        <f t="shared" ca="1" si="275"/>
        <v>Raymond Reservoir Hydro Facility</v>
      </c>
      <c r="E134" s="52">
        <v>0</v>
      </c>
      <c r="F134" s="52">
        <v>0</v>
      </c>
      <c r="G134" s="52">
        <v>0</v>
      </c>
      <c r="H134" s="52">
        <v>0</v>
      </c>
      <c r="I134" s="52">
        <v>10055.406199999999</v>
      </c>
      <c r="J134" s="52">
        <v>13955.9982</v>
      </c>
      <c r="K134" s="52">
        <v>13312.8621</v>
      </c>
      <c r="L134" s="52">
        <v>11237.918</v>
      </c>
      <c r="M134" s="52">
        <v>10470.008400000001</v>
      </c>
      <c r="N134" s="52">
        <v>974.78340000000003</v>
      </c>
      <c r="O134" s="52">
        <v>0</v>
      </c>
      <c r="P134" s="52">
        <v>0</v>
      </c>
      <c r="Q134" s="32">
        <v>0</v>
      </c>
      <c r="R134" s="32">
        <v>0</v>
      </c>
      <c r="S134" s="32">
        <v>0</v>
      </c>
      <c r="T134" s="32">
        <v>0</v>
      </c>
      <c r="U134" s="32">
        <v>655058.43999999994</v>
      </c>
      <c r="V134" s="32">
        <v>1358358.1</v>
      </c>
      <c r="W134" s="32">
        <v>309020.67</v>
      </c>
      <c r="X134" s="32">
        <v>379566.77</v>
      </c>
      <c r="Y134" s="32">
        <v>217934.68</v>
      </c>
      <c r="Z134" s="32">
        <v>33378.76</v>
      </c>
      <c r="AA134" s="32">
        <v>0</v>
      </c>
      <c r="AB134" s="32">
        <v>0</v>
      </c>
      <c r="AC134" s="2">
        <v>5.1100000000000003</v>
      </c>
      <c r="AD134" s="2">
        <v>5.1100000000000003</v>
      </c>
      <c r="AE134" s="2">
        <v>5.1100000000000003</v>
      </c>
      <c r="AF134" s="2">
        <v>5.1100000000000003</v>
      </c>
      <c r="AG134" s="2">
        <v>5.1100000000000003</v>
      </c>
      <c r="AH134" s="2">
        <v>5.1100000000000003</v>
      </c>
      <c r="AI134" s="2">
        <v>5.1100000000000003</v>
      </c>
      <c r="AJ134" s="2">
        <v>5.1100000000000003</v>
      </c>
      <c r="AK134" s="2">
        <v>5.1100000000000003</v>
      </c>
      <c r="AL134" s="2">
        <v>5.1100000000000003</v>
      </c>
      <c r="AM134" s="2">
        <v>5.1100000000000003</v>
      </c>
      <c r="AN134" s="2">
        <v>5.1100000000000003</v>
      </c>
      <c r="AO134" s="33">
        <v>0</v>
      </c>
      <c r="AP134" s="33">
        <v>0</v>
      </c>
      <c r="AQ134" s="33">
        <v>0</v>
      </c>
      <c r="AR134" s="33">
        <v>0</v>
      </c>
      <c r="AS134" s="33">
        <v>33473.49</v>
      </c>
      <c r="AT134" s="33">
        <v>69412.100000000006</v>
      </c>
      <c r="AU134" s="33">
        <v>15790.96</v>
      </c>
      <c r="AV134" s="33">
        <v>19395.86</v>
      </c>
      <c r="AW134" s="33">
        <v>11136.46</v>
      </c>
      <c r="AX134" s="33">
        <v>1705.65</v>
      </c>
      <c r="AY134" s="33">
        <v>0</v>
      </c>
      <c r="AZ134" s="33">
        <v>0</v>
      </c>
      <c r="BA134" s="31">
        <f t="shared" si="236"/>
        <v>0</v>
      </c>
      <c r="BB134" s="31">
        <f t="shared" si="237"/>
        <v>0</v>
      </c>
      <c r="BC134" s="31">
        <f t="shared" si="238"/>
        <v>0</v>
      </c>
      <c r="BD134" s="31">
        <f t="shared" si="239"/>
        <v>0</v>
      </c>
      <c r="BE134" s="31">
        <f t="shared" si="240"/>
        <v>-131.01</v>
      </c>
      <c r="BF134" s="31">
        <f t="shared" si="241"/>
        <v>-271.67</v>
      </c>
      <c r="BG134" s="31">
        <f t="shared" si="242"/>
        <v>494.43</v>
      </c>
      <c r="BH134" s="31">
        <f t="shared" si="243"/>
        <v>607.30999999999995</v>
      </c>
      <c r="BI134" s="31">
        <f t="shared" si="244"/>
        <v>348.7</v>
      </c>
      <c r="BJ134" s="31">
        <f t="shared" si="245"/>
        <v>-36.72</v>
      </c>
      <c r="BK134" s="31">
        <f t="shared" si="246"/>
        <v>0</v>
      </c>
      <c r="BL134" s="31">
        <f t="shared" si="247"/>
        <v>0</v>
      </c>
      <c r="BM134" s="6">
        <v>1.1599999999999999E-2</v>
      </c>
      <c r="BN134" s="6">
        <v>1.1599999999999999E-2</v>
      </c>
      <c r="BO134" s="6">
        <v>1.1599999999999999E-2</v>
      </c>
      <c r="BP134" s="6">
        <v>1.1599999999999999E-2</v>
      </c>
      <c r="BQ134" s="6">
        <v>1.1599999999999999E-2</v>
      </c>
      <c r="BR134" s="6">
        <v>1.1599999999999999E-2</v>
      </c>
      <c r="BS134" s="6">
        <v>1.1599999999999999E-2</v>
      </c>
      <c r="BT134" s="6">
        <v>1.1599999999999999E-2</v>
      </c>
      <c r="BU134" s="6">
        <v>1.1599999999999999E-2</v>
      </c>
      <c r="BV134" s="6">
        <v>1.1599999999999999E-2</v>
      </c>
      <c r="BW134" s="6">
        <v>1.1599999999999999E-2</v>
      </c>
      <c r="BX134" s="6">
        <v>1.1599999999999999E-2</v>
      </c>
      <c r="BY134" s="31">
        <v>0</v>
      </c>
      <c r="BZ134" s="31">
        <v>0</v>
      </c>
      <c r="CA134" s="31">
        <v>0</v>
      </c>
      <c r="CB134" s="31">
        <v>0</v>
      </c>
      <c r="CC134" s="31">
        <v>7598.68</v>
      </c>
      <c r="CD134" s="31">
        <v>15756.95</v>
      </c>
      <c r="CE134" s="31">
        <v>3584.64</v>
      </c>
      <c r="CF134" s="31">
        <v>4402.97</v>
      </c>
      <c r="CG134" s="31">
        <v>2528.04</v>
      </c>
      <c r="CH134" s="31">
        <v>387.19</v>
      </c>
      <c r="CI134" s="31">
        <v>0</v>
      </c>
      <c r="CJ134" s="31">
        <v>0</v>
      </c>
      <c r="CK134" s="32">
        <f t="shared" si="248"/>
        <v>0</v>
      </c>
      <c r="CL134" s="32">
        <f t="shared" si="249"/>
        <v>0</v>
      </c>
      <c r="CM134" s="32">
        <f t="shared" si="250"/>
        <v>0</v>
      </c>
      <c r="CN134" s="32">
        <f t="shared" si="251"/>
        <v>0</v>
      </c>
      <c r="CO134" s="32">
        <f t="shared" si="252"/>
        <v>1637.65</v>
      </c>
      <c r="CP134" s="32">
        <f t="shared" si="253"/>
        <v>3395.9</v>
      </c>
      <c r="CQ134" s="32">
        <f t="shared" si="254"/>
        <v>772.55</v>
      </c>
      <c r="CR134" s="32">
        <f t="shared" si="255"/>
        <v>948.92</v>
      </c>
      <c r="CS134" s="32">
        <f t="shared" si="256"/>
        <v>544.84</v>
      </c>
      <c r="CT134" s="32">
        <f t="shared" si="257"/>
        <v>83.45</v>
      </c>
      <c r="CU134" s="32">
        <f t="shared" si="258"/>
        <v>0</v>
      </c>
      <c r="CV134" s="32">
        <f t="shared" si="259"/>
        <v>0</v>
      </c>
      <c r="CW134" s="31">
        <f t="shared" si="260"/>
        <v>0</v>
      </c>
      <c r="CX134" s="31">
        <f t="shared" si="261"/>
        <v>0</v>
      </c>
      <c r="CY134" s="31">
        <f t="shared" si="262"/>
        <v>0</v>
      </c>
      <c r="CZ134" s="31">
        <f t="shared" si="263"/>
        <v>0</v>
      </c>
      <c r="DA134" s="31">
        <f t="shared" si="264"/>
        <v>-24106.149999999998</v>
      </c>
      <c r="DB134" s="31">
        <f t="shared" si="265"/>
        <v>-49987.58</v>
      </c>
      <c r="DC134" s="31">
        <f t="shared" si="266"/>
        <v>-11928.2</v>
      </c>
      <c r="DD134" s="31">
        <f t="shared" si="267"/>
        <v>-14651.28</v>
      </c>
      <c r="DE134" s="31">
        <f t="shared" si="268"/>
        <v>-8412.2799999999988</v>
      </c>
      <c r="DF134" s="31">
        <f t="shared" si="269"/>
        <v>-1198.2900000000002</v>
      </c>
      <c r="DG134" s="31">
        <f t="shared" si="270"/>
        <v>0</v>
      </c>
      <c r="DH134" s="31">
        <f t="shared" si="271"/>
        <v>0</v>
      </c>
      <c r="DI134" s="32">
        <f t="shared" ref="DI134:DI167" si="276">ROUND(CW134*5%,2)</f>
        <v>0</v>
      </c>
      <c r="DJ134" s="32">
        <f t="shared" ref="DJ134:DJ167" si="277">ROUND(CX134*5%,2)</f>
        <v>0</v>
      </c>
      <c r="DK134" s="32">
        <f t="shared" ref="DK134:DK167" si="278">ROUND(CY134*5%,2)</f>
        <v>0</v>
      </c>
      <c r="DL134" s="32">
        <f t="shared" ref="DL134:DL167" si="279">ROUND(CZ134*5%,2)</f>
        <v>0</v>
      </c>
      <c r="DM134" s="32">
        <f t="shared" ref="DM134:DM167" si="280">ROUND(DA134*5%,2)</f>
        <v>-1205.31</v>
      </c>
      <c r="DN134" s="32">
        <f t="shared" ref="DN134:DN167" si="281">ROUND(DB134*5%,2)</f>
        <v>-2499.38</v>
      </c>
      <c r="DO134" s="32">
        <f t="shared" ref="DO134:DO167" si="282">ROUND(DC134*5%,2)</f>
        <v>-596.41</v>
      </c>
      <c r="DP134" s="32">
        <f t="shared" ref="DP134:DP167" si="283">ROUND(DD134*5%,2)</f>
        <v>-732.56</v>
      </c>
      <c r="DQ134" s="32">
        <f t="shared" ref="DQ134:DQ167" si="284">ROUND(DE134*5%,2)</f>
        <v>-420.61</v>
      </c>
      <c r="DR134" s="32">
        <f t="shared" ref="DR134:DR167" si="285">ROUND(DF134*5%,2)</f>
        <v>-59.91</v>
      </c>
      <c r="DS134" s="32">
        <f t="shared" ref="DS134:DS167" si="286">ROUND(DG134*5%,2)</f>
        <v>0</v>
      </c>
      <c r="DT134" s="32">
        <f t="shared" ref="DT134:DT167" si="287">ROUND(DH134*5%,2)</f>
        <v>0</v>
      </c>
      <c r="DU134" s="31">
        <f t="shared" ref="DU134:DU167" si="288">ROUND(CW134*DU$3,2)</f>
        <v>0</v>
      </c>
      <c r="DV134" s="31">
        <f t="shared" ref="DV134:DV167" si="289">ROUND(CX134*DV$3,2)</f>
        <v>0</v>
      </c>
      <c r="DW134" s="31">
        <f t="shared" ref="DW134:DW167" si="290">ROUND(CY134*DW$3,2)</f>
        <v>0</v>
      </c>
      <c r="DX134" s="31">
        <f t="shared" ref="DX134:DX167" si="291">ROUND(CZ134*DX$3,2)</f>
        <v>0</v>
      </c>
      <c r="DY134" s="31">
        <f t="shared" ref="DY134:DY167" si="292">ROUND(DA134*DY$3,2)</f>
        <v>-3632.69</v>
      </c>
      <c r="DZ134" s="31">
        <f t="shared" ref="DZ134:DZ167" si="293">ROUND(DB134*DZ$3,2)</f>
        <v>-7426.76</v>
      </c>
      <c r="EA134" s="31">
        <f t="shared" ref="EA134:EA167" si="294">ROUND(DC134*EA$3,2)</f>
        <v>-1747.69</v>
      </c>
      <c r="EB134" s="31">
        <f t="shared" ref="EB134:EB167" si="295">ROUND(DD134*EB$3,2)</f>
        <v>-2118.67</v>
      </c>
      <c r="EC134" s="31">
        <f t="shared" ref="EC134:EC167" si="296">ROUND(DE134*EC$3,2)</f>
        <v>-1200.3900000000001</v>
      </c>
      <c r="ED134" s="31">
        <f t="shared" ref="ED134:ED167" si="297">ROUND(DF134*ED$3,2)</f>
        <v>-168.77</v>
      </c>
      <c r="EE134" s="31">
        <f t="shared" ref="EE134:EE167" si="298">ROUND(DG134*EE$3,2)</f>
        <v>0</v>
      </c>
      <c r="EF134" s="31">
        <f t="shared" ref="EF134:EF167" si="299">ROUND(DH134*EF$3,2)</f>
        <v>0</v>
      </c>
      <c r="EG134" s="32">
        <f t="shared" ref="EG134:EG167" si="300">CW134+DI134+DU134</f>
        <v>0</v>
      </c>
      <c r="EH134" s="32">
        <f t="shared" ref="EH134:EH167" si="301">CX134+DJ134+DV134</f>
        <v>0</v>
      </c>
      <c r="EI134" s="32">
        <f t="shared" ref="EI134:EI167" si="302">CY134+DK134+DW134</f>
        <v>0</v>
      </c>
      <c r="EJ134" s="32">
        <f t="shared" ref="EJ134:EJ167" si="303">CZ134+DL134+DX134</f>
        <v>0</v>
      </c>
      <c r="EK134" s="32">
        <f t="shared" ref="EK134:EK167" si="304">DA134+DM134+DY134</f>
        <v>-28944.149999999998</v>
      </c>
      <c r="EL134" s="32">
        <f t="shared" ref="EL134:EL167" si="305">DB134+DN134+DZ134</f>
        <v>-59913.72</v>
      </c>
      <c r="EM134" s="32">
        <f t="shared" ref="EM134:EM167" si="306">DC134+DO134+EA134</f>
        <v>-14272.300000000001</v>
      </c>
      <c r="EN134" s="32">
        <f t="shared" ref="EN134:EN167" si="307">DD134+DP134+EB134</f>
        <v>-17502.510000000002</v>
      </c>
      <c r="EO134" s="32">
        <f t="shared" ref="EO134:EO167" si="308">DE134+DQ134+EC134</f>
        <v>-10033.279999999999</v>
      </c>
      <c r="EP134" s="32">
        <f t="shared" ref="EP134:EP167" si="309">DF134+DR134+ED134</f>
        <v>-1426.9700000000003</v>
      </c>
      <c r="EQ134" s="32">
        <f t="shared" ref="EQ134:EQ167" si="310">DG134+DS134+EE134</f>
        <v>0</v>
      </c>
      <c r="ER134" s="32">
        <f t="shared" ref="ER134:ER167" si="311">DH134+DT134+EF134</f>
        <v>0</v>
      </c>
    </row>
    <row r="135" spans="1:148" x14ac:dyDescent="0.25">
      <c r="A135" t="s">
        <v>516</v>
      </c>
      <c r="B135" s="1" t="s">
        <v>112</v>
      </c>
      <c r="C135" t="str">
        <f t="shared" ca="1" si="274"/>
        <v>SCL1</v>
      </c>
      <c r="D135" t="str">
        <f t="shared" ca="1" si="275"/>
        <v>Syncrude Industrial System</v>
      </c>
      <c r="E135" s="52">
        <v>5241.0034999999998</v>
      </c>
      <c r="F135" s="52">
        <v>10585.7104</v>
      </c>
      <c r="G135" s="52">
        <v>5727.4674000000005</v>
      </c>
      <c r="H135" s="52">
        <v>2728.5097000000001</v>
      </c>
      <c r="I135" s="52">
        <v>38220.612000000001</v>
      </c>
      <c r="J135" s="52">
        <v>3430.6226999999999</v>
      </c>
      <c r="K135" s="52">
        <v>17331.307799999999</v>
      </c>
      <c r="L135" s="52">
        <v>15680.245000000001</v>
      </c>
      <c r="M135" s="52">
        <v>8793.9740999999995</v>
      </c>
      <c r="N135" s="52">
        <v>13976.156300000001</v>
      </c>
      <c r="O135" s="52">
        <v>9816.0661</v>
      </c>
      <c r="P135" s="52">
        <v>34071.009700000002</v>
      </c>
      <c r="Q135" s="32">
        <v>168170.7</v>
      </c>
      <c r="R135" s="32">
        <v>283297.5</v>
      </c>
      <c r="S135" s="32">
        <v>110016.77</v>
      </c>
      <c r="T135" s="32">
        <v>51616.82</v>
      </c>
      <c r="U135" s="32">
        <v>2079158.6</v>
      </c>
      <c r="V135" s="32">
        <v>319084.52</v>
      </c>
      <c r="W135" s="32">
        <v>410422.54</v>
      </c>
      <c r="X135" s="32">
        <v>351675.72</v>
      </c>
      <c r="Y135" s="32">
        <v>192395.38</v>
      </c>
      <c r="Z135" s="32">
        <v>286310.62</v>
      </c>
      <c r="AA135" s="32">
        <v>296993.71000000002</v>
      </c>
      <c r="AB135" s="32">
        <v>709869.37</v>
      </c>
      <c r="AC135" s="2">
        <v>3.31</v>
      </c>
      <c r="AD135" s="2">
        <v>3.31</v>
      </c>
      <c r="AE135" s="2">
        <v>3.31</v>
      </c>
      <c r="AF135" s="2">
        <v>3.31</v>
      </c>
      <c r="AG135" s="2">
        <v>3.31</v>
      </c>
      <c r="AH135" s="2">
        <v>3.31</v>
      </c>
      <c r="AI135" s="2">
        <v>3.31</v>
      </c>
      <c r="AJ135" s="2">
        <v>3.31</v>
      </c>
      <c r="AK135" s="2">
        <v>3.31</v>
      </c>
      <c r="AL135" s="2">
        <v>3.31</v>
      </c>
      <c r="AM135" s="2">
        <v>3.31</v>
      </c>
      <c r="AN135" s="2">
        <v>3.31</v>
      </c>
      <c r="AO135" s="33">
        <v>5566.45</v>
      </c>
      <c r="AP135" s="33">
        <v>9377.15</v>
      </c>
      <c r="AQ135" s="33">
        <v>3641.55</v>
      </c>
      <c r="AR135" s="33">
        <v>1708.52</v>
      </c>
      <c r="AS135" s="33">
        <v>68820.149999999994</v>
      </c>
      <c r="AT135" s="33">
        <v>10561.7</v>
      </c>
      <c r="AU135" s="33">
        <v>13584.99</v>
      </c>
      <c r="AV135" s="33">
        <v>11640.47</v>
      </c>
      <c r="AW135" s="33">
        <v>6368.29</v>
      </c>
      <c r="AX135" s="33">
        <v>9476.8799999999992</v>
      </c>
      <c r="AY135" s="33">
        <v>9830.49</v>
      </c>
      <c r="AZ135" s="33">
        <v>23496.68</v>
      </c>
      <c r="BA135" s="31">
        <f t="shared" si="236"/>
        <v>-16.82</v>
      </c>
      <c r="BB135" s="31">
        <f t="shared" si="237"/>
        <v>-28.33</v>
      </c>
      <c r="BC135" s="31">
        <f t="shared" si="238"/>
        <v>-11</v>
      </c>
      <c r="BD135" s="31">
        <f t="shared" si="239"/>
        <v>-10.32</v>
      </c>
      <c r="BE135" s="31">
        <f t="shared" si="240"/>
        <v>-415.83</v>
      </c>
      <c r="BF135" s="31">
        <f t="shared" si="241"/>
        <v>-63.82</v>
      </c>
      <c r="BG135" s="31">
        <f t="shared" si="242"/>
        <v>656.68</v>
      </c>
      <c r="BH135" s="31">
        <f t="shared" si="243"/>
        <v>562.67999999999995</v>
      </c>
      <c r="BI135" s="31">
        <f t="shared" si="244"/>
        <v>307.83</v>
      </c>
      <c r="BJ135" s="31">
        <f t="shared" si="245"/>
        <v>-314.94</v>
      </c>
      <c r="BK135" s="31">
        <f t="shared" si="246"/>
        <v>-326.69</v>
      </c>
      <c r="BL135" s="31">
        <f t="shared" si="247"/>
        <v>-780.86</v>
      </c>
      <c r="BM135" s="6">
        <v>6.13E-2</v>
      </c>
      <c r="BN135" s="6">
        <v>6.13E-2</v>
      </c>
      <c r="BO135" s="6">
        <v>6.13E-2</v>
      </c>
      <c r="BP135" s="6">
        <v>6.13E-2</v>
      </c>
      <c r="BQ135" s="6">
        <v>6.13E-2</v>
      </c>
      <c r="BR135" s="6">
        <v>6.13E-2</v>
      </c>
      <c r="BS135" s="6">
        <v>6.13E-2</v>
      </c>
      <c r="BT135" s="6">
        <v>6.13E-2</v>
      </c>
      <c r="BU135" s="6">
        <v>6.13E-2</v>
      </c>
      <c r="BV135" s="6">
        <v>6.13E-2</v>
      </c>
      <c r="BW135" s="6">
        <v>6.13E-2</v>
      </c>
      <c r="BX135" s="6">
        <v>6.13E-2</v>
      </c>
      <c r="BY135" s="31">
        <v>10308.86</v>
      </c>
      <c r="BZ135" s="31">
        <v>17366.14</v>
      </c>
      <c r="CA135" s="31">
        <v>6744.03</v>
      </c>
      <c r="CB135" s="31">
        <v>3164.11</v>
      </c>
      <c r="CC135" s="31">
        <v>127452.42</v>
      </c>
      <c r="CD135" s="31">
        <v>19559.88</v>
      </c>
      <c r="CE135" s="31">
        <v>25158.9</v>
      </c>
      <c r="CF135" s="31">
        <v>21557.72</v>
      </c>
      <c r="CG135" s="31">
        <v>11793.84</v>
      </c>
      <c r="CH135" s="31">
        <v>17550.84</v>
      </c>
      <c r="CI135" s="31">
        <v>18205.71</v>
      </c>
      <c r="CJ135" s="31">
        <v>43514.99</v>
      </c>
      <c r="CK135" s="32">
        <f t="shared" si="248"/>
        <v>420.43</v>
      </c>
      <c r="CL135" s="32">
        <f t="shared" si="249"/>
        <v>708.24</v>
      </c>
      <c r="CM135" s="32">
        <f t="shared" si="250"/>
        <v>275.04000000000002</v>
      </c>
      <c r="CN135" s="32">
        <f t="shared" si="251"/>
        <v>129.04</v>
      </c>
      <c r="CO135" s="32">
        <f t="shared" si="252"/>
        <v>5197.8999999999996</v>
      </c>
      <c r="CP135" s="32">
        <f t="shared" si="253"/>
        <v>797.71</v>
      </c>
      <c r="CQ135" s="32">
        <f t="shared" si="254"/>
        <v>1026.06</v>
      </c>
      <c r="CR135" s="32">
        <f t="shared" si="255"/>
        <v>879.19</v>
      </c>
      <c r="CS135" s="32">
        <f t="shared" si="256"/>
        <v>480.99</v>
      </c>
      <c r="CT135" s="32">
        <f t="shared" si="257"/>
        <v>715.78</v>
      </c>
      <c r="CU135" s="32">
        <f t="shared" si="258"/>
        <v>742.48</v>
      </c>
      <c r="CV135" s="32">
        <f t="shared" si="259"/>
        <v>1774.67</v>
      </c>
      <c r="CW135" s="31">
        <f t="shared" si="260"/>
        <v>5179.6600000000008</v>
      </c>
      <c r="CX135" s="31">
        <f t="shared" si="261"/>
        <v>8725.5600000000013</v>
      </c>
      <c r="CY135" s="31">
        <f t="shared" si="262"/>
        <v>3388.5199999999995</v>
      </c>
      <c r="CZ135" s="31">
        <f t="shared" si="263"/>
        <v>1594.95</v>
      </c>
      <c r="DA135" s="31">
        <f t="shared" si="264"/>
        <v>64246.000000000015</v>
      </c>
      <c r="DB135" s="31">
        <f t="shared" si="265"/>
        <v>9859.7099999999991</v>
      </c>
      <c r="DC135" s="31">
        <f t="shared" si="266"/>
        <v>11943.290000000003</v>
      </c>
      <c r="DD135" s="31">
        <f t="shared" si="267"/>
        <v>10233.76</v>
      </c>
      <c r="DE135" s="31">
        <f t="shared" si="268"/>
        <v>5598.71</v>
      </c>
      <c r="DF135" s="31">
        <f t="shared" si="269"/>
        <v>9104.68</v>
      </c>
      <c r="DG135" s="31">
        <f t="shared" si="270"/>
        <v>9444.39</v>
      </c>
      <c r="DH135" s="31">
        <f t="shared" si="271"/>
        <v>22573.839999999997</v>
      </c>
      <c r="DI135" s="32">
        <f t="shared" si="276"/>
        <v>258.98</v>
      </c>
      <c r="DJ135" s="32">
        <f t="shared" si="277"/>
        <v>436.28</v>
      </c>
      <c r="DK135" s="32">
        <f t="shared" si="278"/>
        <v>169.43</v>
      </c>
      <c r="DL135" s="32">
        <f t="shared" si="279"/>
        <v>79.75</v>
      </c>
      <c r="DM135" s="32">
        <f t="shared" si="280"/>
        <v>3212.3</v>
      </c>
      <c r="DN135" s="32">
        <f t="shared" si="281"/>
        <v>492.99</v>
      </c>
      <c r="DO135" s="32">
        <f t="shared" si="282"/>
        <v>597.16</v>
      </c>
      <c r="DP135" s="32">
        <f t="shared" si="283"/>
        <v>511.69</v>
      </c>
      <c r="DQ135" s="32">
        <f t="shared" si="284"/>
        <v>279.94</v>
      </c>
      <c r="DR135" s="32">
        <f t="shared" si="285"/>
        <v>455.23</v>
      </c>
      <c r="DS135" s="32">
        <f t="shared" si="286"/>
        <v>472.22</v>
      </c>
      <c r="DT135" s="32">
        <f t="shared" si="287"/>
        <v>1128.69</v>
      </c>
      <c r="DU135" s="31">
        <f t="shared" si="288"/>
        <v>823.12</v>
      </c>
      <c r="DV135" s="31">
        <f t="shared" si="289"/>
        <v>1368.09</v>
      </c>
      <c r="DW135" s="31">
        <f t="shared" si="290"/>
        <v>524.79</v>
      </c>
      <c r="DX135" s="31">
        <f t="shared" si="291"/>
        <v>243.63</v>
      </c>
      <c r="DY135" s="31">
        <f t="shared" si="292"/>
        <v>9681.57</v>
      </c>
      <c r="DZ135" s="31">
        <f t="shared" si="293"/>
        <v>1464.88</v>
      </c>
      <c r="EA135" s="31">
        <f t="shared" si="294"/>
        <v>1749.9</v>
      </c>
      <c r="EB135" s="31">
        <f t="shared" si="295"/>
        <v>1479.87</v>
      </c>
      <c r="EC135" s="31">
        <f t="shared" si="296"/>
        <v>798.91</v>
      </c>
      <c r="ED135" s="31">
        <f t="shared" si="297"/>
        <v>1282.3599999999999</v>
      </c>
      <c r="EE135" s="31">
        <f t="shared" si="298"/>
        <v>1312.16</v>
      </c>
      <c r="EF135" s="31">
        <f t="shared" si="299"/>
        <v>3094.55</v>
      </c>
      <c r="EG135" s="32">
        <f t="shared" si="300"/>
        <v>6261.7600000000011</v>
      </c>
      <c r="EH135" s="32">
        <f t="shared" si="301"/>
        <v>10529.930000000002</v>
      </c>
      <c r="EI135" s="32">
        <f t="shared" si="302"/>
        <v>4082.7399999999993</v>
      </c>
      <c r="EJ135" s="32">
        <f t="shared" si="303"/>
        <v>1918.33</v>
      </c>
      <c r="EK135" s="32">
        <f t="shared" si="304"/>
        <v>77139.870000000024</v>
      </c>
      <c r="EL135" s="32">
        <f t="shared" si="305"/>
        <v>11817.579999999998</v>
      </c>
      <c r="EM135" s="32">
        <f t="shared" si="306"/>
        <v>14290.350000000002</v>
      </c>
      <c r="EN135" s="32">
        <f t="shared" si="307"/>
        <v>12225.32</v>
      </c>
      <c r="EO135" s="32">
        <f t="shared" si="308"/>
        <v>6677.5599999999995</v>
      </c>
      <c r="EP135" s="32">
        <f t="shared" si="309"/>
        <v>10842.27</v>
      </c>
      <c r="EQ135" s="32">
        <f t="shared" si="310"/>
        <v>11228.769999999999</v>
      </c>
      <c r="ER135" s="32">
        <f t="shared" si="311"/>
        <v>26797.079999999994</v>
      </c>
    </row>
    <row r="136" spans="1:148" x14ac:dyDescent="0.25">
      <c r="A136" t="s">
        <v>517</v>
      </c>
      <c r="B136" s="1" t="s">
        <v>113</v>
      </c>
      <c r="C136" t="str">
        <f t="shared" ca="1" si="274"/>
        <v>SCR1</v>
      </c>
      <c r="D136" t="str">
        <f t="shared" ca="1" si="275"/>
        <v>Suncor Industrial System</v>
      </c>
      <c r="E136" s="52">
        <v>302437.0808</v>
      </c>
      <c r="F136" s="52">
        <v>298366.72690000001</v>
      </c>
      <c r="G136" s="52">
        <v>296756.00809999998</v>
      </c>
      <c r="H136" s="52">
        <v>300434.40580000001</v>
      </c>
      <c r="I136" s="52">
        <v>251323.55669999999</v>
      </c>
      <c r="J136" s="52">
        <v>186510.73079999999</v>
      </c>
      <c r="K136" s="52">
        <v>143127.1048</v>
      </c>
      <c r="L136" s="52">
        <v>182056.9534</v>
      </c>
      <c r="M136" s="52">
        <v>229323.5998</v>
      </c>
      <c r="N136" s="52">
        <v>264825.52870000002</v>
      </c>
      <c r="O136" s="52">
        <v>277687.48629999999</v>
      </c>
      <c r="P136" s="52">
        <v>288209.17090000003</v>
      </c>
      <c r="Q136" s="32">
        <v>10413146.1</v>
      </c>
      <c r="R136" s="32">
        <v>9919265.5999999996</v>
      </c>
      <c r="S136" s="32">
        <v>6193737.21</v>
      </c>
      <c r="T136" s="32">
        <v>6164202.8799999999</v>
      </c>
      <c r="U136" s="32">
        <v>13151902.17</v>
      </c>
      <c r="V136" s="32">
        <v>15333496.630000001</v>
      </c>
      <c r="W136" s="32">
        <v>3186108.72</v>
      </c>
      <c r="X136" s="32">
        <v>5141548.0599999996</v>
      </c>
      <c r="Y136" s="32">
        <v>4736182.62</v>
      </c>
      <c r="Z136" s="32">
        <v>5727143.9900000002</v>
      </c>
      <c r="AA136" s="32">
        <v>5911711.04</v>
      </c>
      <c r="AB136" s="32">
        <v>6029798.5800000001</v>
      </c>
      <c r="AC136" s="2">
        <v>3.28</v>
      </c>
      <c r="AD136" s="2">
        <v>3.28</v>
      </c>
      <c r="AE136" s="2">
        <v>3.28</v>
      </c>
      <c r="AF136" s="2">
        <v>3.28</v>
      </c>
      <c r="AG136" s="2">
        <v>3.28</v>
      </c>
      <c r="AH136" s="2">
        <v>3.28</v>
      </c>
      <c r="AI136" s="2">
        <v>3.28</v>
      </c>
      <c r="AJ136" s="2">
        <v>3.28</v>
      </c>
      <c r="AK136" s="2">
        <v>3.28</v>
      </c>
      <c r="AL136" s="2">
        <v>3.28</v>
      </c>
      <c r="AM136" s="2">
        <v>3.28</v>
      </c>
      <c r="AN136" s="2">
        <v>3.28</v>
      </c>
      <c r="AO136" s="33">
        <v>341551.19</v>
      </c>
      <c r="AP136" s="33">
        <v>325351.90999999997</v>
      </c>
      <c r="AQ136" s="33">
        <v>203154.58</v>
      </c>
      <c r="AR136" s="33">
        <v>202185.85</v>
      </c>
      <c r="AS136" s="33">
        <v>431382.39</v>
      </c>
      <c r="AT136" s="33">
        <v>502938.69</v>
      </c>
      <c r="AU136" s="33">
        <v>104504.37</v>
      </c>
      <c r="AV136" s="33">
        <v>168642.78</v>
      </c>
      <c r="AW136" s="33">
        <v>155346.79</v>
      </c>
      <c r="AX136" s="33">
        <v>187850.32</v>
      </c>
      <c r="AY136" s="33">
        <v>193904.12</v>
      </c>
      <c r="AZ136" s="33">
        <v>197777.39</v>
      </c>
      <c r="BA136" s="31">
        <f t="shared" ref="BA136:BA167" si="312">ROUND(Q136*BA$3,2)</f>
        <v>-1041.31</v>
      </c>
      <c r="BB136" s="31">
        <f t="shared" ref="BB136:BB167" si="313">ROUND(R136*BB$3,2)</f>
        <v>-991.93</v>
      </c>
      <c r="BC136" s="31">
        <f t="shared" ref="BC136:BC167" si="314">ROUND(S136*BC$3,2)</f>
        <v>-619.37</v>
      </c>
      <c r="BD136" s="31">
        <f t="shared" ref="BD136:BD167" si="315">ROUND(T136*BD$3,2)</f>
        <v>-1232.8399999999999</v>
      </c>
      <c r="BE136" s="31">
        <f t="shared" ref="BE136:BE167" si="316">ROUND(U136*BE$3,2)</f>
        <v>-2630.38</v>
      </c>
      <c r="BF136" s="31">
        <f t="shared" ref="BF136:BF167" si="317">ROUND(V136*BF$3,2)</f>
        <v>-3066.7</v>
      </c>
      <c r="BG136" s="31">
        <f t="shared" ref="BG136:BG167" si="318">ROUND(W136*BG$3,2)</f>
        <v>5097.7700000000004</v>
      </c>
      <c r="BH136" s="31">
        <f t="shared" ref="BH136:BH167" si="319">ROUND(X136*BH$3,2)</f>
        <v>8226.48</v>
      </c>
      <c r="BI136" s="31">
        <f t="shared" ref="BI136:BI167" si="320">ROUND(Y136*BI$3,2)</f>
        <v>7577.89</v>
      </c>
      <c r="BJ136" s="31">
        <f t="shared" ref="BJ136:BJ167" si="321">ROUND(Z136*BJ$3,2)</f>
        <v>-6299.86</v>
      </c>
      <c r="BK136" s="31">
        <f t="shared" ref="BK136:BK167" si="322">ROUND(AA136*BK$3,2)</f>
        <v>-6502.88</v>
      </c>
      <c r="BL136" s="31">
        <f t="shared" ref="BL136:BL167" si="323">ROUND(AB136*BL$3,2)</f>
        <v>-6632.78</v>
      </c>
      <c r="BM136" s="6">
        <v>5.1999999999999998E-3</v>
      </c>
      <c r="BN136" s="6">
        <v>5.1999999999999998E-3</v>
      </c>
      <c r="BO136" s="6">
        <v>5.1999999999999998E-3</v>
      </c>
      <c r="BP136" s="6">
        <v>5.1999999999999998E-3</v>
      </c>
      <c r="BQ136" s="6">
        <v>5.1999999999999998E-3</v>
      </c>
      <c r="BR136" s="6">
        <v>5.1999999999999998E-3</v>
      </c>
      <c r="BS136" s="6">
        <v>5.1999999999999998E-3</v>
      </c>
      <c r="BT136" s="6">
        <v>5.1999999999999998E-3</v>
      </c>
      <c r="BU136" s="6">
        <v>5.1999999999999998E-3</v>
      </c>
      <c r="BV136" s="6">
        <v>5.1999999999999998E-3</v>
      </c>
      <c r="BW136" s="6">
        <v>5.1999999999999998E-3</v>
      </c>
      <c r="BX136" s="6">
        <v>5.1999999999999998E-3</v>
      </c>
      <c r="BY136" s="31">
        <v>54148.36</v>
      </c>
      <c r="BZ136" s="31">
        <v>51580.18</v>
      </c>
      <c r="CA136" s="31">
        <v>32207.43</v>
      </c>
      <c r="CB136" s="31">
        <v>32053.85</v>
      </c>
      <c r="CC136" s="31">
        <v>68389.89</v>
      </c>
      <c r="CD136" s="31">
        <v>79734.179999999993</v>
      </c>
      <c r="CE136" s="31">
        <v>16567.77</v>
      </c>
      <c r="CF136" s="31">
        <v>26736.05</v>
      </c>
      <c r="CG136" s="31">
        <v>24628.15</v>
      </c>
      <c r="CH136" s="31">
        <v>29781.15</v>
      </c>
      <c r="CI136" s="31">
        <v>30740.9</v>
      </c>
      <c r="CJ136" s="31">
        <v>31354.95</v>
      </c>
      <c r="CK136" s="32">
        <f t="shared" ref="CK136:CK167" si="324">ROUND(Q136*$CV$3,2)</f>
        <v>26032.87</v>
      </c>
      <c r="CL136" s="32">
        <f t="shared" ref="CL136:CL167" si="325">ROUND(R136*$CV$3,2)</f>
        <v>24798.16</v>
      </c>
      <c r="CM136" s="32">
        <f t="shared" ref="CM136:CM167" si="326">ROUND(S136*$CV$3,2)</f>
        <v>15484.34</v>
      </c>
      <c r="CN136" s="32">
        <f t="shared" ref="CN136:CN167" si="327">ROUND(T136*$CV$3,2)</f>
        <v>15410.51</v>
      </c>
      <c r="CO136" s="32">
        <f t="shared" ref="CO136:CO167" si="328">ROUND(U136*$CV$3,2)</f>
        <v>32879.760000000002</v>
      </c>
      <c r="CP136" s="32">
        <f t="shared" ref="CP136:CP167" si="329">ROUND(V136*$CV$3,2)</f>
        <v>38333.74</v>
      </c>
      <c r="CQ136" s="32">
        <f t="shared" ref="CQ136:CQ167" si="330">ROUND(W136*$CV$3,2)</f>
        <v>7965.27</v>
      </c>
      <c r="CR136" s="32">
        <f t="shared" ref="CR136:CR167" si="331">ROUND(X136*$CV$3,2)</f>
        <v>12853.87</v>
      </c>
      <c r="CS136" s="32">
        <f t="shared" ref="CS136:CS167" si="332">ROUND(Y136*$CV$3,2)</f>
        <v>11840.46</v>
      </c>
      <c r="CT136" s="32">
        <f t="shared" ref="CT136:CT167" si="333">ROUND(Z136*$CV$3,2)</f>
        <v>14317.86</v>
      </c>
      <c r="CU136" s="32">
        <f t="shared" ref="CU136:CU167" si="334">ROUND(AA136*$CV$3,2)</f>
        <v>14779.28</v>
      </c>
      <c r="CV136" s="32">
        <f t="shared" ref="CV136:CV167" si="335">ROUND(AB136*$CV$3,2)</f>
        <v>15074.5</v>
      </c>
      <c r="CW136" s="31">
        <f t="shared" ref="CW136:CW167" si="336">BY136+CK136-AO136-BA136</f>
        <v>-260328.65000000002</v>
      </c>
      <c r="CX136" s="31">
        <f t="shared" ref="CX136:CX167" si="337">BZ136+CL136-AP136-BB136</f>
        <v>-247981.63999999998</v>
      </c>
      <c r="CY136" s="31">
        <f t="shared" ref="CY136:CY167" si="338">CA136+CM136-AQ136-BC136</f>
        <v>-154843.44</v>
      </c>
      <c r="CZ136" s="31">
        <f t="shared" ref="CZ136:CZ167" si="339">CB136+CN136-AR136-BD136</f>
        <v>-153488.65</v>
      </c>
      <c r="DA136" s="31">
        <f t="shared" ref="DA136:DA167" si="340">CC136+CO136-AS136-BE136</f>
        <v>-327482.36</v>
      </c>
      <c r="DB136" s="31">
        <f t="shared" ref="DB136:DB167" si="341">CD136+CP136-AT136-BF136</f>
        <v>-381804.07</v>
      </c>
      <c r="DC136" s="31">
        <f t="shared" ref="DC136:DC167" si="342">CE136+CQ136-AU136-BG136</f>
        <v>-85069.099999999991</v>
      </c>
      <c r="DD136" s="31">
        <f t="shared" ref="DD136:DD167" si="343">CF136+CR136-AV136-BH136</f>
        <v>-137279.34</v>
      </c>
      <c r="DE136" s="31">
        <f t="shared" ref="DE136:DE167" si="344">CG136+CS136-AW136-BI136</f>
        <v>-126456.07</v>
      </c>
      <c r="DF136" s="31">
        <f t="shared" ref="DF136:DF167" si="345">CH136+CT136-AX136-BJ136</f>
        <v>-137451.45000000001</v>
      </c>
      <c r="DG136" s="31">
        <f t="shared" ref="DG136:DG167" si="346">CI136+CU136-AY136-BK136</f>
        <v>-141881.06</v>
      </c>
      <c r="DH136" s="31">
        <f t="shared" ref="DH136:DH167" si="347">CJ136+CV136-AZ136-BL136</f>
        <v>-144715.16</v>
      </c>
      <c r="DI136" s="32">
        <f t="shared" si="276"/>
        <v>-13016.43</v>
      </c>
      <c r="DJ136" s="32">
        <f t="shared" si="277"/>
        <v>-12399.08</v>
      </c>
      <c r="DK136" s="32">
        <f t="shared" si="278"/>
        <v>-7742.17</v>
      </c>
      <c r="DL136" s="32">
        <f t="shared" si="279"/>
        <v>-7674.43</v>
      </c>
      <c r="DM136" s="32">
        <f t="shared" si="280"/>
        <v>-16374.12</v>
      </c>
      <c r="DN136" s="32">
        <f t="shared" si="281"/>
        <v>-19090.2</v>
      </c>
      <c r="DO136" s="32">
        <f t="shared" si="282"/>
        <v>-4253.46</v>
      </c>
      <c r="DP136" s="32">
        <f t="shared" si="283"/>
        <v>-6863.97</v>
      </c>
      <c r="DQ136" s="32">
        <f t="shared" si="284"/>
        <v>-6322.8</v>
      </c>
      <c r="DR136" s="32">
        <f t="shared" si="285"/>
        <v>-6872.57</v>
      </c>
      <c r="DS136" s="32">
        <f t="shared" si="286"/>
        <v>-7094.05</v>
      </c>
      <c r="DT136" s="32">
        <f t="shared" si="287"/>
        <v>-7235.76</v>
      </c>
      <c r="DU136" s="31">
        <f t="shared" si="288"/>
        <v>-41370.01</v>
      </c>
      <c r="DV136" s="31">
        <f t="shared" si="289"/>
        <v>-38881.35</v>
      </c>
      <c r="DW136" s="31">
        <f t="shared" si="290"/>
        <v>-23981.14</v>
      </c>
      <c r="DX136" s="31">
        <f t="shared" si="291"/>
        <v>-23445.42</v>
      </c>
      <c r="DY136" s="31">
        <f t="shared" si="292"/>
        <v>-49350.080000000002</v>
      </c>
      <c r="DZ136" s="31">
        <f t="shared" si="293"/>
        <v>-56725.43</v>
      </c>
      <c r="EA136" s="31">
        <f t="shared" si="294"/>
        <v>-12464.09</v>
      </c>
      <c r="EB136" s="31">
        <f t="shared" si="295"/>
        <v>-19851.46</v>
      </c>
      <c r="EC136" s="31">
        <f t="shared" si="296"/>
        <v>-18044.7</v>
      </c>
      <c r="ED136" s="31">
        <f t="shared" si="297"/>
        <v>-19359.5</v>
      </c>
      <c r="EE136" s="31">
        <f t="shared" si="298"/>
        <v>-19712.259999999998</v>
      </c>
      <c r="EF136" s="31">
        <f t="shared" si="299"/>
        <v>-19838.39</v>
      </c>
      <c r="EG136" s="32">
        <f t="shared" si="300"/>
        <v>-314715.09000000003</v>
      </c>
      <c r="EH136" s="32">
        <f t="shared" si="301"/>
        <v>-299262.06999999995</v>
      </c>
      <c r="EI136" s="32">
        <f t="shared" si="302"/>
        <v>-186566.75</v>
      </c>
      <c r="EJ136" s="32">
        <f t="shared" si="303"/>
        <v>-184608.5</v>
      </c>
      <c r="EK136" s="32">
        <f t="shared" si="304"/>
        <v>-393206.56</v>
      </c>
      <c r="EL136" s="32">
        <f t="shared" si="305"/>
        <v>-457619.7</v>
      </c>
      <c r="EM136" s="32">
        <f t="shared" si="306"/>
        <v>-101786.65</v>
      </c>
      <c r="EN136" s="32">
        <f t="shared" si="307"/>
        <v>-163994.76999999999</v>
      </c>
      <c r="EO136" s="32">
        <f t="shared" si="308"/>
        <v>-150823.57</v>
      </c>
      <c r="EP136" s="32">
        <f t="shared" si="309"/>
        <v>-163683.52000000002</v>
      </c>
      <c r="EQ136" s="32">
        <f t="shared" si="310"/>
        <v>-168687.37</v>
      </c>
      <c r="ER136" s="32">
        <f t="shared" si="311"/>
        <v>-171789.31</v>
      </c>
    </row>
    <row r="137" spans="1:148" x14ac:dyDescent="0.25">
      <c r="A137" t="s">
        <v>518</v>
      </c>
      <c r="B137" s="1" t="s">
        <v>114</v>
      </c>
      <c r="C137" t="str">
        <f t="shared" ref="C137:C167" ca="1" si="348">VLOOKUP($B137,LocationLookup,2,FALSE)</f>
        <v>SCR2</v>
      </c>
      <c r="D137" t="str">
        <f t="shared" ref="D137:D167" ca="1" si="349">VLOOKUP($C137,LossFactorLookup,2,FALSE)</f>
        <v>Magrath Wind Facility</v>
      </c>
      <c r="E137" s="52">
        <v>11049.805700000001</v>
      </c>
      <c r="F137" s="52">
        <v>5214.5280000000002</v>
      </c>
      <c r="G137" s="52">
        <v>10298.909900000001</v>
      </c>
      <c r="H137" s="52">
        <v>7181.4139999999998</v>
      </c>
      <c r="I137" s="52">
        <v>3979.3516</v>
      </c>
      <c r="J137" s="52">
        <v>3491.1597999999999</v>
      </c>
      <c r="K137" s="52">
        <v>5598.5051000000003</v>
      </c>
      <c r="L137" s="52">
        <v>4922.8594999999996</v>
      </c>
      <c r="M137" s="52">
        <v>6928.7251999999999</v>
      </c>
      <c r="N137" s="52">
        <v>7386.0423000000001</v>
      </c>
      <c r="O137" s="52">
        <v>9731.7978000000003</v>
      </c>
      <c r="P137" s="52">
        <v>9886.7497000000003</v>
      </c>
      <c r="Q137" s="32">
        <v>248667.77</v>
      </c>
      <c r="R137" s="32">
        <v>110693.79</v>
      </c>
      <c r="S137" s="32">
        <v>183564</v>
      </c>
      <c r="T137" s="32">
        <v>132773.49</v>
      </c>
      <c r="U137" s="32">
        <v>125470.38</v>
      </c>
      <c r="V137" s="32">
        <v>117772.37</v>
      </c>
      <c r="W137" s="32">
        <v>102411.72</v>
      </c>
      <c r="X137" s="32">
        <v>112390.7</v>
      </c>
      <c r="Y137" s="32">
        <v>130461.02</v>
      </c>
      <c r="Z137" s="32">
        <v>130586.86</v>
      </c>
      <c r="AA137" s="32">
        <v>175971.25</v>
      </c>
      <c r="AB137" s="32">
        <v>177522.21</v>
      </c>
      <c r="AC137" s="2">
        <v>3</v>
      </c>
      <c r="AD137" s="2">
        <v>3</v>
      </c>
      <c r="AE137" s="2">
        <v>3</v>
      </c>
      <c r="AF137" s="2">
        <v>3</v>
      </c>
      <c r="AG137" s="2">
        <v>3</v>
      </c>
      <c r="AH137" s="2">
        <v>3</v>
      </c>
      <c r="AI137" s="2">
        <v>3</v>
      </c>
      <c r="AJ137" s="2">
        <v>3</v>
      </c>
      <c r="AK137" s="2">
        <v>3</v>
      </c>
      <c r="AL137" s="2">
        <v>3</v>
      </c>
      <c r="AM137" s="2">
        <v>3</v>
      </c>
      <c r="AN137" s="2">
        <v>3</v>
      </c>
      <c r="AO137" s="33">
        <v>7460.03</v>
      </c>
      <c r="AP137" s="33">
        <v>3320.81</v>
      </c>
      <c r="AQ137" s="33">
        <v>5506.92</v>
      </c>
      <c r="AR137" s="33">
        <v>3983.2</v>
      </c>
      <c r="AS137" s="33">
        <v>3764.11</v>
      </c>
      <c r="AT137" s="33">
        <v>3533.17</v>
      </c>
      <c r="AU137" s="33">
        <v>3072.35</v>
      </c>
      <c r="AV137" s="33">
        <v>3371.72</v>
      </c>
      <c r="AW137" s="33">
        <v>3913.83</v>
      </c>
      <c r="AX137" s="33">
        <v>3917.61</v>
      </c>
      <c r="AY137" s="33">
        <v>5279.14</v>
      </c>
      <c r="AZ137" s="33">
        <v>5325.67</v>
      </c>
      <c r="BA137" s="31">
        <f t="shared" si="312"/>
        <v>-24.87</v>
      </c>
      <c r="BB137" s="31">
        <f t="shared" si="313"/>
        <v>-11.07</v>
      </c>
      <c r="BC137" s="31">
        <f t="shared" si="314"/>
        <v>-18.36</v>
      </c>
      <c r="BD137" s="31">
        <f t="shared" si="315"/>
        <v>-26.55</v>
      </c>
      <c r="BE137" s="31">
        <f t="shared" si="316"/>
        <v>-25.09</v>
      </c>
      <c r="BF137" s="31">
        <f t="shared" si="317"/>
        <v>-23.55</v>
      </c>
      <c r="BG137" s="31">
        <f t="shared" si="318"/>
        <v>163.86</v>
      </c>
      <c r="BH137" s="31">
        <f t="shared" si="319"/>
        <v>179.83</v>
      </c>
      <c r="BI137" s="31">
        <f t="shared" si="320"/>
        <v>208.74</v>
      </c>
      <c r="BJ137" s="31">
        <f t="shared" si="321"/>
        <v>-143.65</v>
      </c>
      <c r="BK137" s="31">
        <f t="shared" si="322"/>
        <v>-193.57</v>
      </c>
      <c r="BL137" s="31">
        <f t="shared" si="323"/>
        <v>-195.27</v>
      </c>
      <c r="BM137" s="6">
        <v>2.4E-2</v>
      </c>
      <c r="BN137" s="6">
        <v>2.4E-2</v>
      </c>
      <c r="BO137" s="6">
        <v>2.4E-2</v>
      </c>
      <c r="BP137" s="6">
        <v>2.4E-2</v>
      </c>
      <c r="BQ137" s="6">
        <v>2.4E-2</v>
      </c>
      <c r="BR137" s="6">
        <v>2.4E-2</v>
      </c>
      <c r="BS137" s="6">
        <v>2.4E-2</v>
      </c>
      <c r="BT137" s="6">
        <v>2.4E-2</v>
      </c>
      <c r="BU137" s="6">
        <v>2.4E-2</v>
      </c>
      <c r="BV137" s="6">
        <v>2.4E-2</v>
      </c>
      <c r="BW137" s="6">
        <v>2.4E-2</v>
      </c>
      <c r="BX137" s="6">
        <v>2.4E-2</v>
      </c>
      <c r="BY137" s="31">
        <v>5968.03</v>
      </c>
      <c r="BZ137" s="31">
        <v>2656.65</v>
      </c>
      <c r="CA137" s="31">
        <v>4405.54</v>
      </c>
      <c r="CB137" s="31">
        <v>3186.56</v>
      </c>
      <c r="CC137" s="31">
        <v>3011.29</v>
      </c>
      <c r="CD137" s="31">
        <v>2826.54</v>
      </c>
      <c r="CE137" s="31">
        <v>2457.88</v>
      </c>
      <c r="CF137" s="31">
        <v>2697.38</v>
      </c>
      <c r="CG137" s="31">
        <v>3131.06</v>
      </c>
      <c r="CH137" s="31">
        <v>3134.08</v>
      </c>
      <c r="CI137" s="31">
        <v>4223.3100000000004</v>
      </c>
      <c r="CJ137" s="31">
        <v>4260.53</v>
      </c>
      <c r="CK137" s="32">
        <f t="shared" si="324"/>
        <v>621.66999999999996</v>
      </c>
      <c r="CL137" s="32">
        <f t="shared" si="325"/>
        <v>276.73</v>
      </c>
      <c r="CM137" s="32">
        <f t="shared" si="326"/>
        <v>458.91</v>
      </c>
      <c r="CN137" s="32">
        <f t="shared" si="327"/>
        <v>331.93</v>
      </c>
      <c r="CO137" s="32">
        <f t="shared" si="328"/>
        <v>313.68</v>
      </c>
      <c r="CP137" s="32">
        <f t="shared" si="329"/>
        <v>294.43</v>
      </c>
      <c r="CQ137" s="32">
        <f t="shared" si="330"/>
        <v>256.02999999999997</v>
      </c>
      <c r="CR137" s="32">
        <f t="shared" si="331"/>
        <v>280.98</v>
      </c>
      <c r="CS137" s="32">
        <f t="shared" si="332"/>
        <v>326.14999999999998</v>
      </c>
      <c r="CT137" s="32">
        <f t="shared" si="333"/>
        <v>326.47000000000003</v>
      </c>
      <c r="CU137" s="32">
        <f t="shared" si="334"/>
        <v>439.93</v>
      </c>
      <c r="CV137" s="32">
        <f t="shared" si="335"/>
        <v>443.81</v>
      </c>
      <c r="CW137" s="31">
        <f t="shared" si="336"/>
        <v>-845.45999999999992</v>
      </c>
      <c r="CX137" s="31">
        <f t="shared" si="337"/>
        <v>-376.35999999999984</v>
      </c>
      <c r="CY137" s="31">
        <f t="shared" si="338"/>
        <v>-624.11000000000024</v>
      </c>
      <c r="CZ137" s="31">
        <f t="shared" si="339"/>
        <v>-438.16</v>
      </c>
      <c r="DA137" s="31">
        <f t="shared" si="340"/>
        <v>-414.05000000000035</v>
      </c>
      <c r="DB137" s="31">
        <f t="shared" si="341"/>
        <v>-388.65000000000026</v>
      </c>
      <c r="DC137" s="31">
        <f t="shared" si="342"/>
        <v>-522.30000000000007</v>
      </c>
      <c r="DD137" s="31">
        <f t="shared" si="343"/>
        <v>-573.18999999999971</v>
      </c>
      <c r="DE137" s="31">
        <f t="shared" si="344"/>
        <v>-665.3599999999999</v>
      </c>
      <c r="DF137" s="31">
        <f t="shared" si="345"/>
        <v>-313.40999999999997</v>
      </c>
      <c r="DG137" s="31">
        <f t="shared" si="346"/>
        <v>-422.32999999999964</v>
      </c>
      <c r="DH137" s="31">
        <f t="shared" si="347"/>
        <v>-426.05999999999995</v>
      </c>
      <c r="DI137" s="32">
        <f t="shared" si="276"/>
        <v>-42.27</v>
      </c>
      <c r="DJ137" s="32">
        <f t="shared" si="277"/>
        <v>-18.82</v>
      </c>
      <c r="DK137" s="32">
        <f t="shared" si="278"/>
        <v>-31.21</v>
      </c>
      <c r="DL137" s="32">
        <f t="shared" si="279"/>
        <v>-21.91</v>
      </c>
      <c r="DM137" s="32">
        <f t="shared" si="280"/>
        <v>-20.7</v>
      </c>
      <c r="DN137" s="32">
        <f t="shared" si="281"/>
        <v>-19.43</v>
      </c>
      <c r="DO137" s="32">
        <f t="shared" si="282"/>
        <v>-26.12</v>
      </c>
      <c r="DP137" s="32">
        <f t="shared" si="283"/>
        <v>-28.66</v>
      </c>
      <c r="DQ137" s="32">
        <f t="shared" si="284"/>
        <v>-33.270000000000003</v>
      </c>
      <c r="DR137" s="32">
        <f t="shared" si="285"/>
        <v>-15.67</v>
      </c>
      <c r="DS137" s="32">
        <f t="shared" si="286"/>
        <v>-21.12</v>
      </c>
      <c r="DT137" s="32">
        <f t="shared" si="287"/>
        <v>-21.3</v>
      </c>
      <c r="DU137" s="31">
        <f t="shared" si="288"/>
        <v>-134.36000000000001</v>
      </c>
      <c r="DV137" s="31">
        <f t="shared" si="289"/>
        <v>-59.01</v>
      </c>
      <c r="DW137" s="31">
        <f t="shared" si="290"/>
        <v>-96.66</v>
      </c>
      <c r="DX137" s="31">
        <f t="shared" si="291"/>
        <v>-66.930000000000007</v>
      </c>
      <c r="DY137" s="31">
        <f t="shared" si="292"/>
        <v>-62.4</v>
      </c>
      <c r="DZ137" s="31">
        <f t="shared" si="293"/>
        <v>-57.74</v>
      </c>
      <c r="EA137" s="31">
        <f t="shared" si="294"/>
        <v>-76.53</v>
      </c>
      <c r="EB137" s="31">
        <f t="shared" si="295"/>
        <v>-82.89</v>
      </c>
      <c r="EC137" s="31">
        <f t="shared" si="296"/>
        <v>-94.94</v>
      </c>
      <c r="ED137" s="31">
        <f t="shared" si="297"/>
        <v>-44.14</v>
      </c>
      <c r="EE137" s="31">
        <f t="shared" si="298"/>
        <v>-58.68</v>
      </c>
      <c r="EF137" s="31">
        <f t="shared" si="299"/>
        <v>-58.41</v>
      </c>
      <c r="EG137" s="32">
        <f t="shared" si="300"/>
        <v>-1022.0899999999999</v>
      </c>
      <c r="EH137" s="32">
        <f t="shared" si="301"/>
        <v>-454.18999999999983</v>
      </c>
      <c r="EI137" s="32">
        <f t="shared" si="302"/>
        <v>-751.98000000000025</v>
      </c>
      <c r="EJ137" s="32">
        <f t="shared" si="303"/>
        <v>-527</v>
      </c>
      <c r="EK137" s="32">
        <f t="shared" si="304"/>
        <v>-497.15000000000032</v>
      </c>
      <c r="EL137" s="32">
        <f t="shared" si="305"/>
        <v>-465.82000000000028</v>
      </c>
      <c r="EM137" s="32">
        <f t="shared" si="306"/>
        <v>-624.95000000000005</v>
      </c>
      <c r="EN137" s="32">
        <f t="shared" si="307"/>
        <v>-684.73999999999967</v>
      </c>
      <c r="EO137" s="32">
        <f t="shared" si="308"/>
        <v>-793.56999999999994</v>
      </c>
      <c r="EP137" s="32">
        <f t="shared" si="309"/>
        <v>-373.21999999999997</v>
      </c>
      <c r="EQ137" s="32">
        <f t="shared" si="310"/>
        <v>-502.12999999999965</v>
      </c>
      <c r="ER137" s="32">
        <f t="shared" si="311"/>
        <v>-505.77</v>
      </c>
    </row>
    <row r="138" spans="1:148" x14ac:dyDescent="0.25">
      <c r="A138" t="s">
        <v>518</v>
      </c>
      <c r="B138" s="1" t="s">
        <v>115</v>
      </c>
      <c r="C138" t="str">
        <f t="shared" ca="1" si="348"/>
        <v>SCR3</v>
      </c>
      <c r="D138" t="str">
        <f t="shared" ca="1" si="349"/>
        <v>Chin Chute Wind Facility</v>
      </c>
      <c r="E138" s="52">
        <v>11947.9609</v>
      </c>
      <c r="F138" s="52">
        <v>5990.7960000000003</v>
      </c>
      <c r="G138" s="52">
        <v>11012.1569</v>
      </c>
      <c r="H138" s="52">
        <v>7725.1480000000001</v>
      </c>
      <c r="I138" s="52">
        <v>4459.5716000000002</v>
      </c>
      <c r="J138" s="52">
        <v>3464.1831000000002</v>
      </c>
      <c r="K138" s="52">
        <v>5207.4857000000002</v>
      </c>
      <c r="L138" s="52">
        <v>5815.8051999999998</v>
      </c>
      <c r="M138" s="52">
        <v>6674.3549000000003</v>
      </c>
      <c r="N138" s="52">
        <v>8358.3235999999997</v>
      </c>
      <c r="O138" s="52">
        <v>9244.1869999999999</v>
      </c>
      <c r="P138" s="52">
        <v>9638.2098000000005</v>
      </c>
      <c r="Q138" s="32">
        <v>283566.58</v>
      </c>
      <c r="R138" s="32">
        <v>141295.10999999999</v>
      </c>
      <c r="S138" s="32">
        <v>198140.73</v>
      </c>
      <c r="T138" s="32">
        <v>139540.43</v>
      </c>
      <c r="U138" s="32">
        <v>150346.5</v>
      </c>
      <c r="V138" s="32">
        <v>146877.4</v>
      </c>
      <c r="W138" s="32">
        <v>91975.19</v>
      </c>
      <c r="X138" s="32">
        <v>126598.5</v>
      </c>
      <c r="Y138" s="32">
        <v>122924.35</v>
      </c>
      <c r="Z138" s="32">
        <v>146827.03</v>
      </c>
      <c r="AA138" s="32">
        <v>163174.04</v>
      </c>
      <c r="AB138" s="32">
        <v>172341.22</v>
      </c>
      <c r="AC138" s="2">
        <v>2.0099999999999998</v>
      </c>
      <c r="AD138" s="2">
        <v>2.0099999999999998</v>
      </c>
      <c r="AE138" s="2">
        <v>2.0099999999999998</v>
      </c>
      <c r="AF138" s="2">
        <v>2.0099999999999998</v>
      </c>
      <c r="AG138" s="2">
        <v>2.0099999999999998</v>
      </c>
      <c r="AH138" s="2">
        <v>2.0099999999999998</v>
      </c>
      <c r="AI138" s="2">
        <v>2.0099999999999998</v>
      </c>
      <c r="AJ138" s="2">
        <v>2.0099999999999998</v>
      </c>
      <c r="AK138" s="2">
        <v>2.0099999999999998</v>
      </c>
      <c r="AL138" s="2">
        <v>2.0099999999999998</v>
      </c>
      <c r="AM138" s="2">
        <v>2.0099999999999998</v>
      </c>
      <c r="AN138" s="2">
        <v>2.0099999999999998</v>
      </c>
      <c r="AO138" s="33">
        <v>5699.69</v>
      </c>
      <c r="AP138" s="33">
        <v>2840.03</v>
      </c>
      <c r="AQ138" s="33">
        <v>3982.63</v>
      </c>
      <c r="AR138" s="33">
        <v>2804.76</v>
      </c>
      <c r="AS138" s="33">
        <v>3021.96</v>
      </c>
      <c r="AT138" s="33">
        <v>2952.24</v>
      </c>
      <c r="AU138" s="33">
        <v>1848.7</v>
      </c>
      <c r="AV138" s="33">
        <v>2544.63</v>
      </c>
      <c r="AW138" s="33">
        <v>2470.7800000000002</v>
      </c>
      <c r="AX138" s="33">
        <v>2951.22</v>
      </c>
      <c r="AY138" s="33">
        <v>3279.8</v>
      </c>
      <c r="AZ138" s="33">
        <v>3464.06</v>
      </c>
      <c r="BA138" s="31">
        <f t="shared" si="312"/>
        <v>-28.36</v>
      </c>
      <c r="BB138" s="31">
        <f t="shared" si="313"/>
        <v>-14.13</v>
      </c>
      <c r="BC138" s="31">
        <f t="shared" si="314"/>
        <v>-19.809999999999999</v>
      </c>
      <c r="BD138" s="31">
        <f t="shared" si="315"/>
        <v>-27.91</v>
      </c>
      <c r="BE138" s="31">
        <f t="shared" si="316"/>
        <v>-30.07</v>
      </c>
      <c r="BF138" s="31">
        <f t="shared" si="317"/>
        <v>-29.38</v>
      </c>
      <c r="BG138" s="31">
        <f t="shared" si="318"/>
        <v>147.16</v>
      </c>
      <c r="BH138" s="31">
        <f t="shared" si="319"/>
        <v>202.56</v>
      </c>
      <c r="BI138" s="31">
        <f t="shared" si="320"/>
        <v>196.68</v>
      </c>
      <c r="BJ138" s="31">
        <f t="shared" si="321"/>
        <v>-161.51</v>
      </c>
      <c r="BK138" s="31">
        <f t="shared" si="322"/>
        <v>-179.49</v>
      </c>
      <c r="BL138" s="31">
        <f t="shared" si="323"/>
        <v>-189.58</v>
      </c>
      <c r="BM138" s="6">
        <v>6.8999999999999999E-3</v>
      </c>
      <c r="BN138" s="6">
        <v>6.8999999999999999E-3</v>
      </c>
      <c r="BO138" s="6">
        <v>6.8999999999999999E-3</v>
      </c>
      <c r="BP138" s="6">
        <v>6.8999999999999999E-3</v>
      </c>
      <c r="BQ138" s="6">
        <v>6.8999999999999999E-3</v>
      </c>
      <c r="BR138" s="6">
        <v>6.8999999999999999E-3</v>
      </c>
      <c r="BS138" s="6">
        <v>6.8999999999999999E-3</v>
      </c>
      <c r="BT138" s="6">
        <v>6.8999999999999999E-3</v>
      </c>
      <c r="BU138" s="6">
        <v>6.8999999999999999E-3</v>
      </c>
      <c r="BV138" s="6">
        <v>6.8999999999999999E-3</v>
      </c>
      <c r="BW138" s="6">
        <v>6.8999999999999999E-3</v>
      </c>
      <c r="BX138" s="6">
        <v>6.8999999999999999E-3</v>
      </c>
      <c r="BY138" s="31">
        <v>1956.61</v>
      </c>
      <c r="BZ138" s="31">
        <v>974.94</v>
      </c>
      <c r="CA138" s="31">
        <v>1367.17</v>
      </c>
      <c r="CB138" s="31">
        <v>962.83</v>
      </c>
      <c r="CC138" s="31">
        <v>1037.3900000000001</v>
      </c>
      <c r="CD138" s="31">
        <v>1013.45</v>
      </c>
      <c r="CE138" s="31">
        <v>634.63</v>
      </c>
      <c r="CF138" s="31">
        <v>873.53</v>
      </c>
      <c r="CG138" s="31">
        <v>848.18</v>
      </c>
      <c r="CH138" s="31">
        <v>1013.11</v>
      </c>
      <c r="CI138" s="31">
        <v>1125.9000000000001</v>
      </c>
      <c r="CJ138" s="31">
        <v>1189.1500000000001</v>
      </c>
      <c r="CK138" s="32">
        <f t="shared" si="324"/>
        <v>708.92</v>
      </c>
      <c r="CL138" s="32">
        <f t="shared" si="325"/>
        <v>353.24</v>
      </c>
      <c r="CM138" s="32">
        <f t="shared" si="326"/>
        <v>495.35</v>
      </c>
      <c r="CN138" s="32">
        <f t="shared" si="327"/>
        <v>348.85</v>
      </c>
      <c r="CO138" s="32">
        <f t="shared" si="328"/>
        <v>375.87</v>
      </c>
      <c r="CP138" s="32">
        <f t="shared" si="329"/>
        <v>367.19</v>
      </c>
      <c r="CQ138" s="32">
        <f t="shared" si="330"/>
        <v>229.94</v>
      </c>
      <c r="CR138" s="32">
        <f t="shared" si="331"/>
        <v>316.5</v>
      </c>
      <c r="CS138" s="32">
        <f t="shared" si="332"/>
        <v>307.31</v>
      </c>
      <c r="CT138" s="32">
        <f t="shared" si="333"/>
        <v>367.07</v>
      </c>
      <c r="CU138" s="32">
        <f t="shared" si="334"/>
        <v>407.94</v>
      </c>
      <c r="CV138" s="32">
        <f t="shared" si="335"/>
        <v>430.85</v>
      </c>
      <c r="CW138" s="31">
        <f t="shared" si="336"/>
        <v>-3005.7999999999997</v>
      </c>
      <c r="CX138" s="31">
        <f t="shared" si="337"/>
        <v>-1497.72</v>
      </c>
      <c r="CY138" s="31">
        <f t="shared" si="338"/>
        <v>-2100.3000000000002</v>
      </c>
      <c r="CZ138" s="31">
        <f t="shared" si="339"/>
        <v>-1465.17</v>
      </c>
      <c r="DA138" s="31">
        <f t="shared" si="340"/>
        <v>-1578.6299999999999</v>
      </c>
      <c r="DB138" s="31">
        <f t="shared" si="341"/>
        <v>-1542.2199999999996</v>
      </c>
      <c r="DC138" s="31">
        <f t="shared" si="342"/>
        <v>-1131.2900000000002</v>
      </c>
      <c r="DD138" s="31">
        <f t="shared" si="343"/>
        <v>-1557.16</v>
      </c>
      <c r="DE138" s="31">
        <f t="shared" si="344"/>
        <v>-1511.9700000000003</v>
      </c>
      <c r="DF138" s="31">
        <f t="shared" si="345"/>
        <v>-1409.5299999999997</v>
      </c>
      <c r="DG138" s="31">
        <f t="shared" si="346"/>
        <v>-1566.47</v>
      </c>
      <c r="DH138" s="31">
        <f t="shared" si="347"/>
        <v>-1654.48</v>
      </c>
      <c r="DI138" s="32">
        <f t="shared" si="276"/>
        <v>-150.29</v>
      </c>
      <c r="DJ138" s="32">
        <f t="shared" si="277"/>
        <v>-74.89</v>
      </c>
      <c r="DK138" s="32">
        <f t="shared" si="278"/>
        <v>-105.02</v>
      </c>
      <c r="DL138" s="32">
        <f t="shared" si="279"/>
        <v>-73.260000000000005</v>
      </c>
      <c r="DM138" s="32">
        <f t="shared" si="280"/>
        <v>-78.930000000000007</v>
      </c>
      <c r="DN138" s="32">
        <f t="shared" si="281"/>
        <v>-77.11</v>
      </c>
      <c r="DO138" s="32">
        <f t="shared" si="282"/>
        <v>-56.56</v>
      </c>
      <c r="DP138" s="32">
        <f t="shared" si="283"/>
        <v>-77.86</v>
      </c>
      <c r="DQ138" s="32">
        <f t="shared" si="284"/>
        <v>-75.599999999999994</v>
      </c>
      <c r="DR138" s="32">
        <f t="shared" si="285"/>
        <v>-70.48</v>
      </c>
      <c r="DS138" s="32">
        <f t="shared" si="286"/>
        <v>-78.319999999999993</v>
      </c>
      <c r="DT138" s="32">
        <f t="shared" si="287"/>
        <v>-82.72</v>
      </c>
      <c r="DU138" s="31">
        <f t="shared" si="288"/>
        <v>-477.67</v>
      </c>
      <c r="DV138" s="31">
        <f t="shared" si="289"/>
        <v>-234.83</v>
      </c>
      <c r="DW138" s="31">
        <f t="shared" si="290"/>
        <v>-325.27999999999997</v>
      </c>
      <c r="DX138" s="31">
        <f t="shared" si="291"/>
        <v>-223.8</v>
      </c>
      <c r="DY138" s="31">
        <f t="shared" si="292"/>
        <v>-237.89</v>
      </c>
      <c r="DZ138" s="31">
        <f t="shared" si="293"/>
        <v>-229.13</v>
      </c>
      <c r="EA138" s="31">
        <f t="shared" si="294"/>
        <v>-165.75</v>
      </c>
      <c r="EB138" s="31">
        <f t="shared" si="295"/>
        <v>-225.18</v>
      </c>
      <c r="EC138" s="31">
        <f t="shared" si="296"/>
        <v>-215.75</v>
      </c>
      <c r="ED138" s="31">
        <f t="shared" si="297"/>
        <v>-198.53</v>
      </c>
      <c r="EE138" s="31">
        <f t="shared" si="298"/>
        <v>-217.64</v>
      </c>
      <c r="EF138" s="31">
        <f t="shared" si="299"/>
        <v>-226.81</v>
      </c>
      <c r="EG138" s="32">
        <f t="shared" si="300"/>
        <v>-3633.7599999999998</v>
      </c>
      <c r="EH138" s="32">
        <f t="shared" si="301"/>
        <v>-1807.44</v>
      </c>
      <c r="EI138" s="32">
        <f t="shared" si="302"/>
        <v>-2530.6000000000004</v>
      </c>
      <c r="EJ138" s="32">
        <f t="shared" si="303"/>
        <v>-1762.23</v>
      </c>
      <c r="EK138" s="32">
        <f t="shared" si="304"/>
        <v>-1895.4499999999998</v>
      </c>
      <c r="EL138" s="32">
        <f t="shared" si="305"/>
        <v>-1848.4599999999996</v>
      </c>
      <c r="EM138" s="32">
        <f t="shared" si="306"/>
        <v>-1353.6000000000001</v>
      </c>
      <c r="EN138" s="32">
        <f t="shared" si="307"/>
        <v>-1860.2</v>
      </c>
      <c r="EO138" s="32">
        <f t="shared" si="308"/>
        <v>-1803.3200000000002</v>
      </c>
      <c r="EP138" s="32">
        <f t="shared" si="309"/>
        <v>-1678.5399999999997</v>
      </c>
      <c r="EQ138" s="32">
        <f t="shared" si="310"/>
        <v>-1862.4299999999998</v>
      </c>
      <c r="ER138" s="32">
        <f t="shared" si="311"/>
        <v>-1964.01</v>
      </c>
    </row>
    <row r="139" spans="1:148" x14ac:dyDescent="0.25">
      <c r="A139" t="s">
        <v>518</v>
      </c>
      <c r="B139" s="1" t="s">
        <v>120</v>
      </c>
      <c r="C139" t="str">
        <f t="shared" ca="1" si="348"/>
        <v>SCR4</v>
      </c>
      <c r="D139" t="str">
        <f t="shared" ca="1" si="349"/>
        <v>Wintering Hills Wind Facility</v>
      </c>
      <c r="E139" s="52">
        <v>30749.7559</v>
      </c>
      <c r="F139" s="52">
        <v>21510.957600000002</v>
      </c>
      <c r="G139" s="52">
        <v>26203.4051</v>
      </c>
      <c r="H139" s="52">
        <v>27227.1198</v>
      </c>
      <c r="I139" s="52">
        <v>24137.2376</v>
      </c>
      <c r="J139" s="52">
        <v>15783.1147</v>
      </c>
      <c r="K139" s="52">
        <v>17948.1181</v>
      </c>
      <c r="Q139" s="32">
        <v>843225.31</v>
      </c>
      <c r="R139" s="32">
        <v>575747.23</v>
      </c>
      <c r="S139" s="32">
        <v>499377.03</v>
      </c>
      <c r="T139" s="32">
        <v>524836.06000000006</v>
      </c>
      <c r="U139" s="32">
        <v>1004611.77</v>
      </c>
      <c r="V139" s="32">
        <v>913770.37</v>
      </c>
      <c r="W139" s="32">
        <v>338414.11</v>
      </c>
      <c r="X139" s="32"/>
      <c r="Y139" s="32"/>
      <c r="Z139" s="32"/>
      <c r="AA139" s="32"/>
      <c r="AB139" s="32"/>
      <c r="AC139" s="2">
        <v>5.15</v>
      </c>
      <c r="AD139" s="2">
        <v>5.15</v>
      </c>
      <c r="AE139" s="2">
        <v>5.15</v>
      </c>
      <c r="AF139" s="2">
        <v>5.15</v>
      </c>
      <c r="AG139" s="2">
        <v>5.15</v>
      </c>
      <c r="AH139" s="2">
        <v>5.15</v>
      </c>
      <c r="AI139" s="2">
        <v>5.15</v>
      </c>
      <c r="AO139" s="33">
        <v>43426.1</v>
      </c>
      <c r="AP139" s="33">
        <v>29650.98</v>
      </c>
      <c r="AQ139" s="33">
        <v>25717.919999999998</v>
      </c>
      <c r="AR139" s="33">
        <v>27029.06</v>
      </c>
      <c r="AS139" s="33">
        <v>51737.51</v>
      </c>
      <c r="AT139" s="33">
        <v>47059.17</v>
      </c>
      <c r="AU139" s="33">
        <v>17428.330000000002</v>
      </c>
      <c r="AV139" s="33"/>
      <c r="AW139" s="33"/>
      <c r="AX139" s="33"/>
      <c r="AY139" s="33"/>
      <c r="AZ139" s="33"/>
      <c r="BA139" s="31">
        <f t="shared" si="312"/>
        <v>-84.32</v>
      </c>
      <c r="BB139" s="31">
        <f t="shared" si="313"/>
        <v>-57.57</v>
      </c>
      <c r="BC139" s="31">
        <f t="shared" si="314"/>
        <v>-49.94</v>
      </c>
      <c r="BD139" s="31">
        <f t="shared" si="315"/>
        <v>-104.97</v>
      </c>
      <c r="BE139" s="31">
        <f t="shared" si="316"/>
        <v>-200.92</v>
      </c>
      <c r="BF139" s="31">
        <f t="shared" si="317"/>
        <v>-182.75</v>
      </c>
      <c r="BG139" s="31">
        <f t="shared" si="318"/>
        <v>541.46</v>
      </c>
      <c r="BH139" s="31">
        <f t="shared" si="319"/>
        <v>0</v>
      </c>
      <c r="BI139" s="31">
        <f t="shared" si="320"/>
        <v>0</v>
      </c>
      <c r="BJ139" s="31">
        <f t="shared" si="321"/>
        <v>0</v>
      </c>
      <c r="BK139" s="31">
        <f t="shared" si="322"/>
        <v>0</v>
      </c>
      <c r="BL139" s="31">
        <f t="shared" si="323"/>
        <v>0</v>
      </c>
      <c r="BM139" s="6">
        <v>3.3700000000000001E-2</v>
      </c>
      <c r="BN139" s="6">
        <v>3.3700000000000001E-2</v>
      </c>
      <c r="BO139" s="6">
        <v>3.3700000000000001E-2</v>
      </c>
      <c r="BP139" s="6">
        <v>3.3700000000000001E-2</v>
      </c>
      <c r="BQ139" s="6">
        <v>3.3700000000000001E-2</v>
      </c>
      <c r="BR139" s="6">
        <v>3.3700000000000001E-2</v>
      </c>
      <c r="BS139" s="6">
        <v>3.3700000000000001E-2</v>
      </c>
      <c r="BT139" s="6">
        <v>3.3700000000000001E-2</v>
      </c>
      <c r="BU139" s="6">
        <v>3.3700000000000001E-2</v>
      </c>
      <c r="BV139" s="6">
        <v>3.3700000000000001E-2</v>
      </c>
      <c r="BW139" s="6">
        <v>3.3700000000000001E-2</v>
      </c>
      <c r="BX139" s="6">
        <v>3.3700000000000001E-2</v>
      </c>
      <c r="BY139" s="31">
        <v>28416.69</v>
      </c>
      <c r="BZ139" s="31">
        <v>19402.68</v>
      </c>
      <c r="CA139" s="31">
        <v>16829.009999999998</v>
      </c>
      <c r="CB139" s="31">
        <v>17686.98</v>
      </c>
      <c r="CC139" s="31">
        <v>33855.42</v>
      </c>
      <c r="CD139" s="31">
        <v>30794.06</v>
      </c>
      <c r="CE139" s="31">
        <v>11404.56</v>
      </c>
      <c r="CF139" s="31">
        <v>0</v>
      </c>
      <c r="CG139" s="31">
        <v>0</v>
      </c>
      <c r="CH139" s="31">
        <v>0</v>
      </c>
      <c r="CI139" s="31">
        <v>0</v>
      </c>
      <c r="CJ139" s="31">
        <v>0</v>
      </c>
      <c r="CK139" s="32">
        <f t="shared" si="324"/>
        <v>2108.06</v>
      </c>
      <c r="CL139" s="32">
        <f t="shared" si="325"/>
        <v>1439.37</v>
      </c>
      <c r="CM139" s="32">
        <f t="shared" si="326"/>
        <v>1248.44</v>
      </c>
      <c r="CN139" s="32">
        <f t="shared" si="327"/>
        <v>1312.09</v>
      </c>
      <c r="CO139" s="32">
        <f t="shared" si="328"/>
        <v>2511.5300000000002</v>
      </c>
      <c r="CP139" s="32">
        <f t="shared" si="329"/>
        <v>2284.4299999999998</v>
      </c>
      <c r="CQ139" s="32">
        <f t="shared" si="330"/>
        <v>846.04</v>
      </c>
      <c r="CR139" s="32">
        <f t="shared" si="331"/>
        <v>0</v>
      </c>
      <c r="CS139" s="32">
        <f t="shared" si="332"/>
        <v>0</v>
      </c>
      <c r="CT139" s="32">
        <f t="shared" si="333"/>
        <v>0</v>
      </c>
      <c r="CU139" s="32">
        <f t="shared" si="334"/>
        <v>0</v>
      </c>
      <c r="CV139" s="32">
        <f t="shared" si="335"/>
        <v>0</v>
      </c>
      <c r="CW139" s="31">
        <f t="shared" si="336"/>
        <v>-12817.029999999999</v>
      </c>
      <c r="CX139" s="31">
        <f t="shared" si="337"/>
        <v>-8751.36</v>
      </c>
      <c r="CY139" s="31">
        <f t="shared" si="338"/>
        <v>-7590.5300000000016</v>
      </c>
      <c r="CZ139" s="31">
        <f t="shared" si="339"/>
        <v>-7925.0200000000013</v>
      </c>
      <c r="DA139" s="31">
        <f t="shared" si="340"/>
        <v>-15169.640000000005</v>
      </c>
      <c r="DB139" s="31">
        <f t="shared" si="341"/>
        <v>-13797.93</v>
      </c>
      <c r="DC139" s="31">
        <f t="shared" si="342"/>
        <v>-5719.1900000000032</v>
      </c>
      <c r="DD139" s="31">
        <f t="shared" si="343"/>
        <v>0</v>
      </c>
      <c r="DE139" s="31">
        <f t="shared" si="344"/>
        <v>0</v>
      </c>
      <c r="DF139" s="31">
        <f t="shared" si="345"/>
        <v>0</v>
      </c>
      <c r="DG139" s="31">
        <f t="shared" si="346"/>
        <v>0</v>
      </c>
      <c r="DH139" s="31">
        <f t="shared" si="347"/>
        <v>0</v>
      </c>
      <c r="DI139" s="32">
        <f t="shared" si="276"/>
        <v>-640.85</v>
      </c>
      <c r="DJ139" s="32">
        <f t="shared" si="277"/>
        <v>-437.57</v>
      </c>
      <c r="DK139" s="32">
        <f t="shared" si="278"/>
        <v>-379.53</v>
      </c>
      <c r="DL139" s="32">
        <f t="shared" si="279"/>
        <v>-396.25</v>
      </c>
      <c r="DM139" s="32">
        <f t="shared" si="280"/>
        <v>-758.48</v>
      </c>
      <c r="DN139" s="32">
        <f t="shared" si="281"/>
        <v>-689.9</v>
      </c>
      <c r="DO139" s="32">
        <f t="shared" si="282"/>
        <v>-285.95999999999998</v>
      </c>
      <c r="DP139" s="32">
        <f t="shared" si="283"/>
        <v>0</v>
      </c>
      <c r="DQ139" s="32">
        <f t="shared" si="284"/>
        <v>0</v>
      </c>
      <c r="DR139" s="32">
        <f t="shared" si="285"/>
        <v>0</v>
      </c>
      <c r="DS139" s="32">
        <f t="shared" si="286"/>
        <v>0</v>
      </c>
      <c r="DT139" s="32">
        <f t="shared" si="287"/>
        <v>0</v>
      </c>
      <c r="DU139" s="31">
        <f t="shared" si="288"/>
        <v>-2036.81</v>
      </c>
      <c r="DV139" s="31">
        <f t="shared" si="289"/>
        <v>-1372.14</v>
      </c>
      <c r="DW139" s="31">
        <f t="shared" si="290"/>
        <v>-1175.57</v>
      </c>
      <c r="DX139" s="31">
        <f t="shared" si="291"/>
        <v>-1210.55</v>
      </c>
      <c r="DY139" s="31">
        <f t="shared" si="292"/>
        <v>-2285.9899999999998</v>
      </c>
      <c r="DZ139" s="31">
        <f t="shared" si="293"/>
        <v>-2049.9899999999998</v>
      </c>
      <c r="EA139" s="31">
        <f t="shared" si="294"/>
        <v>-837.96</v>
      </c>
      <c r="EB139" s="31">
        <f t="shared" si="295"/>
        <v>0</v>
      </c>
      <c r="EC139" s="31">
        <f t="shared" si="296"/>
        <v>0</v>
      </c>
      <c r="ED139" s="31">
        <f t="shared" si="297"/>
        <v>0</v>
      </c>
      <c r="EE139" s="31">
        <f t="shared" si="298"/>
        <v>0</v>
      </c>
      <c r="EF139" s="31">
        <f t="shared" si="299"/>
        <v>0</v>
      </c>
      <c r="EG139" s="32">
        <f t="shared" si="300"/>
        <v>-15494.689999999999</v>
      </c>
      <c r="EH139" s="32">
        <f t="shared" si="301"/>
        <v>-10561.07</v>
      </c>
      <c r="EI139" s="32">
        <f t="shared" si="302"/>
        <v>-9145.630000000001</v>
      </c>
      <c r="EJ139" s="32">
        <f t="shared" si="303"/>
        <v>-9531.82</v>
      </c>
      <c r="EK139" s="32">
        <f t="shared" si="304"/>
        <v>-18214.110000000004</v>
      </c>
      <c r="EL139" s="32">
        <f t="shared" si="305"/>
        <v>-16537.82</v>
      </c>
      <c r="EM139" s="32">
        <f t="shared" si="306"/>
        <v>-6843.1100000000033</v>
      </c>
      <c r="EN139" s="32">
        <f t="shared" si="307"/>
        <v>0</v>
      </c>
      <c r="EO139" s="32">
        <f t="shared" si="308"/>
        <v>0</v>
      </c>
      <c r="EP139" s="32">
        <f t="shared" si="309"/>
        <v>0</v>
      </c>
      <c r="EQ139" s="32">
        <f t="shared" si="310"/>
        <v>0</v>
      </c>
      <c r="ER139" s="32">
        <f t="shared" si="311"/>
        <v>0</v>
      </c>
    </row>
    <row r="140" spans="1:148" x14ac:dyDescent="0.25">
      <c r="A140" t="s">
        <v>519</v>
      </c>
      <c r="B140" s="1" t="s">
        <v>120</v>
      </c>
      <c r="C140" t="str">
        <f t="shared" ca="1" si="348"/>
        <v>SCR4</v>
      </c>
      <c r="D140" t="str">
        <f t="shared" ca="1" si="349"/>
        <v>Wintering Hills Wind Facility</v>
      </c>
      <c r="L140" s="52">
        <v>20776.4274</v>
      </c>
      <c r="M140" s="52">
        <v>18266.163499999999</v>
      </c>
      <c r="N140" s="52">
        <v>28534.016299999999</v>
      </c>
      <c r="O140" s="52">
        <v>25084.5589</v>
      </c>
      <c r="P140" s="52">
        <v>22313.3475</v>
      </c>
      <c r="Q140" s="32"/>
      <c r="R140" s="32"/>
      <c r="S140" s="32"/>
      <c r="T140" s="32"/>
      <c r="U140" s="32"/>
      <c r="V140" s="32"/>
      <c r="W140" s="32"/>
      <c r="X140" s="32">
        <v>452239.41</v>
      </c>
      <c r="Y140" s="32">
        <v>359718.15</v>
      </c>
      <c r="Z140" s="32">
        <v>533974.67000000004</v>
      </c>
      <c r="AA140" s="32">
        <v>427540.12</v>
      </c>
      <c r="AB140" s="32">
        <v>408980.72</v>
      </c>
      <c r="AJ140" s="2">
        <v>5.15</v>
      </c>
      <c r="AK140" s="2">
        <v>5.15</v>
      </c>
      <c r="AL140" s="2">
        <v>5.15</v>
      </c>
      <c r="AM140" s="2">
        <v>5.15</v>
      </c>
      <c r="AN140" s="2">
        <v>5.15</v>
      </c>
      <c r="AO140" s="33"/>
      <c r="AP140" s="33"/>
      <c r="AQ140" s="33"/>
      <c r="AR140" s="33"/>
      <c r="AS140" s="33"/>
      <c r="AT140" s="33"/>
      <c r="AU140" s="33"/>
      <c r="AV140" s="33">
        <v>23290.33</v>
      </c>
      <c r="AW140" s="33">
        <v>18525.48</v>
      </c>
      <c r="AX140" s="33">
        <v>27499.7</v>
      </c>
      <c r="AY140" s="33">
        <v>22018.32</v>
      </c>
      <c r="AZ140" s="33">
        <v>21062.51</v>
      </c>
      <c r="BA140" s="31">
        <f t="shared" si="312"/>
        <v>0</v>
      </c>
      <c r="BB140" s="31">
        <f t="shared" si="313"/>
        <v>0</v>
      </c>
      <c r="BC140" s="31">
        <f t="shared" si="314"/>
        <v>0</v>
      </c>
      <c r="BD140" s="31">
        <f t="shared" si="315"/>
        <v>0</v>
      </c>
      <c r="BE140" s="31">
        <f t="shared" si="316"/>
        <v>0</v>
      </c>
      <c r="BF140" s="31">
        <f t="shared" si="317"/>
        <v>0</v>
      </c>
      <c r="BG140" s="31">
        <f t="shared" si="318"/>
        <v>0</v>
      </c>
      <c r="BH140" s="31">
        <f t="shared" si="319"/>
        <v>723.58</v>
      </c>
      <c r="BI140" s="31">
        <f t="shared" si="320"/>
        <v>575.54999999999995</v>
      </c>
      <c r="BJ140" s="31">
        <f t="shared" si="321"/>
        <v>-587.37</v>
      </c>
      <c r="BK140" s="31">
        <f t="shared" si="322"/>
        <v>-470.29</v>
      </c>
      <c r="BL140" s="31">
        <f t="shared" si="323"/>
        <v>-449.88</v>
      </c>
      <c r="BM140" s="6">
        <v>3.3700000000000001E-2</v>
      </c>
      <c r="BN140" s="6">
        <v>3.3700000000000001E-2</v>
      </c>
      <c r="BO140" s="6">
        <v>3.3700000000000001E-2</v>
      </c>
      <c r="BP140" s="6">
        <v>3.3700000000000001E-2</v>
      </c>
      <c r="BQ140" s="6">
        <v>3.3700000000000001E-2</v>
      </c>
      <c r="BR140" s="6">
        <v>3.3700000000000001E-2</v>
      </c>
      <c r="BS140" s="6">
        <v>3.3700000000000001E-2</v>
      </c>
      <c r="BT140" s="6">
        <v>3.3700000000000001E-2</v>
      </c>
      <c r="BU140" s="6">
        <v>3.3700000000000001E-2</v>
      </c>
      <c r="BV140" s="6">
        <v>3.3700000000000001E-2</v>
      </c>
      <c r="BW140" s="6">
        <v>3.3700000000000001E-2</v>
      </c>
      <c r="BX140" s="6">
        <v>3.3700000000000001E-2</v>
      </c>
      <c r="BY140" s="31">
        <v>0</v>
      </c>
      <c r="BZ140" s="31">
        <v>0</v>
      </c>
      <c r="CA140" s="31">
        <v>0</v>
      </c>
      <c r="CB140" s="31">
        <v>0</v>
      </c>
      <c r="CC140" s="31">
        <v>0</v>
      </c>
      <c r="CD140" s="31">
        <v>0</v>
      </c>
      <c r="CE140" s="31">
        <v>0</v>
      </c>
      <c r="CF140" s="31">
        <v>15240.47</v>
      </c>
      <c r="CG140" s="31">
        <v>12122.5</v>
      </c>
      <c r="CH140" s="31">
        <v>17994.95</v>
      </c>
      <c r="CI140" s="31">
        <v>14408.1</v>
      </c>
      <c r="CJ140" s="31">
        <v>13782.65</v>
      </c>
      <c r="CK140" s="32">
        <f t="shared" si="324"/>
        <v>0</v>
      </c>
      <c r="CL140" s="32">
        <f t="shared" si="325"/>
        <v>0</v>
      </c>
      <c r="CM140" s="32">
        <f t="shared" si="326"/>
        <v>0</v>
      </c>
      <c r="CN140" s="32">
        <f t="shared" si="327"/>
        <v>0</v>
      </c>
      <c r="CO140" s="32">
        <f t="shared" si="328"/>
        <v>0</v>
      </c>
      <c r="CP140" s="32">
        <f t="shared" si="329"/>
        <v>0</v>
      </c>
      <c r="CQ140" s="32">
        <f t="shared" si="330"/>
        <v>0</v>
      </c>
      <c r="CR140" s="32">
        <f t="shared" si="331"/>
        <v>1130.5999999999999</v>
      </c>
      <c r="CS140" s="32">
        <f t="shared" si="332"/>
        <v>899.3</v>
      </c>
      <c r="CT140" s="32">
        <f t="shared" si="333"/>
        <v>1334.94</v>
      </c>
      <c r="CU140" s="32">
        <f t="shared" si="334"/>
        <v>1068.8499999999999</v>
      </c>
      <c r="CV140" s="32">
        <f t="shared" si="335"/>
        <v>1022.45</v>
      </c>
      <c r="CW140" s="31">
        <f t="shared" si="336"/>
        <v>0</v>
      </c>
      <c r="CX140" s="31">
        <f t="shared" si="337"/>
        <v>0</v>
      </c>
      <c r="CY140" s="31">
        <f t="shared" si="338"/>
        <v>0</v>
      </c>
      <c r="CZ140" s="31">
        <f t="shared" si="339"/>
        <v>0</v>
      </c>
      <c r="DA140" s="31">
        <f t="shared" si="340"/>
        <v>0</v>
      </c>
      <c r="DB140" s="31">
        <f t="shared" si="341"/>
        <v>0</v>
      </c>
      <c r="DC140" s="31">
        <f t="shared" si="342"/>
        <v>0</v>
      </c>
      <c r="DD140" s="31">
        <f t="shared" si="343"/>
        <v>-7642.840000000002</v>
      </c>
      <c r="DE140" s="31">
        <f t="shared" si="344"/>
        <v>-6079.2300000000005</v>
      </c>
      <c r="DF140" s="31">
        <f t="shared" si="345"/>
        <v>-7582.4400000000014</v>
      </c>
      <c r="DG140" s="31">
        <f t="shared" si="346"/>
        <v>-6071.079999999999</v>
      </c>
      <c r="DH140" s="31">
        <f t="shared" si="347"/>
        <v>-5807.5299999999979</v>
      </c>
      <c r="DI140" s="32">
        <f t="shared" si="276"/>
        <v>0</v>
      </c>
      <c r="DJ140" s="32">
        <f t="shared" si="277"/>
        <v>0</v>
      </c>
      <c r="DK140" s="32">
        <f t="shared" si="278"/>
        <v>0</v>
      </c>
      <c r="DL140" s="32">
        <f t="shared" si="279"/>
        <v>0</v>
      </c>
      <c r="DM140" s="32">
        <f t="shared" si="280"/>
        <v>0</v>
      </c>
      <c r="DN140" s="32">
        <f t="shared" si="281"/>
        <v>0</v>
      </c>
      <c r="DO140" s="32">
        <f t="shared" si="282"/>
        <v>0</v>
      </c>
      <c r="DP140" s="32">
        <f t="shared" si="283"/>
        <v>-382.14</v>
      </c>
      <c r="DQ140" s="32">
        <f t="shared" si="284"/>
        <v>-303.95999999999998</v>
      </c>
      <c r="DR140" s="32">
        <f t="shared" si="285"/>
        <v>-379.12</v>
      </c>
      <c r="DS140" s="32">
        <f t="shared" si="286"/>
        <v>-303.55</v>
      </c>
      <c r="DT140" s="32">
        <f t="shared" si="287"/>
        <v>-290.38</v>
      </c>
      <c r="DU140" s="31">
        <f t="shared" si="288"/>
        <v>0</v>
      </c>
      <c r="DV140" s="31">
        <f t="shared" si="289"/>
        <v>0</v>
      </c>
      <c r="DW140" s="31">
        <f t="shared" si="290"/>
        <v>0</v>
      </c>
      <c r="DX140" s="31">
        <f t="shared" si="291"/>
        <v>0</v>
      </c>
      <c r="DY140" s="31">
        <f t="shared" si="292"/>
        <v>0</v>
      </c>
      <c r="DZ140" s="31">
        <f t="shared" si="293"/>
        <v>0</v>
      </c>
      <c r="EA140" s="31">
        <f t="shared" si="294"/>
        <v>0</v>
      </c>
      <c r="EB140" s="31">
        <f t="shared" si="295"/>
        <v>-1105.2</v>
      </c>
      <c r="EC140" s="31">
        <f t="shared" si="296"/>
        <v>-867.48</v>
      </c>
      <c r="ED140" s="31">
        <f t="shared" si="297"/>
        <v>-1067.96</v>
      </c>
      <c r="EE140" s="31">
        <f t="shared" si="298"/>
        <v>-843.49</v>
      </c>
      <c r="EF140" s="31">
        <f t="shared" si="299"/>
        <v>-796.13</v>
      </c>
      <c r="EG140" s="32">
        <f t="shared" si="300"/>
        <v>0</v>
      </c>
      <c r="EH140" s="32">
        <f t="shared" si="301"/>
        <v>0</v>
      </c>
      <c r="EI140" s="32">
        <f t="shared" si="302"/>
        <v>0</v>
      </c>
      <c r="EJ140" s="32">
        <f t="shared" si="303"/>
        <v>0</v>
      </c>
      <c r="EK140" s="32">
        <f t="shared" si="304"/>
        <v>0</v>
      </c>
      <c r="EL140" s="32">
        <f t="shared" si="305"/>
        <v>0</v>
      </c>
      <c r="EM140" s="32">
        <f t="shared" si="306"/>
        <v>0</v>
      </c>
      <c r="EN140" s="32">
        <f t="shared" si="307"/>
        <v>-9130.1800000000021</v>
      </c>
      <c r="EO140" s="32">
        <f t="shared" si="308"/>
        <v>-7250.67</v>
      </c>
      <c r="EP140" s="32">
        <f t="shared" si="309"/>
        <v>-9029.52</v>
      </c>
      <c r="EQ140" s="32">
        <f t="shared" si="310"/>
        <v>-7218.119999999999</v>
      </c>
      <c r="ER140" s="32">
        <f t="shared" si="311"/>
        <v>-6894.0399999999981</v>
      </c>
    </row>
    <row r="141" spans="1:148" x14ac:dyDescent="0.25">
      <c r="A141" t="s">
        <v>520</v>
      </c>
      <c r="B141" s="1" t="s">
        <v>116</v>
      </c>
      <c r="C141" t="str">
        <f t="shared" ca="1" si="348"/>
        <v>SCTG</v>
      </c>
      <c r="D141" t="str">
        <f t="shared" ca="1" si="349"/>
        <v>Scotford Industrial System</v>
      </c>
      <c r="E141" s="52">
        <v>121.29389999999999</v>
      </c>
      <c r="F141" s="52">
        <v>76.344399999999993</v>
      </c>
      <c r="G141" s="52">
        <v>74.173500000000004</v>
      </c>
      <c r="H141" s="52">
        <v>2577.2739999999999</v>
      </c>
      <c r="I141" s="52">
        <v>391.73899999999998</v>
      </c>
      <c r="J141" s="52">
        <v>781.81790000000001</v>
      </c>
      <c r="K141" s="52">
        <v>3753.0425</v>
      </c>
      <c r="L141" s="52">
        <v>1453.4738</v>
      </c>
      <c r="M141" s="52">
        <v>0</v>
      </c>
      <c r="N141" s="52">
        <v>0</v>
      </c>
      <c r="O141" s="52">
        <v>0.66890000000000005</v>
      </c>
      <c r="P141" s="52">
        <v>0.1313</v>
      </c>
      <c r="Q141" s="32">
        <v>3935.07</v>
      </c>
      <c r="R141" s="32">
        <v>2253.6</v>
      </c>
      <c r="S141" s="32">
        <v>2642.49</v>
      </c>
      <c r="T141" s="32">
        <v>59073.98</v>
      </c>
      <c r="U141" s="32">
        <v>13958.69</v>
      </c>
      <c r="V141" s="32">
        <v>61009.5</v>
      </c>
      <c r="W141" s="32">
        <v>115775.23</v>
      </c>
      <c r="X141" s="32">
        <v>134211.82</v>
      </c>
      <c r="Y141" s="32">
        <v>0</v>
      </c>
      <c r="Z141" s="32">
        <v>0</v>
      </c>
      <c r="AA141" s="32">
        <v>10.98</v>
      </c>
      <c r="AB141" s="32">
        <v>4.53</v>
      </c>
      <c r="AC141" s="2">
        <v>2.25</v>
      </c>
      <c r="AD141" s="2">
        <v>2.25</v>
      </c>
      <c r="AE141" s="2">
        <v>2.25</v>
      </c>
      <c r="AF141" s="2">
        <v>2.25</v>
      </c>
      <c r="AG141" s="2">
        <v>2.25</v>
      </c>
      <c r="AH141" s="2">
        <v>2.25</v>
      </c>
      <c r="AI141" s="2">
        <v>2.25</v>
      </c>
      <c r="AJ141" s="2">
        <v>2.25</v>
      </c>
      <c r="AK141" s="2">
        <v>2.25</v>
      </c>
      <c r="AL141" s="2">
        <v>2.25</v>
      </c>
      <c r="AM141" s="2">
        <v>2.25</v>
      </c>
      <c r="AN141" s="2">
        <v>2.25</v>
      </c>
      <c r="AO141" s="33">
        <v>88.54</v>
      </c>
      <c r="AP141" s="33">
        <v>50.71</v>
      </c>
      <c r="AQ141" s="33">
        <v>59.46</v>
      </c>
      <c r="AR141" s="33">
        <v>1329.16</v>
      </c>
      <c r="AS141" s="33">
        <v>314.07</v>
      </c>
      <c r="AT141" s="33">
        <v>1372.71</v>
      </c>
      <c r="AU141" s="33">
        <v>2604.94</v>
      </c>
      <c r="AV141" s="33">
        <v>3019.77</v>
      </c>
      <c r="AW141" s="33">
        <v>0</v>
      </c>
      <c r="AX141" s="33">
        <v>0</v>
      </c>
      <c r="AY141" s="33">
        <v>0.25</v>
      </c>
      <c r="AZ141" s="33">
        <v>0.1</v>
      </c>
      <c r="BA141" s="31">
        <f t="shared" si="312"/>
        <v>-0.39</v>
      </c>
      <c r="BB141" s="31">
        <f t="shared" si="313"/>
        <v>-0.23</v>
      </c>
      <c r="BC141" s="31">
        <f t="shared" si="314"/>
        <v>-0.26</v>
      </c>
      <c r="BD141" s="31">
        <f t="shared" si="315"/>
        <v>-11.81</v>
      </c>
      <c r="BE141" s="31">
        <f t="shared" si="316"/>
        <v>-2.79</v>
      </c>
      <c r="BF141" s="31">
        <f t="shared" si="317"/>
        <v>-12.2</v>
      </c>
      <c r="BG141" s="31">
        <f t="shared" si="318"/>
        <v>185.24</v>
      </c>
      <c r="BH141" s="31">
        <f t="shared" si="319"/>
        <v>214.74</v>
      </c>
      <c r="BI141" s="31">
        <f t="shared" si="320"/>
        <v>0</v>
      </c>
      <c r="BJ141" s="31">
        <f t="shared" si="321"/>
        <v>0</v>
      </c>
      <c r="BK141" s="31">
        <f t="shared" si="322"/>
        <v>-0.01</v>
      </c>
      <c r="BL141" s="31">
        <f t="shared" si="323"/>
        <v>0</v>
      </c>
      <c r="BM141" s="6">
        <v>3.9199999999999999E-2</v>
      </c>
      <c r="BN141" s="6">
        <v>3.9199999999999999E-2</v>
      </c>
      <c r="BO141" s="6">
        <v>3.9199999999999999E-2</v>
      </c>
      <c r="BP141" s="6">
        <v>3.9199999999999999E-2</v>
      </c>
      <c r="BQ141" s="6">
        <v>3.9199999999999999E-2</v>
      </c>
      <c r="BR141" s="6">
        <v>3.9199999999999999E-2</v>
      </c>
      <c r="BS141" s="6">
        <v>3.9199999999999999E-2</v>
      </c>
      <c r="BT141" s="6">
        <v>3.9199999999999999E-2</v>
      </c>
      <c r="BU141" s="6">
        <v>3.9199999999999999E-2</v>
      </c>
      <c r="BV141" s="6">
        <v>3.9199999999999999E-2</v>
      </c>
      <c r="BW141" s="6">
        <v>3.9199999999999999E-2</v>
      </c>
      <c r="BX141" s="6">
        <v>3.9199999999999999E-2</v>
      </c>
      <c r="BY141" s="31">
        <v>154.25</v>
      </c>
      <c r="BZ141" s="31">
        <v>88.34</v>
      </c>
      <c r="CA141" s="31">
        <v>103.59</v>
      </c>
      <c r="CB141" s="31">
        <v>2315.6999999999998</v>
      </c>
      <c r="CC141" s="31">
        <v>547.17999999999995</v>
      </c>
      <c r="CD141" s="31">
        <v>2391.5700000000002</v>
      </c>
      <c r="CE141" s="31">
        <v>4538.3900000000003</v>
      </c>
      <c r="CF141" s="31">
        <v>5261.1</v>
      </c>
      <c r="CG141" s="31">
        <v>0</v>
      </c>
      <c r="CH141" s="31">
        <v>0</v>
      </c>
      <c r="CI141" s="31">
        <v>0.43</v>
      </c>
      <c r="CJ141" s="31">
        <v>0.18</v>
      </c>
      <c r="CK141" s="32">
        <f t="shared" si="324"/>
        <v>9.84</v>
      </c>
      <c r="CL141" s="32">
        <f t="shared" si="325"/>
        <v>5.63</v>
      </c>
      <c r="CM141" s="32">
        <f t="shared" si="326"/>
        <v>6.61</v>
      </c>
      <c r="CN141" s="32">
        <f t="shared" si="327"/>
        <v>147.68</v>
      </c>
      <c r="CO141" s="32">
        <f t="shared" si="328"/>
        <v>34.9</v>
      </c>
      <c r="CP141" s="32">
        <f t="shared" si="329"/>
        <v>152.52000000000001</v>
      </c>
      <c r="CQ141" s="32">
        <f t="shared" si="330"/>
        <v>289.44</v>
      </c>
      <c r="CR141" s="32">
        <f t="shared" si="331"/>
        <v>335.53</v>
      </c>
      <c r="CS141" s="32">
        <f t="shared" si="332"/>
        <v>0</v>
      </c>
      <c r="CT141" s="32">
        <f t="shared" si="333"/>
        <v>0</v>
      </c>
      <c r="CU141" s="32">
        <f t="shared" si="334"/>
        <v>0.03</v>
      </c>
      <c r="CV141" s="32">
        <f t="shared" si="335"/>
        <v>0.01</v>
      </c>
      <c r="CW141" s="31">
        <f t="shared" si="336"/>
        <v>75.94</v>
      </c>
      <c r="CX141" s="31">
        <f t="shared" si="337"/>
        <v>43.489999999999995</v>
      </c>
      <c r="CY141" s="31">
        <f t="shared" si="338"/>
        <v>51</v>
      </c>
      <c r="CZ141" s="31">
        <f t="shared" si="339"/>
        <v>1146.0299999999995</v>
      </c>
      <c r="DA141" s="31">
        <f t="shared" si="340"/>
        <v>270.79999999999995</v>
      </c>
      <c r="DB141" s="31">
        <f t="shared" si="341"/>
        <v>1183.5800000000002</v>
      </c>
      <c r="DC141" s="31">
        <f t="shared" si="342"/>
        <v>2037.6499999999999</v>
      </c>
      <c r="DD141" s="31">
        <f t="shared" si="343"/>
        <v>2362.12</v>
      </c>
      <c r="DE141" s="31">
        <f t="shared" si="344"/>
        <v>0</v>
      </c>
      <c r="DF141" s="31">
        <f t="shared" si="345"/>
        <v>0</v>
      </c>
      <c r="DG141" s="31">
        <f t="shared" si="346"/>
        <v>0.21999999999999997</v>
      </c>
      <c r="DH141" s="31">
        <f t="shared" si="347"/>
        <v>0.09</v>
      </c>
      <c r="DI141" s="32">
        <f t="shared" si="276"/>
        <v>3.8</v>
      </c>
      <c r="DJ141" s="32">
        <f t="shared" si="277"/>
        <v>2.17</v>
      </c>
      <c r="DK141" s="32">
        <f t="shared" si="278"/>
        <v>2.5499999999999998</v>
      </c>
      <c r="DL141" s="32">
        <f t="shared" si="279"/>
        <v>57.3</v>
      </c>
      <c r="DM141" s="32">
        <f t="shared" si="280"/>
        <v>13.54</v>
      </c>
      <c r="DN141" s="32">
        <f t="shared" si="281"/>
        <v>59.18</v>
      </c>
      <c r="DO141" s="32">
        <f t="shared" si="282"/>
        <v>101.88</v>
      </c>
      <c r="DP141" s="32">
        <f t="shared" si="283"/>
        <v>118.11</v>
      </c>
      <c r="DQ141" s="32">
        <f t="shared" si="284"/>
        <v>0</v>
      </c>
      <c r="DR141" s="32">
        <f t="shared" si="285"/>
        <v>0</v>
      </c>
      <c r="DS141" s="32">
        <f t="shared" si="286"/>
        <v>0.01</v>
      </c>
      <c r="DT141" s="32">
        <f t="shared" si="287"/>
        <v>0</v>
      </c>
      <c r="DU141" s="31">
        <f t="shared" si="288"/>
        <v>12.07</v>
      </c>
      <c r="DV141" s="31">
        <f t="shared" si="289"/>
        <v>6.82</v>
      </c>
      <c r="DW141" s="31">
        <f t="shared" si="290"/>
        <v>7.9</v>
      </c>
      <c r="DX141" s="31">
        <f t="shared" si="291"/>
        <v>175.06</v>
      </c>
      <c r="DY141" s="31">
        <f t="shared" si="292"/>
        <v>40.81</v>
      </c>
      <c r="DZ141" s="31">
        <f t="shared" si="293"/>
        <v>175.85</v>
      </c>
      <c r="EA141" s="31">
        <f t="shared" si="294"/>
        <v>298.55</v>
      </c>
      <c r="EB141" s="31">
        <f t="shared" si="295"/>
        <v>341.58</v>
      </c>
      <c r="EC141" s="31">
        <f t="shared" si="296"/>
        <v>0</v>
      </c>
      <c r="ED141" s="31">
        <f t="shared" si="297"/>
        <v>0</v>
      </c>
      <c r="EE141" s="31">
        <f t="shared" si="298"/>
        <v>0.03</v>
      </c>
      <c r="EF141" s="31">
        <f t="shared" si="299"/>
        <v>0.01</v>
      </c>
      <c r="EG141" s="32">
        <f t="shared" si="300"/>
        <v>91.81</v>
      </c>
      <c r="EH141" s="32">
        <f t="shared" si="301"/>
        <v>52.48</v>
      </c>
      <c r="EI141" s="32">
        <f t="shared" si="302"/>
        <v>61.449999999999996</v>
      </c>
      <c r="EJ141" s="32">
        <f t="shared" si="303"/>
        <v>1378.3899999999994</v>
      </c>
      <c r="EK141" s="32">
        <f t="shared" si="304"/>
        <v>325.14999999999998</v>
      </c>
      <c r="EL141" s="32">
        <f t="shared" si="305"/>
        <v>1418.6100000000001</v>
      </c>
      <c r="EM141" s="32">
        <f t="shared" si="306"/>
        <v>2438.08</v>
      </c>
      <c r="EN141" s="32">
        <f t="shared" si="307"/>
        <v>2821.81</v>
      </c>
      <c r="EO141" s="32">
        <f t="shared" si="308"/>
        <v>0</v>
      </c>
      <c r="EP141" s="32">
        <f t="shared" si="309"/>
        <v>0</v>
      </c>
      <c r="EQ141" s="32">
        <f t="shared" si="310"/>
        <v>0.26</v>
      </c>
      <c r="ER141" s="32">
        <f t="shared" si="311"/>
        <v>9.9999999999999992E-2</v>
      </c>
    </row>
    <row r="142" spans="1:148" x14ac:dyDescent="0.25">
      <c r="A142" t="s">
        <v>468</v>
      </c>
      <c r="B142" s="1" t="s">
        <v>26</v>
      </c>
      <c r="C142" t="str">
        <f t="shared" ca="1" si="348"/>
        <v>SD1</v>
      </c>
      <c r="D142" t="str">
        <f t="shared" ca="1" si="349"/>
        <v>Sundance #1</v>
      </c>
      <c r="E142" s="52">
        <v>151713.80729</v>
      </c>
      <c r="F142" s="52">
        <v>154894.36197999999</v>
      </c>
      <c r="G142" s="52">
        <v>157453.71851000001</v>
      </c>
      <c r="H142" s="52">
        <v>141585.63383010001</v>
      </c>
      <c r="I142" s="52">
        <v>92944.663390000002</v>
      </c>
      <c r="J142" s="52">
        <v>133373.517173</v>
      </c>
      <c r="K142" s="52">
        <v>137631.72570060001</v>
      </c>
      <c r="L142" s="52">
        <v>153592.78179410001</v>
      </c>
      <c r="M142" s="52">
        <v>160579.40538539999</v>
      </c>
      <c r="N142" s="52">
        <v>153468.80235400001</v>
      </c>
      <c r="O142" s="52">
        <v>150851.93369999999</v>
      </c>
      <c r="P142" s="52">
        <v>171277.828446</v>
      </c>
      <c r="Q142" s="32">
        <v>5129377.8</v>
      </c>
      <c r="R142" s="32">
        <v>4910850.8</v>
      </c>
      <c r="S142" s="32">
        <v>3325013.1</v>
      </c>
      <c r="T142" s="32">
        <v>2990852.25</v>
      </c>
      <c r="U142" s="32">
        <v>5665631.5599999996</v>
      </c>
      <c r="V142" s="32">
        <v>12721597.84</v>
      </c>
      <c r="W142" s="32">
        <v>3350194.65</v>
      </c>
      <c r="X142" s="32">
        <v>5263983.07</v>
      </c>
      <c r="Y142" s="32">
        <v>3381391.91</v>
      </c>
      <c r="Z142" s="32">
        <v>3105517.77</v>
      </c>
      <c r="AA142" s="32">
        <v>3180888.98</v>
      </c>
      <c r="AB142" s="32">
        <v>3603680.02</v>
      </c>
      <c r="AC142" s="2">
        <v>5.05</v>
      </c>
      <c r="AD142" s="2">
        <v>5.05</v>
      </c>
      <c r="AE142" s="2">
        <v>5.05</v>
      </c>
      <c r="AF142" s="2">
        <v>5.05</v>
      </c>
      <c r="AG142" s="2">
        <v>5.05</v>
      </c>
      <c r="AH142" s="2">
        <v>5.05</v>
      </c>
      <c r="AI142" s="2">
        <v>5.05</v>
      </c>
      <c r="AJ142" s="2">
        <v>5.05</v>
      </c>
      <c r="AK142" s="2">
        <v>5.05</v>
      </c>
      <c r="AL142" s="2">
        <v>5.05</v>
      </c>
      <c r="AM142" s="2">
        <v>5.05</v>
      </c>
      <c r="AN142" s="2">
        <v>5.05</v>
      </c>
      <c r="AO142" s="33">
        <v>259033.58</v>
      </c>
      <c r="AP142" s="33">
        <v>247997.97</v>
      </c>
      <c r="AQ142" s="33">
        <v>167913.16</v>
      </c>
      <c r="AR142" s="33">
        <v>151038.04</v>
      </c>
      <c r="AS142" s="33">
        <v>286114.39</v>
      </c>
      <c r="AT142" s="33">
        <v>642440.68999999994</v>
      </c>
      <c r="AU142" s="33">
        <v>169184.83</v>
      </c>
      <c r="AV142" s="33">
        <v>265831.15000000002</v>
      </c>
      <c r="AW142" s="33">
        <v>170760.29</v>
      </c>
      <c r="AX142" s="33">
        <v>156828.65</v>
      </c>
      <c r="AY142" s="33">
        <v>160634.89000000001</v>
      </c>
      <c r="AZ142" s="33">
        <v>181985.84</v>
      </c>
      <c r="BA142" s="31">
        <f t="shared" si="312"/>
        <v>-512.94000000000005</v>
      </c>
      <c r="BB142" s="31">
        <f t="shared" si="313"/>
        <v>-491.09</v>
      </c>
      <c r="BC142" s="31">
        <f t="shared" si="314"/>
        <v>-332.5</v>
      </c>
      <c r="BD142" s="31">
        <f t="shared" si="315"/>
        <v>-598.16999999999996</v>
      </c>
      <c r="BE142" s="31">
        <f t="shared" si="316"/>
        <v>-1133.1300000000001</v>
      </c>
      <c r="BF142" s="31">
        <f t="shared" si="317"/>
        <v>-2544.3200000000002</v>
      </c>
      <c r="BG142" s="31">
        <f t="shared" si="318"/>
        <v>5360.31</v>
      </c>
      <c r="BH142" s="31">
        <f t="shared" si="319"/>
        <v>8422.3700000000008</v>
      </c>
      <c r="BI142" s="31">
        <f t="shared" si="320"/>
        <v>5410.23</v>
      </c>
      <c r="BJ142" s="31">
        <f t="shared" si="321"/>
        <v>-3416.07</v>
      </c>
      <c r="BK142" s="31">
        <f t="shared" si="322"/>
        <v>-3498.98</v>
      </c>
      <c r="BL142" s="31">
        <f t="shared" si="323"/>
        <v>-3964.05</v>
      </c>
      <c r="BM142" s="6">
        <v>6.7699999999999996E-2</v>
      </c>
      <c r="BN142" s="6">
        <v>6.7699999999999996E-2</v>
      </c>
      <c r="BO142" s="6">
        <v>6.7699999999999996E-2</v>
      </c>
      <c r="BP142" s="6">
        <v>6.7699999999999996E-2</v>
      </c>
      <c r="BQ142" s="6">
        <v>6.7699999999999996E-2</v>
      </c>
      <c r="BR142" s="6">
        <v>6.7699999999999996E-2</v>
      </c>
      <c r="BS142" s="6">
        <v>6.7699999999999996E-2</v>
      </c>
      <c r="BT142" s="6">
        <v>6.7699999999999996E-2</v>
      </c>
      <c r="BU142" s="6">
        <v>6.7699999999999996E-2</v>
      </c>
      <c r="BV142" s="6">
        <v>6.7699999999999996E-2</v>
      </c>
      <c r="BW142" s="6">
        <v>6.7699999999999996E-2</v>
      </c>
      <c r="BX142" s="6">
        <v>6.7699999999999996E-2</v>
      </c>
      <c r="BY142" s="31">
        <v>347258.88</v>
      </c>
      <c r="BZ142" s="31">
        <v>332464.59999999998</v>
      </c>
      <c r="CA142" s="31">
        <v>225103.39</v>
      </c>
      <c r="CB142" s="31">
        <v>202480.7</v>
      </c>
      <c r="CC142" s="31">
        <v>383563.26</v>
      </c>
      <c r="CD142" s="31">
        <v>861252.17</v>
      </c>
      <c r="CE142" s="31">
        <v>226808.18</v>
      </c>
      <c r="CF142" s="31">
        <v>356371.65</v>
      </c>
      <c r="CG142" s="31">
        <v>228920.23</v>
      </c>
      <c r="CH142" s="31">
        <v>210243.55</v>
      </c>
      <c r="CI142" s="31">
        <v>215346.18</v>
      </c>
      <c r="CJ142" s="31">
        <v>243969.14</v>
      </c>
      <c r="CK142" s="32">
        <f t="shared" si="324"/>
        <v>12823.44</v>
      </c>
      <c r="CL142" s="32">
        <f t="shared" si="325"/>
        <v>12277.13</v>
      </c>
      <c r="CM142" s="32">
        <f t="shared" si="326"/>
        <v>8312.5300000000007</v>
      </c>
      <c r="CN142" s="32">
        <f t="shared" si="327"/>
        <v>7477.13</v>
      </c>
      <c r="CO142" s="32">
        <f t="shared" si="328"/>
        <v>14164.08</v>
      </c>
      <c r="CP142" s="32">
        <f t="shared" si="329"/>
        <v>31803.99</v>
      </c>
      <c r="CQ142" s="32">
        <f t="shared" si="330"/>
        <v>8375.49</v>
      </c>
      <c r="CR142" s="32">
        <f t="shared" si="331"/>
        <v>13159.96</v>
      </c>
      <c r="CS142" s="32">
        <f t="shared" si="332"/>
        <v>8453.48</v>
      </c>
      <c r="CT142" s="32">
        <f t="shared" si="333"/>
        <v>7763.79</v>
      </c>
      <c r="CU142" s="32">
        <f t="shared" si="334"/>
        <v>7952.22</v>
      </c>
      <c r="CV142" s="32">
        <f t="shared" si="335"/>
        <v>9009.2000000000007</v>
      </c>
      <c r="CW142" s="31">
        <f t="shared" si="336"/>
        <v>101561.68000000002</v>
      </c>
      <c r="CX142" s="31">
        <f t="shared" si="337"/>
        <v>97234.849999999977</v>
      </c>
      <c r="CY142" s="31">
        <f t="shared" si="338"/>
        <v>65835.260000000009</v>
      </c>
      <c r="CZ142" s="31">
        <f t="shared" si="339"/>
        <v>59517.960000000006</v>
      </c>
      <c r="DA142" s="31">
        <f t="shared" si="340"/>
        <v>112746.08000000002</v>
      </c>
      <c r="DB142" s="31">
        <f t="shared" si="341"/>
        <v>253159.7900000001</v>
      </c>
      <c r="DC142" s="31">
        <f t="shared" si="342"/>
        <v>60638.53</v>
      </c>
      <c r="DD142" s="31">
        <f t="shared" si="343"/>
        <v>95278.090000000026</v>
      </c>
      <c r="DE142" s="31">
        <f t="shared" si="344"/>
        <v>61203.190000000017</v>
      </c>
      <c r="DF142" s="31">
        <f t="shared" si="345"/>
        <v>64594.76</v>
      </c>
      <c r="DG142" s="31">
        <f t="shared" si="346"/>
        <v>66162.489999999976</v>
      </c>
      <c r="DH142" s="31">
        <f t="shared" si="347"/>
        <v>74956.550000000032</v>
      </c>
      <c r="DI142" s="32">
        <f t="shared" si="276"/>
        <v>5078.08</v>
      </c>
      <c r="DJ142" s="32">
        <f t="shared" si="277"/>
        <v>4861.74</v>
      </c>
      <c r="DK142" s="32">
        <f t="shared" si="278"/>
        <v>3291.76</v>
      </c>
      <c r="DL142" s="32">
        <f t="shared" si="279"/>
        <v>2975.9</v>
      </c>
      <c r="DM142" s="32">
        <f t="shared" si="280"/>
        <v>5637.3</v>
      </c>
      <c r="DN142" s="32">
        <f t="shared" si="281"/>
        <v>12657.99</v>
      </c>
      <c r="DO142" s="32">
        <f t="shared" si="282"/>
        <v>3031.93</v>
      </c>
      <c r="DP142" s="32">
        <f t="shared" si="283"/>
        <v>4763.8999999999996</v>
      </c>
      <c r="DQ142" s="32">
        <f t="shared" si="284"/>
        <v>3060.16</v>
      </c>
      <c r="DR142" s="32">
        <f t="shared" si="285"/>
        <v>3229.74</v>
      </c>
      <c r="DS142" s="32">
        <f t="shared" si="286"/>
        <v>3308.12</v>
      </c>
      <c r="DT142" s="32">
        <f t="shared" si="287"/>
        <v>3747.83</v>
      </c>
      <c r="DU142" s="31">
        <f t="shared" si="288"/>
        <v>16139.63</v>
      </c>
      <c r="DV142" s="31">
        <f t="shared" si="289"/>
        <v>15245.58</v>
      </c>
      <c r="DW142" s="31">
        <f t="shared" si="290"/>
        <v>10196.129999999999</v>
      </c>
      <c r="DX142" s="31">
        <f t="shared" si="291"/>
        <v>9091.3799999999992</v>
      </c>
      <c r="DY142" s="31">
        <f t="shared" si="292"/>
        <v>16990.310000000001</v>
      </c>
      <c r="DZ142" s="31">
        <f t="shared" si="293"/>
        <v>37612.480000000003</v>
      </c>
      <c r="EA142" s="31">
        <f t="shared" si="294"/>
        <v>8884.59</v>
      </c>
      <c r="EB142" s="31">
        <f t="shared" si="295"/>
        <v>13777.82</v>
      </c>
      <c r="EC142" s="31">
        <f t="shared" si="296"/>
        <v>8733.41</v>
      </c>
      <c r="ED142" s="31">
        <f t="shared" si="297"/>
        <v>9097.92</v>
      </c>
      <c r="EE142" s="31">
        <f t="shared" si="298"/>
        <v>9192.2900000000009</v>
      </c>
      <c r="EF142" s="31">
        <f t="shared" si="299"/>
        <v>10275.48</v>
      </c>
      <c r="EG142" s="32">
        <f t="shared" si="300"/>
        <v>122779.39000000003</v>
      </c>
      <c r="EH142" s="32">
        <f t="shared" si="301"/>
        <v>117342.16999999998</v>
      </c>
      <c r="EI142" s="32">
        <f t="shared" si="302"/>
        <v>79323.150000000009</v>
      </c>
      <c r="EJ142" s="32">
        <f t="shared" si="303"/>
        <v>71585.240000000005</v>
      </c>
      <c r="EK142" s="32">
        <f t="shared" si="304"/>
        <v>135373.69000000003</v>
      </c>
      <c r="EL142" s="32">
        <f t="shared" si="305"/>
        <v>303430.26000000007</v>
      </c>
      <c r="EM142" s="32">
        <f t="shared" si="306"/>
        <v>72555.05</v>
      </c>
      <c r="EN142" s="32">
        <f t="shared" si="307"/>
        <v>113819.81000000003</v>
      </c>
      <c r="EO142" s="32">
        <f t="shared" si="308"/>
        <v>72996.760000000024</v>
      </c>
      <c r="EP142" s="32">
        <f t="shared" si="309"/>
        <v>76922.42</v>
      </c>
      <c r="EQ142" s="32">
        <f t="shared" si="310"/>
        <v>78662.899999999965</v>
      </c>
      <c r="ER142" s="32">
        <f t="shared" si="311"/>
        <v>88979.86000000003</v>
      </c>
    </row>
    <row r="143" spans="1:148" x14ac:dyDescent="0.25">
      <c r="A143" t="s">
        <v>468</v>
      </c>
      <c r="B143" s="1" t="s">
        <v>27</v>
      </c>
      <c r="C143" t="str">
        <f t="shared" ca="1" si="348"/>
        <v>SD2</v>
      </c>
      <c r="D143" t="str">
        <f t="shared" ca="1" si="349"/>
        <v>Sundance #2</v>
      </c>
      <c r="E143" s="52">
        <v>141273.72300100001</v>
      </c>
      <c r="F143" s="52">
        <v>126932.7836758</v>
      </c>
      <c r="G143" s="52">
        <v>157398.06834</v>
      </c>
      <c r="H143" s="52">
        <v>160977.16396999999</v>
      </c>
      <c r="I143" s="52">
        <v>113269.7227536</v>
      </c>
      <c r="J143" s="52">
        <v>132863.92793000001</v>
      </c>
      <c r="K143" s="52">
        <v>151197.98924250001</v>
      </c>
      <c r="L143" s="52">
        <v>155021.57037830001</v>
      </c>
      <c r="M143" s="52">
        <v>158794.37398</v>
      </c>
      <c r="N143" s="52">
        <v>150358.30069410001</v>
      </c>
      <c r="O143" s="52">
        <v>111319.81377389999</v>
      </c>
      <c r="P143" s="52">
        <v>155393.69230369999</v>
      </c>
      <c r="Q143" s="32">
        <v>4844936.67</v>
      </c>
      <c r="R143" s="32">
        <v>3419093.47</v>
      </c>
      <c r="S143" s="32">
        <v>3341375.32</v>
      </c>
      <c r="T143" s="32">
        <v>3394890.15</v>
      </c>
      <c r="U143" s="32">
        <v>2930573.01</v>
      </c>
      <c r="V143" s="32">
        <v>11891929.98</v>
      </c>
      <c r="W143" s="32">
        <v>3599152.87</v>
      </c>
      <c r="X143" s="32">
        <v>4341528.71</v>
      </c>
      <c r="Y143" s="32">
        <v>3356355.54</v>
      </c>
      <c r="Z143" s="32">
        <v>3248943.02</v>
      </c>
      <c r="AA143" s="32">
        <v>2367137.67</v>
      </c>
      <c r="AB143" s="32">
        <v>3193307.61</v>
      </c>
      <c r="AC143" s="2">
        <v>5.05</v>
      </c>
      <c r="AD143" s="2">
        <v>5.05</v>
      </c>
      <c r="AE143" s="2">
        <v>5.05</v>
      </c>
      <c r="AF143" s="2">
        <v>5.05</v>
      </c>
      <c r="AG143" s="2">
        <v>5.05</v>
      </c>
      <c r="AH143" s="2">
        <v>5.05</v>
      </c>
      <c r="AI143" s="2">
        <v>5.05</v>
      </c>
      <c r="AJ143" s="2">
        <v>5.05</v>
      </c>
      <c r="AK143" s="2">
        <v>5.05</v>
      </c>
      <c r="AL143" s="2">
        <v>5.05</v>
      </c>
      <c r="AM143" s="2">
        <v>5.05</v>
      </c>
      <c r="AN143" s="2">
        <v>5.05</v>
      </c>
      <c r="AO143" s="33">
        <v>244669.3</v>
      </c>
      <c r="AP143" s="33">
        <v>172664.22</v>
      </c>
      <c r="AQ143" s="33">
        <v>168739.45</v>
      </c>
      <c r="AR143" s="33">
        <v>171441.95</v>
      </c>
      <c r="AS143" s="33">
        <v>147993.94</v>
      </c>
      <c r="AT143" s="33">
        <v>600542.46</v>
      </c>
      <c r="AU143" s="33">
        <v>181757.22</v>
      </c>
      <c r="AV143" s="33">
        <v>219247.2</v>
      </c>
      <c r="AW143" s="33">
        <v>169495.95</v>
      </c>
      <c r="AX143" s="33">
        <v>164071.62</v>
      </c>
      <c r="AY143" s="33">
        <v>119540.45</v>
      </c>
      <c r="AZ143" s="33">
        <v>161262.03</v>
      </c>
      <c r="BA143" s="31">
        <f t="shared" si="312"/>
        <v>-484.49</v>
      </c>
      <c r="BB143" s="31">
        <f t="shared" si="313"/>
        <v>-341.91</v>
      </c>
      <c r="BC143" s="31">
        <f t="shared" si="314"/>
        <v>-334.14</v>
      </c>
      <c r="BD143" s="31">
        <f t="shared" si="315"/>
        <v>-678.98</v>
      </c>
      <c r="BE143" s="31">
        <f t="shared" si="316"/>
        <v>-586.11</v>
      </c>
      <c r="BF143" s="31">
        <f t="shared" si="317"/>
        <v>-2378.39</v>
      </c>
      <c r="BG143" s="31">
        <f t="shared" si="318"/>
        <v>5758.64</v>
      </c>
      <c r="BH143" s="31">
        <f t="shared" si="319"/>
        <v>6946.45</v>
      </c>
      <c r="BI143" s="31">
        <f t="shared" si="320"/>
        <v>5370.17</v>
      </c>
      <c r="BJ143" s="31">
        <f t="shared" si="321"/>
        <v>-3573.84</v>
      </c>
      <c r="BK143" s="31">
        <f t="shared" si="322"/>
        <v>-2603.85</v>
      </c>
      <c r="BL143" s="31">
        <f t="shared" si="323"/>
        <v>-3512.64</v>
      </c>
      <c r="BM143" s="6">
        <v>6.8000000000000005E-2</v>
      </c>
      <c r="BN143" s="6">
        <v>6.8000000000000005E-2</v>
      </c>
      <c r="BO143" s="6">
        <v>6.8000000000000005E-2</v>
      </c>
      <c r="BP143" s="6">
        <v>6.8000000000000005E-2</v>
      </c>
      <c r="BQ143" s="6">
        <v>6.8000000000000005E-2</v>
      </c>
      <c r="BR143" s="6">
        <v>6.8000000000000005E-2</v>
      </c>
      <c r="BS143" s="6">
        <v>6.8000000000000005E-2</v>
      </c>
      <c r="BT143" s="6">
        <v>6.8000000000000005E-2</v>
      </c>
      <c r="BU143" s="6">
        <v>6.8000000000000005E-2</v>
      </c>
      <c r="BV143" s="6">
        <v>6.8000000000000005E-2</v>
      </c>
      <c r="BW143" s="6">
        <v>6.8000000000000005E-2</v>
      </c>
      <c r="BX143" s="6">
        <v>6.8000000000000005E-2</v>
      </c>
      <c r="BY143" s="31">
        <v>329455.69</v>
      </c>
      <c r="BZ143" s="31">
        <v>232498.36</v>
      </c>
      <c r="CA143" s="31">
        <v>227213.52</v>
      </c>
      <c r="CB143" s="31">
        <v>230852.53</v>
      </c>
      <c r="CC143" s="31">
        <v>199278.96</v>
      </c>
      <c r="CD143" s="31">
        <v>808651.24</v>
      </c>
      <c r="CE143" s="31">
        <v>244742.39999999999</v>
      </c>
      <c r="CF143" s="31">
        <v>295223.95</v>
      </c>
      <c r="CG143" s="31">
        <v>228232.18</v>
      </c>
      <c r="CH143" s="31">
        <v>220928.13</v>
      </c>
      <c r="CI143" s="31">
        <v>160965.35999999999</v>
      </c>
      <c r="CJ143" s="31">
        <v>217144.92</v>
      </c>
      <c r="CK143" s="32">
        <f t="shared" si="324"/>
        <v>12112.34</v>
      </c>
      <c r="CL143" s="32">
        <f t="shared" si="325"/>
        <v>8547.73</v>
      </c>
      <c r="CM143" s="32">
        <f t="shared" si="326"/>
        <v>8353.44</v>
      </c>
      <c r="CN143" s="32">
        <f t="shared" si="327"/>
        <v>8487.23</v>
      </c>
      <c r="CO143" s="32">
        <f t="shared" si="328"/>
        <v>7326.43</v>
      </c>
      <c r="CP143" s="32">
        <f t="shared" si="329"/>
        <v>29729.82</v>
      </c>
      <c r="CQ143" s="32">
        <f t="shared" si="330"/>
        <v>8997.8799999999992</v>
      </c>
      <c r="CR143" s="32">
        <f t="shared" si="331"/>
        <v>10853.82</v>
      </c>
      <c r="CS143" s="32">
        <f t="shared" si="332"/>
        <v>8390.89</v>
      </c>
      <c r="CT143" s="32">
        <f t="shared" si="333"/>
        <v>8122.36</v>
      </c>
      <c r="CU143" s="32">
        <f t="shared" si="334"/>
        <v>5917.84</v>
      </c>
      <c r="CV143" s="32">
        <f t="shared" si="335"/>
        <v>7983.27</v>
      </c>
      <c r="CW143" s="31">
        <f t="shared" si="336"/>
        <v>97383.220000000045</v>
      </c>
      <c r="CX143" s="31">
        <f t="shared" si="337"/>
        <v>68723.78</v>
      </c>
      <c r="CY143" s="31">
        <f t="shared" si="338"/>
        <v>67161.64999999998</v>
      </c>
      <c r="CZ143" s="31">
        <f t="shared" si="339"/>
        <v>68576.789999999994</v>
      </c>
      <c r="DA143" s="31">
        <f t="shared" si="340"/>
        <v>59197.559999999983</v>
      </c>
      <c r="DB143" s="31">
        <f t="shared" si="341"/>
        <v>240216.99</v>
      </c>
      <c r="DC143" s="31">
        <f t="shared" si="342"/>
        <v>66224.42</v>
      </c>
      <c r="DD143" s="31">
        <f t="shared" si="343"/>
        <v>79884.12000000001</v>
      </c>
      <c r="DE143" s="31">
        <f t="shared" si="344"/>
        <v>61756.95</v>
      </c>
      <c r="DF143" s="31">
        <f t="shared" si="345"/>
        <v>68552.709999999992</v>
      </c>
      <c r="DG143" s="31">
        <f t="shared" si="346"/>
        <v>49946.599999999984</v>
      </c>
      <c r="DH143" s="31">
        <f t="shared" si="347"/>
        <v>67378.8</v>
      </c>
      <c r="DI143" s="32">
        <f t="shared" si="276"/>
        <v>4869.16</v>
      </c>
      <c r="DJ143" s="32">
        <f t="shared" si="277"/>
        <v>3436.19</v>
      </c>
      <c r="DK143" s="32">
        <f t="shared" si="278"/>
        <v>3358.08</v>
      </c>
      <c r="DL143" s="32">
        <f t="shared" si="279"/>
        <v>3428.84</v>
      </c>
      <c r="DM143" s="32">
        <f t="shared" si="280"/>
        <v>2959.88</v>
      </c>
      <c r="DN143" s="32">
        <f t="shared" si="281"/>
        <v>12010.85</v>
      </c>
      <c r="DO143" s="32">
        <f t="shared" si="282"/>
        <v>3311.22</v>
      </c>
      <c r="DP143" s="32">
        <f t="shared" si="283"/>
        <v>3994.21</v>
      </c>
      <c r="DQ143" s="32">
        <f t="shared" si="284"/>
        <v>3087.85</v>
      </c>
      <c r="DR143" s="32">
        <f t="shared" si="285"/>
        <v>3427.64</v>
      </c>
      <c r="DS143" s="32">
        <f t="shared" si="286"/>
        <v>2497.33</v>
      </c>
      <c r="DT143" s="32">
        <f t="shared" si="287"/>
        <v>3368.94</v>
      </c>
      <c r="DU143" s="31">
        <f t="shared" si="288"/>
        <v>15475.61</v>
      </c>
      <c r="DV143" s="31">
        <f t="shared" si="289"/>
        <v>10775.29</v>
      </c>
      <c r="DW143" s="31">
        <f t="shared" si="290"/>
        <v>10401.56</v>
      </c>
      <c r="DX143" s="31">
        <f t="shared" si="291"/>
        <v>10475.120000000001</v>
      </c>
      <c r="DY143" s="31">
        <f t="shared" si="292"/>
        <v>8920.7999999999993</v>
      </c>
      <c r="DZ143" s="31">
        <f t="shared" si="293"/>
        <v>35689.54</v>
      </c>
      <c r="EA143" s="31">
        <f t="shared" si="294"/>
        <v>9703.02</v>
      </c>
      <c r="EB143" s="31">
        <f t="shared" si="295"/>
        <v>11551.75</v>
      </c>
      <c r="EC143" s="31">
        <f t="shared" si="296"/>
        <v>8812.43</v>
      </c>
      <c r="ED143" s="31">
        <f t="shared" si="297"/>
        <v>9655.3799999999992</v>
      </c>
      <c r="EE143" s="31">
        <f t="shared" si="298"/>
        <v>6939.34</v>
      </c>
      <c r="EF143" s="31">
        <f t="shared" si="299"/>
        <v>9236.68</v>
      </c>
      <c r="EG143" s="32">
        <f t="shared" si="300"/>
        <v>117727.99000000005</v>
      </c>
      <c r="EH143" s="32">
        <f t="shared" si="301"/>
        <v>82935.260000000009</v>
      </c>
      <c r="EI143" s="32">
        <f t="shared" si="302"/>
        <v>80921.289999999979</v>
      </c>
      <c r="EJ143" s="32">
        <f t="shared" si="303"/>
        <v>82480.749999999985</v>
      </c>
      <c r="EK143" s="32">
        <f t="shared" si="304"/>
        <v>71078.239999999976</v>
      </c>
      <c r="EL143" s="32">
        <f t="shared" si="305"/>
        <v>287917.38</v>
      </c>
      <c r="EM143" s="32">
        <f t="shared" si="306"/>
        <v>79238.66</v>
      </c>
      <c r="EN143" s="32">
        <f t="shared" si="307"/>
        <v>95430.080000000016</v>
      </c>
      <c r="EO143" s="32">
        <f t="shared" si="308"/>
        <v>73657.23</v>
      </c>
      <c r="EP143" s="32">
        <f t="shared" si="309"/>
        <v>81635.73</v>
      </c>
      <c r="EQ143" s="32">
        <f t="shared" si="310"/>
        <v>59383.26999999999</v>
      </c>
      <c r="ER143" s="32">
        <f t="shared" si="311"/>
        <v>79984.420000000013</v>
      </c>
    </row>
    <row r="144" spans="1:148" x14ac:dyDescent="0.25">
      <c r="A144" t="s">
        <v>521</v>
      </c>
      <c r="B144" s="1" t="s">
        <v>23</v>
      </c>
      <c r="C144" t="str">
        <f t="shared" ca="1" si="348"/>
        <v>SD3</v>
      </c>
      <c r="D144" t="str">
        <f t="shared" ca="1" si="349"/>
        <v>Sundance #3</v>
      </c>
      <c r="E144" s="52">
        <v>215212.90315999999</v>
      </c>
      <c r="F144" s="52">
        <v>200350.50114040001</v>
      </c>
      <c r="G144" s="52">
        <v>87244.594119999994</v>
      </c>
      <c r="H144" s="52">
        <v>0</v>
      </c>
      <c r="I144" s="52">
        <v>84983.087513199993</v>
      </c>
      <c r="J144" s="52">
        <v>188960.14541</v>
      </c>
      <c r="K144" s="52">
        <v>171612.32688780001</v>
      </c>
      <c r="L144" s="52">
        <v>198720.93510239999</v>
      </c>
      <c r="M144" s="52">
        <v>194344.44562000001</v>
      </c>
      <c r="N144" s="52">
        <v>211737.5308062</v>
      </c>
      <c r="O144" s="52">
        <v>223499.34912999999</v>
      </c>
      <c r="P144" s="52">
        <v>202731.5638761</v>
      </c>
      <c r="Q144" s="32">
        <v>7350933.8499999996</v>
      </c>
      <c r="R144" s="32">
        <v>6643568.1100000003</v>
      </c>
      <c r="S144" s="32">
        <v>1664880.83</v>
      </c>
      <c r="T144" s="32">
        <v>0</v>
      </c>
      <c r="U144" s="32">
        <v>7753239.4000000004</v>
      </c>
      <c r="V144" s="32">
        <v>15074918.4</v>
      </c>
      <c r="W144" s="32">
        <v>3763410.87</v>
      </c>
      <c r="X144" s="32">
        <v>6697213.3200000003</v>
      </c>
      <c r="Y144" s="32">
        <v>4137694</v>
      </c>
      <c r="Z144" s="32">
        <v>4561587.57</v>
      </c>
      <c r="AA144" s="32">
        <v>4777779.4800000004</v>
      </c>
      <c r="AB144" s="32">
        <v>4243088.5</v>
      </c>
      <c r="AC144" s="2">
        <v>5.05</v>
      </c>
      <c r="AD144" s="2">
        <v>5.05</v>
      </c>
      <c r="AE144" s="2">
        <v>5.05</v>
      </c>
      <c r="AF144" s="2">
        <v>5.05</v>
      </c>
      <c r="AG144" s="2">
        <v>5.05</v>
      </c>
      <c r="AH144" s="2">
        <v>5.05</v>
      </c>
      <c r="AI144" s="2">
        <v>5.05</v>
      </c>
      <c r="AJ144" s="2">
        <v>5.05</v>
      </c>
      <c r="AK144" s="2">
        <v>5.05</v>
      </c>
      <c r="AL144" s="2">
        <v>5.05</v>
      </c>
      <c r="AM144" s="2">
        <v>5.05</v>
      </c>
      <c r="AN144" s="2">
        <v>5.05</v>
      </c>
      <c r="AO144" s="33">
        <v>371222.16</v>
      </c>
      <c r="AP144" s="33">
        <v>335500.19</v>
      </c>
      <c r="AQ144" s="33">
        <v>84076.479999999996</v>
      </c>
      <c r="AR144" s="33">
        <v>0</v>
      </c>
      <c r="AS144" s="33">
        <v>391538.59</v>
      </c>
      <c r="AT144" s="33">
        <v>761283.38</v>
      </c>
      <c r="AU144" s="33">
        <v>190052.25</v>
      </c>
      <c r="AV144" s="33">
        <v>338209.27</v>
      </c>
      <c r="AW144" s="33">
        <v>208953.55</v>
      </c>
      <c r="AX144" s="33">
        <v>230360.17</v>
      </c>
      <c r="AY144" s="33">
        <v>241277.86</v>
      </c>
      <c r="AZ144" s="33">
        <v>214275.97</v>
      </c>
      <c r="BA144" s="31">
        <f t="shared" si="312"/>
        <v>-735.09</v>
      </c>
      <c r="BB144" s="31">
        <f t="shared" si="313"/>
        <v>-664.36</v>
      </c>
      <c r="BC144" s="31">
        <f t="shared" si="314"/>
        <v>-166.49</v>
      </c>
      <c r="BD144" s="31">
        <f t="shared" si="315"/>
        <v>0</v>
      </c>
      <c r="BE144" s="31">
        <f t="shared" si="316"/>
        <v>-1550.65</v>
      </c>
      <c r="BF144" s="31">
        <f t="shared" si="317"/>
        <v>-3014.98</v>
      </c>
      <c r="BG144" s="31">
        <f t="shared" si="318"/>
        <v>6021.46</v>
      </c>
      <c r="BH144" s="31">
        <f t="shared" si="319"/>
        <v>10715.54</v>
      </c>
      <c r="BI144" s="31">
        <f t="shared" si="320"/>
        <v>6620.31</v>
      </c>
      <c r="BJ144" s="31">
        <f t="shared" si="321"/>
        <v>-5017.75</v>
      </c>
      <c r="BK144" s="31">
        <f t="shared" si="322"/>
        <v>-5255.56</v>
      </c>
      <c r="BL144" s="31">
        <f t="shared" si="323"/>
        <v>-4667.3999999999996</v>
      </c>
      <c r="BM144" s="6">
        <v>6.7599999999999993E-2</v>
      </c>
      <c r="BN144" s="6">
        <v>6.7599999999999993E-2</v>
      </c>
      <c r="BO144" s="6">
        <v>6.7599999999999993E-2</v>
      </c>
      <c r="BP144" s="6">
        <v>6.7599999999999993E-2</v>
      </c>
      <c r="BQ144" s="6">
        <v>6.7599999999999993E-2</v>
      </c>
      <c r="BR144" s="6">
        <v>6.7599999999999993E-2</v>
      </c>
      <c r="BS144" s="6">
        <v>6.7599999999999993E-2</v>
      </c>
      <c r="BT144" s="6">
        <v>6.7599999999999993E-2</v>
      </c>
      <c r="BU144" s="6">
        <v>6.7599999999999993E-2</v>
      </c>
      <c r="BV144" s="6">
        <v>6.7599999999999993E-2</v>
      </c>
      <c r="BW144" s="6">
        <v>6.7599999999999993E-2</v>
      </c>
      <c r="BX144" s="6">
        <v>6.7599999999999993E-2</v>
      </c>
      <c r="BY144" s="31">
        <v>496923.13</v>
      </c>
      <c r="BZ144" s="31">
        <v>449105.2</v>
      </c>
      <c r="CA144" s="31">
        <v>112545.94</v>
      </c>
      <c r="CB144" s="31">
        <v>0</v>
      </c>
      <c r="CC144" s="31">
        <v>524118.98</v>
      </c>
      <c r="CD144" s="31">
        <v>1019064.48</v>
      </c>
      <c r="CE144" s="31">
        <v>254406.57</v>
      </c>
      <c r="CF144" s="31">
        <v>452731.62</v>
      </c>
      <c r="CG144" s="31">
        <v>279708.11</v>
      </c>
      <c r="CH144" s="31">
        <v>308363.32</v>
      </c>
      <c r="CI144" s="31">
        <v>322977.89</v>
      </c>
      <c r="CJ144" s="31">
        <v>286832.78000000003</v>
      </c>
      <c r="CK144" s="32">
        <f t="shared" si="324"/>
        <v>18377.330000000002</v>
      </c>
      <c r="CL144" s="32">
        <f t="shared" si="325"/>
        <v>16608.919999999998</v>
      </c>
      <c r="CM144" s="32">
        <f t="shared" si="326"/>
        <v>4162.2</v>
      </c>
      <c r="CN144" s="32">
        <f t="shared" si="327"/>
        <v>0</v>
      </c>
      <c r="CO144" s="32">
        <f t="shared" si="328"/>
        <v>19383.099999999999</v>
      </c>
      <c r="CP144" s="32">
        <f t="shared" si="329"/>
        <v>37687.300000000003</v>
      </c>
      <c r="CQ144" s="32">
        <f t="shared" si="330"/>
        <v>9408.5300000000007</v>
      </c>
      <c r="CR144" s="32">
        <f t="shared" si="331"/>
        <v>16743.03</v>
      </c>
      <c r="CS144" s="32">
        <f t="shared" si="332"/>
        <v>10344.24</v>
      </c>
      <c r="CT144" s="32">
        <f t="shared" si="333"/>
        <v>11403.97</v>
      </c>
      <c r="CU144" s="32">
        <f t="shared" si="334"/>
        <v>11944.45</v>
      </c>
      <c r="CV144" s="32">
        <f t="shared" si="335"/>
        <v>10607.72</v>
      </c>
      <c r="CW144" s="31">
        <f t="shared" si="336"/>
        <v>144813.39000000004</v>
      </c>
      <c r="CX144" s="31">
        <f t="shared" si="337"/>
        <v>130878.29</v>
      </c>
      <c r="CY144" s="31">
        <f t="shared" si="338"/>
        <v>32798.15</v>
      </c>
      <c r="CZ144" s="31">
        <f t="shared" si="339"/>
        <v>0</v>
      </c>
      <c r="DA144" s="31">
        <f t="shared" si="340"/>
        <v>153514.13999999993</v>
      </c>
      <c r="DB144" s="31">
        <f t="shared" si="341"/>
        <v>298483.38</v>
      </c>
      <c r="DC144" s="31">
        <f t="shared" si="342"/>
        <v>67741.390000000029</v>
      </c>
      <c r="DD144" s="31">
        <f t="shared" si="343"/>
        <v>120549.84</v>
      </c>
      <c r="DE144" s="31">
        <f t="shared" si="344"/>
        <v>74478.489999999991</v>
      </c>
      <c r="DF144" s="31">
        <f t="shared" si="345"/>
        <v>94424.869999999966</v>
      </c>
      <c r="DG144" s="31">
        <f t="shared" si="346"/>
        <v>98900.040000000037</v>
      </c>
      <c r="DH144" s="31">
        <f t="shared" si="347"/>
        <v>87831.93</v>
      </c>
      <c r="DI144" s="32">
        <f t="shared" si="276"/>
        <v>7240.67</v>
      </c>
      <c r="DJ144" s="32">
        <f t="shared" si="277"/>
        <v>6543.91</v>
      </c>
      <c r="DK144" s="32">
        <f t="shared" si="278"/>
        <v>1639.91</v>
      </c>
      <c r="DL144" s="32">
        <f t="shared" si="279"/>
        <v>0</v>
      </c>
      <c r="DM144" s="32">
        <f t="shared" si="280"/>
        <v>7675.71</v>
      </c>
      <c r="DN144" s="32">
        <f t="shared" si="281"/>
        <v>14924.17</v>
      </c>
      <c r="DO144" s="32">
        <f t="shared" si="282"/>
        <v>3387.07</v>
      </c>
      <c r="DP144" s="32">
        <f t="shared" si="283"/>
        <v>6027.49</v>
      </c>
      <c r="DQ144" s="32">
        <f t="shared" si="284"/>
        <v>3723.92</v>
      </c>
      <c r="DR144" s="32">
        <f t="shared" si="285"/>
        <v>4721.24</v>
      </c>
      <c r="DS144" s="32">
        <f t="shared" si="286"/>
        <v>4945</v>
      </c>
      <c r="DT144" s="32">
        <f t="shared" si="287"/>
        <v>4391.6000000000004</v>
      </c>
      <c r="DU144" s="31">
        <f t="shared" si="288"/>
        <v>23012.95</v>
      </c>
      <c r="DV144" s="31">
        <f t="shared" si="289"/>
        <v>20520.57</v>
      </c>
      <c r="DW144" s="31">
        <f t="shared" si="290"/>
        <v>5079.5600000000004</v>
      </c>
      <c r="DX144" s="31">
        <f t="shared" si="291"/>
        <v>0</v>
      </c>
      <c r="DY144" s="31">
        <f t="shared" si="292"/>
        <v>23133.87</v>
      </c>
      <c r="DZ144" s="31">
        <f t="shared" si="293"/>
        <v>44346.3</v>
      </c>
      <c r="EA144" s="31">
        <f t="shared" si="294"/>
        <v>9925.2800000000007</v>
      </c>
      <c r="EB144" s="31">
        <f t="shared" si="295"/>
        <v>17432.27</v>
      </c>
      <c r="EC144" s="31">
        <f t="shared" si="296"/>
        <v>10627.74</v>
      </c>
      <c r="ED144" s="31">
        <f t="shared" si="297"/>
        <v>13299.37</v>
      </c>
      <c r="EE144" s="31">
        <f t="shared" si="298"/>
        <v>13740.69</v>
      </c>
      <c r="EF144" s="31">
        <f t="shared" si="299"/>
        <v>12040.51</v>
      </c>
      <c r="EG144" s="32">
        <f t="shared" si="300"/>
        <v>175067.01000000007</v>
      </c>
      <c r="EH144" s="32">
        <f t="shared" si="301"/>
        <v>157942.76999999999</v>
      </c>
      <c r="EI144" s="32">
        <f t="shared" si="302"/>
        <v>39517.620000000003</v>
      </c>
      <c r="EJ144" s="32">
        <f t="shared" si="303"/>
        <v>0</v>
      </c>
      <c r="EK144" s="32">
        <f t="shared" si="304"/>
        <v>184323.71999999991</v>
      </c>
      <c r="EL144" s="32">
        <f t="shared" si="305"/>
        <v>357753.85</v>
      </c>
      <c r="EM144" s="32">
        <f t="shared" si="306"/>
        <v>81053.740000000034</v>
      </c>
      <c r="EN144" s="32">
        <f t="shared" si="307"/>
        <v>144009.60000000001</v>
      </c>
      <c r="EO144" s="32">
        <f t="shared" si="308"/>
        <v>88830.15</v>
      </c>
      <c r="EP144" s="32">
        <f t="shared" si="309"/>
        <v>112445.47999999997</v>
      </c>
      <c r="EQ144" s="32">
        <f t="shared" si="310"/>
        <v>117585.73000000004</v>
      </c>
      <c r="ER144" s="32">
        <f t="shared" si="311"/>
        <v>104264.04</v>
      </c>
    </row>
    <row r="145" spans="1:148" x14ac:dyDescent="0.25">
      <c r="A145" t="s">
        <v>521</v>
      </c>
      <c r="B145" s="1" t="s">
        <v>24</v>
      </c>
      <c r="C145" t="str">
        <f t="shared" ca="1" si="348"/>
        <v>SD4</v>
      </c>
      <c r="D145" t="str">
        <f t="shared" ca="1" si="349"/>
        <v>Sundance #4</v>
      </c>
      <c r="E145" s="52">
        <v>130131.59071590001</v>
      </c>
      <c r="F145" s="52">
        <v>101864.382484</v>
      </c>
      <c r="G145" s="52">
        <v>203521.89245270001</v>
      </c>
      <c r="H145" s="52">
        <v>196981.07642500001</v>
      </c>
      <c r="I145" s="52">
        <v>220615.83520999999</v>
      </c>
      <c r="J145" s="52">
        <v>181695.0204406</v>
      </c>
      <c r="K145" s="52">
        <v>224006.82662539999</v>
      </c>
      <c r="L145" s="52">
        <v>220965.9455</v>
      </c>
      <c r="M145" s="52">
        <v>187242.04985000001</v>
      </c>
      <c r="N145" s="52">
        <v>204125.07331000001</v>
      </c>
      <c r="O145" s="52">
        <v>208592.88639999999</v>
      </c>
      <c r="P145" s="52">
        <v>214859.07718970001</v>
      </c>
      <c r="Q145" s="32">
        <v>4778305.9400000004</v>
      </c>
      <c r="R145" s="32">
        <v>2444892.19</v>
      </c>
      <c r="S145" s="32">
        <v>4384660.16</v>
      </c>
      <c r="T145" s="32">
        <v>3957469.22</v>
      </c>
      <c r="U145" s="32">
        <v>8590032.5999999996</v>
      </c>
      <c r="V145" s="32">
        <v>17029346.16</v>
      </c>
      <c r="W145" s="32">
        <v>5533940.9900000002</v>
      </c>
      <c r="X145" s="32">
        <v>7357941.7699999996</v>
      </c>
      <c r="Y145" s="32">
        <v>4042440.52</v>
      </c>
      <c r="Z145" s="32">
        <v>4493336.4000000004</v>
      </c>
      <c r="AA145" s="32">
        <v>4535231.71</v>
      </c>
      <c r="AB145" s="32">
        <v>4649010.5199999996</v>
      </c>
      <c r="AC145" s="2">
        <v>5.05</v>
      </c>
      <c r="AD145" s="2">
        <v>5.05</v>
      </c>
      <c r="AE145" s="2">
        <v>5.05</v>
      </c>
      <c r="AF145" s="2">
        <v>5.05</v>
      </c>
      <c r="AG145" s="2">
        <v>5.05</v>
      </c>
      <c r="AH145" s="2">
        <v>5.05</v>
      </c>
      <c r="AI145" s="2">
        <v>5.05</v>
      </c>
      <c r="AJ145" s="2">
        <v>5.05</v>
      </c>
      <c r="AK145" s="2">
        <v>5.05</v>
      </c>
      <c r="AL145" s="2">
        <v>5.05</v>
      </c>
      <c r="AM145" s="2">
        <v>5.05</v>
      </c>
      <c r="AN145" s="2">
        <v>5.05</v>
      </c>
      <c r="AO145" s="33">
        <v>241304.45</v>
      </c>
      <c r="AP145" s="33">
        <v>123467.06</v>
      </c>
      <c r="AQ145" s="33">
        <v>221425.34</v>
      </c>
      <c r="AR145" s="33">
        <v>199852.2</v>
      </c>
      <c r="AS145" s="33">
        <v>433796.65</v>
      </c>
      <c r="AT145" s="33">
        <v>859981.98</v>
      </c>
      <c r="AU145" s="33">
        <v>279464.02</v>
      </c>
      <c r="AV145" s="33">
        <v>371576.06</v>
      </c>
      <c r="AW145" s="33">
        <v>204143.25</v>
      </c>
      <c r="AX145" s="33">
        <v>226913.49</v>
      </c>
      <c r="AY145" s="33">
        <v>229029.2</v>
      </c>
      <c r="AZ145" s="33">
        <v>234775.03</v>
      </c>
      <c r="BA145" s="31">
        <f t="shared" si="312"/>
        <v>-477.83</v>
      </c>
      <c r="BB145" s="31">
        <f t="shared" si="313"/>
        <v>-244.49</v>
      </c>
      <c r="BC145" s="31">
        <f t="shared" si="314"/>
        <v>-438.47</v>
      </c>
      <c r="BD145" s="31">
        <f t="shared" si="315"/>
        <v>-791.49</v>
      </c>
      <c r="BE145" s="31">
        <f t="shared" si="316"/>
        <v>-1718.01</v>
      </c>
      <c r="BF145" s="31">
        <f t="shared" si="317"/>
        <v>-3405.87</v>
      </c>
      <c r="BG145" s="31">
        <f t="shared" si="318"/>
        <v>8854.31</v>
      </c>
      <c r="BH145" s="31">
        <f t="shared" si="319"/>
        <v>11772.71</v>
      </c>
      <c r="BI145" s="31">
        <f t="shared" si="320"/>
        <v>6467.9</v>
      </c>
      <c r="BJ145" s="31">
        <f t="shared" si="321"/>
        <v>-4942.67</v>
      </c>
      <c r="BK145" s="31">
        <f t="shared" si="322"/>
        <v>-4988.75</v>
      </c>
      <c r="BL145" s="31">
        <f t="shared" si="323"/>
        <v>-5113.91</v>
      </c>
      <c r="BM145" s="6">
        <v>6.7100000000000007E-2</v>
      </c>
      <c r="BN145" s="6">
        <v>6.7100000000000007E-2</v>
      </c>
      <c r="BO145" s="6">
        <v>6.7100000000000007E-2</v>
      </c>
      <c r="BP145" s="6">
        <v>6.7100000000000007E-2</v>
      </c>
      <c r="BQ145" s="6">
        <v>6.7100000000000007E-2</v>
      </c>
      <c r="BR145" s="6">
        <v>6.7100000000000007E-2</v>
      </c>
      <c r="BS145" s="6">
        <v>6.7100000000000007E-2</v>
      </c>
      <c r="BT145" s="6">
        <v>6.7100000000000007E-2</v>
      </c>
      <c r="BU145" s="6">
        <v>6.7100000000000007E-2</v>
      </c>
      <c r="BV145" s="6">
        <v>6.7100000000000007E-2</v>
      </c>
      <c r="BW145" s="6">
        <v>6.7100000000000007E-2</v>
      </c>
      <c r="BX145" s="6">
        <v>6.7100000000000007E-2</v>
      </c>
      <c r="BY145" s="31">
        <v>320624.33</v>
      </c>
      <c r="BZ145" s="31">
        <v>164052.26999999999</v>
      </c>
      <c r="CA145" s="31">
        <v>294210.7</v>
      </c>
      <c r="CB145" s="31">
        <v>265546.18</v>
      </c>
      <c r="CC145" s="31">
        <v>576391.18999999994</v>
      </c>
      <c r="CD145" s="31">
        <v>1142669.1299999999</v>
      </c>
      <c r="CE145" s="31">
        <v>371327.44</v>
      </c>
      <c r="CF145" s="31">
        <v>493717.89</v>
      </c>
      <c r="CG145" s="31">
        <v>271247.76</v>
      </c>
      <c r="CH145" s="31">
        <v>301502.87</v>
      </c>
      <c r="CI145" s="31">
        <v>304314.05</v>
      </c>
      <c r="CJ145" s="31">
        <v>311948.61</v>
      </c>
      <c r="CK145" s="32">
        <f t="shared" si="324"/>
        <v>11945.76</v>
      </c>
      <c r="CL145" s="32">
        <f t="shared" si="325"/>
        <v>6112.23</v>
      </c>
      <c r="CM145" s="32">
        <f t="shared" si="326"/>
        <v>10961.65</v>
      </c>
      <c r="CN145" s="32">
        <f t="shared" si="327"/>
        <v>9893.67</v>
      </c>
      <c r="CO145" s="32">
        <f t="shared" si="328"/>
        <v>21475.08</v>
      </c>
      <c r="CP145" s="32">
        <f t="shared" si="329"/>
        <v>42573.37</v>
      </c>
      <c r="CQ145" s="32">
        <f t="shared" si="330"/>
        <v>13834.85</v>
      </c>
      <c r="CR145" s="32">
        <f t="shared" si="331"/>
        <v>18394.849999999999</v>
      </c>
      <c r="CS145" s="32">
        <f t="shared" si="332"/>
        <v>10106.1</v>
      </c>
      <c r="CT145" s="32">
        <f t="shared" si="333"/>
        <v>11233.34</v>
      </c>
      <c r="CU145" s="32">
        <f t="shared" si="334"/>
        <v>11338.08</v>
      </c>
      <c r="CV145" s="32">
        <f t="shared" si="335"/>
        <v>11622.53</v>
      </c>
      <c r="CW145" s="31">
        <f t="shared" si="336"/>
        <v>91743.470000000016</v>
      </c>
      <c r="CX145" s="31">
        <f t="shared" si="337"/>
        <v>46941.93</v>
      </c>
      <c r="CY145" s="31">
        <f t="shared" si="338"/>
        <v>84185.48000000004</v>
      </c>
      <c r="CZ145" s="31">
        <f t="shared" si="339"/>
        <v>76379.13999999997</v>
      </c>
      <c r="DA145" s="31">
        <f t="shared" si="340"/>
        <v>165787.62999999989</v>
      </c>
      <c r="DB145" s="31">
        <f t="shared" si="341"/>
        <v>328666.39</v>
      </c>
      <c r="DC145" s="31">
        <f t="shared" si="342"/>
        <v>96843.959999999963</v>
      </c>
      <c r="DD145" s="31">
        <f t="shared" si="343"/>
        <v>128763.97</v>
      </c>
      <c r="DE145" s="31">
        <f t="shared" si="344"/>
        <v>70742.709999999992</v>
      </c>
      <c r="DF145" s="31">
        <f t="shared" si="345"/>
        <v>90765.390000000029</v>
      </c>
      <c r="DG145" s="31">
        <f t="shared" si="346"/>
        <v>91611.68</v>
      </c>
      <c r="DH145" s="31">
        <f t="shared" si="347"/>
        <v>93910.020000000019</v>
      </c>
      <c r="DI145" s="32">
        <f t="shared" si="276"/>
        <v>4587.17</v>
      </c>
      <c r="DJ145" s="32">
        <f t="shared" si="277"/>
        <v>2347.1</v>
      </c>
      <c r="DK145" s="32">
        <f t="shared" si="278"/>
        <v>4209.2700000000004</v>
      </c>
      <c r="DL145" s="32">
        <f t="shared" si="279"/>
        <v>3818.96</v>
      </c>
      <c r="DM145" s="32">
        <f t="shared" si="280"/>
        <v>8289.3799999999992</v>
      </c>
      <c r="DN145" s="32">
        <f t="shared" si="281"/>
        <v>16433.32</v>
      </c>
      <c r="DO145" s="32">
        <f t="shared" si="282"/>
        <v>4842.2</v>
      </c>
      <c r="DP145" s="32">
        <f t="shared" si="283"/>
        <v>6438.2</v>
      </c>
      <c r="DQ145" s="32">
        <f t="shared" si="284"/>
        <v>3537.14</v>
      </c>
      <c r="DR145" s="32">
        <f t="shared" si="285"/>
        <v>4538.2700000000004</v>
      </c>
      <c r="DS145" s="32">
        <f t="shared" si="286"/>
        <v>4580.58</v>
      </c>
      <c r="DT145" s="32">
        <f t="shared" si="287"/>
        <v>4695.5</v>
      </c>
      <c r="DU145" s="31">
        <f t="shared" si="288"/>
        <v>14579.37</v>
      </c>
      <c r="DV145" s="31">
        <f t="shared" si="289"/>
        <v>7360.08</v>
      </c>
      <c r="DW145" s="31">
        <f t="shared" si="290"/>
        <v>13038.1</v>
      </c>
      <c r="DX145" s="31">
        <f t="shared" si="291"/>
        <v>11666.93</v>
      </c>
      <c r="DY145" s="31">
        <f t="shared" si="292"/>
        <v>24983.43</v>
      </c>
      <c r="DZ145" s="31">
        <f t="shared" si="293"/>
        <v>48830.65</v>
      </c>
      <c r="EA145" s="31">
        <f t="shared" si="294"/>
        <v>14189.31</v>
      </c>
      <c r="EB145" s="31">
        <f t="shared" si="295"/>
        <v>18620.09</v>
      </c>
      <c r="EC145" s="31">
        <f t="shared" si="296"/>
        <v>10094.66</v>
      </c>
      <c r="ED145" s="31">
        <f t="shared" si="297"/>
        <v>12783.95</v>
      </c>
      <c r="EE145" s="31">
        <f t="shared" si="298"/>
        <v>12728.08</v>
      </c>
      <c r="EF145" s="31">
        <f t="shared" si="299"/>
        <v>12873.73</v>
      </c>
      <c r="EG145" s="32">
        <f t="shared" si="300"/>
        <v>110910.01000000001</v>
      </c>
      <c r="EH145" s="32">
        <f t="shared" si="301"/>
        <v>56649.11</v>
      </c>
      <c r="EI145" s="32">
        <f t="shared" si="302"/>
        <v>101432.85000000005</v>
      </c>
      <c r="EJ145" s="32">
        <f t="shared" si="303"/>
        <v>91865.02999999997</v>
      </c>
      <c r="EK145" s="32">
        <f t="shared" si="304"/>
        <v>199060.43999999989</v>
      </c>
      <c r="EL145" s="32">
        <f t="shared" si="305"/>
        <v>393930.36000000004</v>
      </c>
      <c r="EM145" s="32">
        <f t="shared" si="306"/>
        <v>115875.46999999996</v>
      </c>
      <c r="EN145" s="32">
        <f t="shared" si="307"/>
        <v>153822.26</v>
      </c>
      <c r="EO145" s="32">
        <f t="shared" si="308"/>
        <v>84374.51</v>
      </c>
      <c r="EP145" s="32">
        <f t="shared" si="309"/>
        <v>108087.61000000003</v>
      </c>
      <c r="EQ145" s="32">
        <f t="shared" si="310"/>
        <v>108920.34</v>
      </c>
      <c r="ER145" s="32">
        <f t="shared" si="311"/>
        <v>111479.25000000001</v>
      </c>
    </row>
    <row r="146" spans="1:148" x14ac:dyDescent="0.25">
      <c r="A146" t="s">
        <v>522</v>
      </c>
      <c r="B146" s="1" t="s">
        <v>28</v>
      </c>
      <c r="C146" t="str">
        <f t="shared" ca="1" si="348"/>
        <v>SD5</v>
      </c>
      <c r="D146" t="str">
        <f t="shared" ca="1" si="349"/>
        <v>Sundance #5</v>
      </c>
      <c r="E146" s="52">
        <v>235718.012101</v>
      </c>
      <c r="F146" s="52">
        <v>219512.51490899999</v>
      </c>
      <c r="G146" s="52">
        <v>247106.3679437</v>
      </c>
      <c r="H146" s="52">
        <v>218319.90257969999</v>
      </c>
      <c r="I146" s="52">
        <v>159545.34675</v>
      </c>
      <c r="J146" s="52">
        <v>0</v>
      </c>
      <c r="K146" s="52">
        <v>201826.42696059999</v>
      </c>
      <c r="L146" s="52">
        <v>259198.70186999999</v>
      </c>
      <c r="M146" s="52">
        <v>246698.37862</v>
      </c>
      <c r="N146" s="52">
        <v>210658.8546699</v>
      </c>
      <c r="O146" s="52">
        <v>245467.51832999999</v>
      </c>
      <c r="P146" s="52">
        <v>262514.85230000003</v>
      </c>
      <c r="Q146" s="32">
        <v>8462113.7699999996</v>
      </c>
      <c r="R146" s="32">
        <v>7320563.6799999997</v>
      </c>
      <c r="S146" s="32">
        <v>5098620.82</v>
      </c>
      <c r="T146" s="32">
        <v>4496409.32</v>
      </c>
      <c r="U146" s="32">
        <v>6890954.5099999998</v>
      </c>
      <c r="V146" s="32">
        <v>0</v>
      </c>
      <c r="W146" s="32">
        <v>4736701.4800000004</v>
      </c>
      <c r="X146" s="32">
        <v>8914069.9299999997</v>
      </c>
      <c r="Y146" s="32">
        <v>5169732.82</v>
      </c>
      <c r="Z146" s="32">
        <v>4364488.0599999996</v>
      </c>
      <c r="AA146" s="32">
        <v>5296386.8499999996</v>
      </c>
      <c r="AB146" s="32">
        <v>5542239.7199999997</v>
      </c>
      <c r="AC146" s="2">
        <v>5.05</v>
      </c>
      <c r="AD146" s="2">
        <v>5.05</v>
      </c>
      <c r="AE146" s="2">
        <v>5.05</v>
      </c>
      <c r="AF146" s="2">
        <v>5.05</v>
      </c>
      <c r="AG146" s="2">
        <v>5.05</v>
      </c>
      <c r="AH146" s="2">
        <v>5.05</v>
      </c>
      <c r="AI146" s="2">
        <v>5.05</v>
      </c>
      <c r="AJ146" s="2">
        <v>5.05</v>
      </c>
      <c r="AK146" s="2">
        <v>5.05</v>
      </c>
      <c r="AL146" s="2">
        <v>5.05</v>
      </c>
      <c r="AM146" s="2">
        <v>5.05</v>
      </c>
      <c r="AN146" s="2">
        <v>5.05</v>
      </c>
      <c r="AO146" s="33">
        <v>427336.75</v>
      </c>
      <c r="AP146" s="33">
        <v>369688.47</v>
      </c>
      <c r="AQ146" s="33">
        <v>257480.35</v>
      </c>
      <c r="AR146" s="33">
        <v>227068.67</v>
      </c>
      <c r="AS146" s="33">
        <v>347993.2</v>
      </c>
      <c r="AT146" s="33">
        <v>0</v>
      </c>
      <c r="AU146" s="33">
        <v>239203.42</v>
      </c>
      <c r="AV146" s="33">
        <v>450160.53</v>
      </c>
      <c r="AW146" s="33">
        <v>261071.51</v>
      </c>
      <c r="AX146" s="33">
        <v>220406.65</v>
      </c>
      <c r="AY146" s="33">
        <v>267467.53999999998</v>
      </c>
      <c r="AZ146" s="33">
        <v>279883.11</v>
      </c>
      <c r="BA146" s="31">
        <f t="shared" si="312"/>
        <v>-846.21</v>
      </c>
      <c r="BB146" s="31">
        <f t="shared" si="313"/>
        <v>-732.06</v>
      </c>
      <c r="BC146" s="31">
        <f t="shared" si="314"/>
        <v>-509.86</v>
      </c>
      <c r="BD146" s="31">
        <f t="shared" si="315"/>
        <v>-899.28</v>
      </c>
      <c r="BE146" s="31">
        <f t="shared" si="316"/>
        <v>-1378.19</v>
      </c>
      <c r="BF146" s="31">
        <f t="shared" si="317"/>
        <v>0</v>
      </c>
      <c r="BG146" s="31">
        <f t="shared" si="318"/>
        <v>7578.72</v>
      </c>
      <c r="BH146" s="31">
        <f t="shared" si="319"/>
        <v>14262.51</v>
      </c>
      <c r="BI146" s="31">
        <f t="shared" si="320"/>
        <v>8271.57</v>
      </c>
      <c r="BJ146" s="31">
        <f t="shared" si="321"/>
        <v>-4800.9399999999996</v>
      </c>
      <c r="BK146" s="31">
        <f t="shared" si="322"/>
        <v>-5826.03</v>
      </c>
      <c r="BL146" s="31">
        <f t="shared" si="323"/>
        <v>-6096.46</v>
      </c>
      <c r="BM146" s="6">
        <v>6.5600000000000006E-2</v>
      </c>
      <c r="BN146" s="6">
        <v>6.5600000000000006E-2</v>
      </c>
      <c r="BO146" s="6">
        <v>6.5600000000000006E-2</v>
      </c>
      <c r="BP146" s="6">
        <v>6.5600000000000006E-2</v>
      </c>
      <c r="BQ146" s="6">
        <v>6.5600000000000006E-2</v>
      </c>
      <c r="BR146" s="6">
        <v>6.5600000000000006E-2</v>
      </c>
      <c r="BS146" s="6">
        <v>6.5600000000000006E-2</v>
      </c>
      <c r="BT146" s="6">
        <v>6.5600000000000006E-2</v>
      </c>
      <c r="BU146" s="6">
        <v>6.5600000000000006E-2</v>
      </c>
      <c r="BV146" s="6">
        <v>6.5600000000000006E-2</v>
      </c>
      <c r="BW146" s="6">
        <v>6.5600000000000006E-2</v>
      </c>
      <c r="BX146" s="6">
        <v>6.5600000000000006E-2</v>
      </c>
      <c r="BY146" s="31">
        <v>555114.66</v>
      </c>
      <c r="BZ146" s="31">
        <v>480228.98</v>
      </c>
      <c r="CA146" s="31">
        <v>334469.53000000003</v>
      </c>
      <c r="CB146" s="31">
        <v>294964.45</v>
      </c>
      <c r="CC146" s="31">
        <v>452046.62</v>
      </c>
      <c r="CD146" s="31">
        <v>0</v>
      </c>
      <c r="CE146" s="31">
        <v>310727.62</v>
      </c>
      <c r="CF146" s="31">
        <v>584762.99</v>
      </c>
      <c r="CG146" s="31">
        <v>339134.47</v>
      </c>
      <c r="CH146" s="31">
        <v>286310.42</v>
      </c>
      <c r="CI146" s="31">
        <v>347442.98</v>
      </c>
      <c r="CJ146" s="31">
        <v>363570.93</v>
      </c>
      <c r="CK146" s="32">
        <f t="shared" si="324"/>
        <v>21155.279999999999</v>
      </c>
      <c r="CL146" s="32">
        <f t="shared" si="325"/>
        <v>18301.41</v>
      </c>
      <c r="CM146" s="32">
        <f t="shared" si="326"/>
        <v>12746.55</v>
      </c>
      <c r="CN146" s="32">
        <f t="shared" si="327"/>
        <v>11241.02</v>
      </c>
      <c r="CO146" s="32">
        <f t="shared" si="328"/>
        <v>17227.39</v>
      </c>
      <c r="CP146" s="32">
        <f t="shared" si="329"/>
        <v>0</v>
      </c>
      <c r="CQ146" s="32">
        <f t="shared" si="330"/>
        <v>11841.75</v>
      </c>
      <c r="CR146" s="32">
        <f t="shared" si="331"/>
        <v>22285.17</v>
      </c>
      <c r="CS146" s="32">
        <f t="shared" si="332"/>
        <v>12924.33</v>
      </c>
      <c r="CT146" s="32">
        <f t="shared" si="333"/>
        <v>10911.22</v>
      </c>
      <c r="CU146" s="32">
        <f t="shared" si="334"/>
        <v>13240.97</v>
      </c>
      <c r="CV146" s="32">
        <f t="shared" si="335"/>
        <v>13855.6</v>
      </c>
      <c r="CW146" s="31">
        <f t="shared" si="336"/>
        <v>149779.40000000005</v>
      </c>
      <c r="CX146" s="31">
        <f t="shared" si="337"/>
        <v>129573.97999999998</v>
      </c>
      <c r="CY146" s="31">
        <f t="shared" si="338"/>
        <v>90245.590000000011</v>
      </c>
      <c r="CZ146" s="31">
        <f t="shared" si="339"/>
        <v>80036.080000000016</v>
      </c>
      <c r="DA146" s="31">
        <f t="shared" si="340"/>
        <v>122659</v>
      </c>
      <c r="DB146" s="31">
        <f t="shared" si="341"/>
        <v>0</v>
      </c>
      <c r="DC146" s="31">
        <f t="shared" si="342"/>
        <v>75787.229999999981</v>
      </c>
      <c r="DD146" s="31">
        <f t="shared" si="343"/>
        <v>142625.12</v>
      </c>
      <c r="DE146" s="31">
        <f t="shared" si="344"/>
        <v>82715.719999999972</v>
      </c>
      <c r="DF146" s="31">
        <f t="shared" si="345"/>
        <v>81615.929999999964</v>
      </c>
      <c r="DG146" s="31">
        <f t="shared" si="346"/>
        <v>99042.439999999973</v>
      </c>
      <c r="DH146" s="31">
        <f t="shared" si="347"/>
        <v>103639.87999999999</v>
      </c>
      <c r="DI146" s="32">
        <f t="shared" si="276"/>
        <v>7488.97</v>
      </c>
      <c r="DJ146" s="32">
        <f t="shared" si="277"/>
        <v>6478.7</v>
      </c>
      <c r="DK146" s="32">
        <f t="shared" si="278"/>
        <v>4512.28</v>
      </c>
      <c r="DL146" s="32">
        <f t="shared" si="279"/>
        <v>4001.8</v>
      </c>
      <c r="DM146" s="32">
        <f t="shared" si="280"/>
        <v>6132.95</v>
      </c>
      <c r="DN146" s="32">
        <f t="shared" si="281"/>
        <v>0</v>
      </c>
      <c r="DO146" s="32">
        <f t="shared" si="282"/>
        <v>3789.36</v>
      </c>
      <c r="DP146" s="32">
        <f t="shared" si="283"/>
        <v>7131.26</v>
      </c>
      <c r="DQ146" s="32">
        <f t="shared" si="284"/>
        <v>4135.79</v>
      </c>
      <c r="DR146" s="32">
        <f t="shared" si="285"/>
        <v>4080.8</v>
      </c>
      <c r="DS146" s="32">
        <f t="shared" si="286"/>
        <v>4952.12</v>
      </c>
      <c r="DT146" s="32">
        <f t="shared" si="287"/>
        <v>5181.99</v>
      </c>
      <c r="DU146" s="31">
        <f t="shared" si="288"/>
        <v>23802.13</v>
      </c>
      <c r="DV146" s="31">
        <f t="shared" si="289"/>
        <v>20316.07</v>
      </c>
      <c r="DW146" s="31">
        <f t="shared" si="290"/>
        <v>13976.65</v>
      </c>
      <c r="DX146" s="31">
        <f t="shared" si="291"/>
        <v>12225.52</v>
      </c>
      <c r="DY146" s="31">
        <f t="shared" si="292"/>
        <v>18484.14</v>
      </c>
      <c r="DZ146" s="31">
        <f t="shared" si="293"/>
        <v>0</v>
      </c>
      <c r="EA146" s="31">
        <f t="shared" si="294"/>
        <v>11104.14</v>
      </c>
      <c r="EB146" s="31">
        <f t="shared" si="295"/>
        <v>20624.5</v>
      </c>
      <c r="EC146" s="31">
        <f t="shared" si="296"/>
        <v>11803.15</v>
      </c>
      <c r="ED146" s="31">
        <f t="shared" si="297"/>
        <v>11495.28</v>
      </c>
      <c r="EE146" s="31">
        <f t="shared" si="298"/>
        <v>13760.47</v>
      </c>
      <c r="EF146" s="31">
        <f t="shared" si="299"/>
        <v>14207.55</v>
      </c>
      <c r="EG146" s="32">
        <f t="shared" si="300"/>
        <v>181070.50000000006</v>
      </c>
      <c r="EH146" s="32">
        <f t="shared" si="301"/>
        <v>156368.75</v>
      </c>
      <c r="EI146" s="32">
        <f t="shared" si="302"/>
        <v>108734.52</v>
      </c>
      <c r="EJ146" s="32">
        <f t="shared" si="303"/>
        <v>96263.400000000023</v>
      </c>
      <c r="EK146" s="32">
        <f t="shared" si="304"/>
        <v>147276.09</v>
      </c>
      <c r="EL146" s="32">
        <f t="shared" si="305"/>
        <v>0</v>
      </c>
      <c r="EM146" s="32">
        <f t="shared" si="306"/>
        <v>90680.729999999981</v>
      </c>
      <c r="EN146" s="32">
        <f t="shared" si="307"/>
        <v>170380.88</v>
      </c>
      <c r="EO146" s="32">
        <f t="shared" si="308"/>
        <v>98654.65999999996</v>
      </c>
      <c r="EP146" s="32">
        <f t="shared" si="309"/>
        <v>97192.009999999966</v>
      </c>
      <c r="EQ146" s="32">
        <f t="shared" si="310"/>
        <v>117755.02999999997</v>
      </c>
      <c r="ER146" s="32">
        <f t="shared" si="311"/>
        <v>123029.42</v>
      </c>
    </row>
    <row r="147" spans="1:148" x14ac:dyDescent="0.25">
      <c r="A147" t="s">
        <v>522</v>
      </c>
      <c r="B147" s="1" t="s">
        <v>29</v>
      </c>
      <c r="C147" t="str">
        <f t="shared" ca="1" si="348"/>
        <v>SD6</v>
      </c>
      <c r="D147" t="str">
        <f t="shared" ca="1" si="349"/>
        <v>Sundance #6</v>
      </c>
      <c r="E147" s="52">
        <v>196577.47141689999</v>
      </c>
      <c r="F147" s="52">
        <v>237439.65018</v>
      </c>
      <c r="G147" s="52">
        <v>233852.72736779999</v>
      </c>
      <c r="H147" s="52">
        <v>213688.39057789999</v>
      </c>
      <c r="I147" s="52">
        <v>253304.80562999999</v>
      </c>
      <c r="J147" s="52">
        <v>245715.32089</v>
      </c>
      <c r="K147" s="52">
        <v>220771.09203190001</v>
      </c>
      <c r="L147" s="52">
        <v>240635.34408000001</v>
      </c>
      <c r="M147" s="52">
        <v>170360.6215366</v>
      </c>
      <c r="N147" s="52">
        <v>252606.29445399999</v>
      </c>
      <c r="O147" s="52">
        <v>229169.84957200001</v>
      </c>
      <c r="P147" s="52">
        <v>198220.067924</v>
      </c>
      <c r="Q147" s="32">
        <v>6407813.1200000001</v>
      </c>
      <c r="R147" s="32">
        <v>8097625.8399999999</v>
      </c>
      <c r="S147" s="32">
        <v>4931208.3600000003</v>
      </c>
      <c r="T147" s="32">
        <v>4420053.43</v>
      </c>
      <c r="U147" s="32">
        <v>12928959.66</v>
      </c>
      <c r="V147" s="32">
        <v>22497830.469999999</v>
      </c>
      <c r="W147" s="32">
        <v>5150752.74</v>
      </c>
      <c r="X147" s="32">
        <v>8147016.5999999996</v>
      </c>
      <c r="Y147" s="32">
        <v>3668501.75</v>
      </c>
      <c r="Z147" s="32">
        <v>5214182.8499999996</v>
      </c>
      <c r="AA147" s="32">
        <v>4269252.17</v>
      </c>
      <c r="AB147" s="32">
        <v>4046167.78</v>
      </c>
      <c r="AC147" s="2">
        <v>5.05</v>
      </c>
      <c r="AD147" s="2">
        <v>5.05</v>
      </c>
      <c r="AE147" s="2">
        <v>5.05</v>
      </c>
      <c r="AF147" s="2">
        <v>5.05</v>
      </c>
      <c r="AG147" s="2">
        <v>5.05</v>
      </c>
      <c r="AH147" s="2">
        <v>5.05</v>
      </c>
      <c r="AI147" s="2">
        <v>5.05</v>
      </c>
      <c r="AJ147" s="2">
        <v>5.05</v>
      </c>
      <c r="AK147" s="2">
        <v>5.05</v>
      </c>
      <c r="AL147" s="2">
        <v>5.05</v>
      </c>
      <c r="AM147" s="2">
        <v>5.05</v>
      </c>
      <c r="AN147" s="2">
        <v>5.05</v>
      </c>
      <c r="AO147" s="33">
        <v>323594.56</v>
      </c>
      <c r="AP147" s="33">
        <v>408930.1</v>
      </c>
      <c r="AQ147" s="33">
        <v>249026.02</v>
      </c>
      <c r="AR147" s="33">
        <v>223212.7</v>
      </c>
      <c r="AS147" s="33">
        <v>652912.46</v>
      </c>
      <c r="AT147" s="33">
        <v>1136140.44</v>
      </c>
      <c r="AU147" s="33">
        <v>260113.01</v>
      </c>
      <c r="AV147" s="33">
        <v>411424.34</v>
      </c>
      <c r="AW147" s="33">
        <v>185259.34</v>
      </c>
      <c r="AX147" s="33">
        <v>263316.23</v>
      </c>
      <c r="AY147" s="33">
        <v>215597.23</v>
      </c>
      <c r="AZ147" s="33">
        <v>204331.47</v>
      </c>
      <c r="BA147" s="31">
        <f t="shared" si="312"/>
        <v>-640.78</v>
      </c>
      <c r="BB147" s="31">
        <f t="shared" si="313"/>
        <v>-809.76</v>
      </c>
      <c r="BC147" s="31">
        <f t="shared" si="314"/>
        <v>-493.12</v>
      </c>
      <c r="BD147" s="31">
        <f t="shared" si="315"/>
        <v>-884.01</v>
      </c>
      <c r="BE147" s="31">
        <f t="shared" si="316"/>
        <v>-2585.79</v>
      </c>
      <c r="BF147" s="31">
        <f t="shared" si="317"/>
        <v>-4499.57</v>
      </c>
      <c r="BG147" s="31">
        <f t="shared" si="318"/>
        <v>8241.2000000000007</v>
      </c>
      <c r="BH147" s="31">
        <f t="shared" si="319"/>
        <v>13035.23</v>
      </c>
      <c r="BI147" s="31">
        <f t="shared" si="320"/>
        <v>5869.6</v>
      </c>
      <c r="BJ147" s="31">
        <f t="shared" si="321"/>
        <v>-5735.6</v>
      </c>
      <c r="BK147" s="31">
        <f t="shared" si="322"/>
        <v>-4696.18</v>
      </c>
      <c r="BL147" s="31">
        <f t="shared" si="323"/>
        <v>-4450.78</v>
      </c>
      <c r="BM147" s="6">
        <v>6.5000000000000002E-2</v>
      </c>
      <c r="BN147" s="6">
        <v>6.5000000000000002E-2</v>
      </c>
      <c r="BO147" s="6">
        <v>6.5000000000000002E-2</v>
      </c>
      <c r="BP147" s="6">
        <v>6.5000000000000002E-2</v>
      </c>
      <c r="BQ147" s="6">
        <v>6.5000000000000002E-2</v>
      </c>
      <c r="BR147" s="6">
        <v>6.5000000000000002E-2</v>
      </c>
      <c r="BS147" s="6">
        <v>6.5000000000000002E-2</v>
      </c>
      <c r="BT147" s="6">
        <v>6.5000000000000002E-2</v>
      </c>
      <c r="BU147" s="6">
        <v>6.5000000000000002E-2</v>
      </c>
      <c r="BV147" s="6">
        <v>6.5000000000000002E-2</v>
      </c>
      <c r="BW147" s="6">
        <v>6.5000000000000002E-2</v>
      </c>
      <c r="BX147" s="6">
        <v>6.5000000000000002E-2</v>
      </c>
      <c r="BY147" s="31">
        <v>416507.85</v>
      </c>
      <c r="BZ147" s="31">
        <v>526345.68000000005</v>
      </c>
      <c r="CA147" s="31">
        <v>320528.53999999998</v>
      </c>
      <c r="CB147" s="31">
        <v>287303.46999999997</v>
      </c>
      <c r="CC147" s="31">
        <v>840382.38</v>
      </c>
      <c r="CD147" s="31">
        <v>1462358.98</v>
      </c>
      <c r="CE147" s="31">
        <v>334798.93</v>
      </c>
      <c r="CF147" s="31">
        <v>529556.07999999996</v>
      </c>
      <c r="CG147" s="31">
        <v>238452.61</v>
      </c>
      <c r="CH147" s="31">
        <v>338921.89</v>
      </c>
      <c r="CI147" s="31">
        <v>277501.39</v>
      </c>
      <c r="CJ147" s="31">
        <v>263000.90999999997</v>
      </c>
      <c r="CK147" s="32">
        <f t="shared" si="324"/>
        <v>16019.53</v>
      </c>
      <c r="CL147" s="32">
        <f t="shared" si="325"/>
        <v>20244.060000000001</v>
      </c>
      <c r="CM147" s="32">
        <f t="shared" si="326"/>
        <v>12328.02</v>
      </c>
      <c r="CN147" s="32">
        <f t="shared" si="327"/>
        <v>11050.13</v>
      </c>
      <c r="CO147" s="32">
        <f t="shared" si="328"/>
        <v>32322.400000000001</v>
      </c>
      <c r="CP147" s="32">
        <f t="shared" si="329"/>
        <v>56244.58</v>
      </c>
      <c r="CQ147" s="32">
        <f t="shared" si="330"/>
        <v>12876.88</v>
      </c>
      <c r="CR147" s="32">
        <f t="shared" si="331"/>
        <v>20367.54</v>
      </c>
      <c r="CS147" s="32">
        <f t="shared" si="332"/>
        <v>9171.25</v>
      </c>
      <c r="CT147" s="32">
        <f t="shared" si="333"/>
        <v>13035.46</v>
      </c>
      <c r="CU147" s="32">
        <f t="shared" si="334"/>
        <v>10673.13</v>
      </c>
      <c r="CV147" s="32">
        <f t="shared" si="335"/>
        <v>10115.42</v>
      </c>
      <c r="CW147" s="31">
        <f t="shared" si="336"/>
        <v>109573.6</v>
      </c>
      <c r="CX147" s="31">
        <f t="shared" si="337"/>
        <v>138469.40000000014</v>
      </c>
      <c r="CY147" s="31">
        <f t="shared" si="338"/>
        <v>84323.66</v>
      </c>
      <c r="CZ147" s="31">
        <f t="shared" si="339"/>
        <v>76024.90999999996</v>
      </c>
      <c r="DA147" s="31">
        <f t="shared" si="340"/>
        <v>222378.11000000007</v>
      </c>
      <c r="DB147" s="31">
        <f t="shared" si="341"/>
        <v>386962.69000000012</v>
      </c>
      <c r="DC147" s="31">
        <f t="shared" si="342"/>
        <v>79321.599999999991</v>
      </c>
      <c r="DD147" s="31">
        <f t="shared" si="343"/>
        <v>125464.04999999997</v>
      </c>
      <c r="DE147" s="31">
        <f t="shared" si="344"/>
        <v>56494.919999999991</v>
      </c>
      <c r="DF147" s="31">
        <f t="shared" si="345"/>
        <v>94376.720000000059</v>
      </c>
      <c r="DG147" s="31">
        <f t="shared" si="346"/>
        <v>77273.47</v>
      </c>
      <c r="DH147" s="31">
        <f t="shared" si="347"/>
        <v>73235.639999999956</v>
      </c>
      <c r="DI147" s="32">
        <f t="shared" si="276"/>
        <v>5478.68</v>
      </c>
      <c r="DJ147" s="32">
        <f t="shared" si="277"/>
        <v>6923.47</v>
      </c>
      <c r="DK147" s="32">
        <f t="shared" si="278"/>
        <v>4216.18</v>
      </c>
      <c r="DL147" s="32">
        <f t="shared" si="279"/>
        <v>3801.25</v>
      </c>
      <c r="DM147" s="32">
        <f t="shared" si="280"/>
        <v>11118.91</v>
      </c>
      <c r="DN147" s="32">
        <f t="shared" si="281"/>
        <v>19348.13</v>
      </c>
      <c r="DO147" s="32">
        <f t="shared" si="282"/>
        <v>3966.08</v>
      </c>
      <c r="DP147" s="32">
        <f t="shared" si="283"/>
        <v>6273.2</v>
      </c>
      <c r="DQ147" s="32">
        <f t="shared" si="284"/>
        <v>2824.75</v>
      </c>
      <c r="DR147" s="32">
        <f t="shared" si="285"/>
        <v>4718.84</v>
      </c>
      <c r="DS147" s="32">
        <f t="shared" si="286"/>
        <v>3863.67</v>
      </c>
      <c r="DT147" s="32">
        <f t="shared" si="287"/>
        <v>3661.78</v>
      </c>
      <c r="DU147" s="31">
        <f t="shared" si="288"/>
        <v>17412.84</v>
      </c>
      <c r="DV147" s="31">
        <f t="shared" si="289"/>
        <v>21710.79</v>
      </c>
      <c r="DW147" s="31">
        <f t="shared" si="290"/>
        <v>13059.5</v>
      </c>
      <c r="DX147" s="31">
        <f t="shared" si="291"/>
        <v>11612.82</v>
      </c>
      <c r="DY147" s="31">
        <f t="shared" si="292"/>
        <v>33511.35</v>
      </c>
      <c r="DZ147" s="31">
        <f t="shared" si="293"/>
        <v>57491.85</v>
      </c>
      <c r="EA147" s="31">
        <f t="shared" si="294"/>
        <v>11621.99</v>
      </c>
      <c r="EB147" s="31">
        <f t="shared" si="295"/>
        <v>18142.900000000001</v>
      </c>
      <c r="EC147" s="31">
        <f t="shared" si="296"/>
        <v>8061.56</v>
      </c>
      <c r="ED147" s="31">
        <f t="shared" si="297"/>
        <v>13292.59</v>
      </c>
      <c r="EE147" s="31">
        <f t="shared" si="298"/>
        <v>10736</v>
      </c>
      <c r="EF147" s="31">
        <f t="shared" si="299"/>
        <v>10039.57</v>
      </c>
      <c r="EG147" s="32">
        <f t="shared" si="300"/>
        <v>132465.12</v>
      </c>
      <c r="EH147" s="32">
        <f t="shared" si="301"/>
        <v>167103.66000000015</v>
      </c>
      <c r="EI147" s="32">
        <f t="shared" si="302"/>
        <v>101599.34</v>
      </c>
      <c r="EJ147" s="32">
        <f t="shared" si="303"/>
        <v>91438.979999999952</v>
      </c>
      <c r="EK147" s="32">
        <f t="shared" si="304"/>
        <v>267008.37000000005</v>
      </c>
      <c r="EL147" s="32">
        <f t="shared" si="305"/>
        <v>463802.6700000001</v>
      </c>
      <c r="EM147" s="32">
        <f t="shared" si="306"/>
        <v>94909.67</v>
      </c>
      <c r="EN147" s="32">
        <f t="shared" si="307"/>
        <v>149880.14999999997</v>
      </c>
      <c r="EO147" s="32">
        <f t="shared" si="308"/>
        <v>67381.23</v>
      </c>
      <c r="EP147" s="32">
        <f t="shared" si="309"/>
        <v>112388.15000000005</v>
      </c>
      <c r="EQ147" s="32">
        <f t="shared" si="310"/>
        <v>91873.14</v>
      </c>
      <c r="ER147" s="32">
        <f t="shared" si="311"/>
        <v>86936.989999999962</v>
      </c>
    </row>
    <row r="148" spans="1:148" x14ac:dyDescent="0.25">
      <c r="A148" t="s">
        <v>468</v>
      </c>
      <c r="B148" s="1" t="s">
        <v>30</v>
      </c>
      <c r="C148" t="str">
        <f t="shared" ca="1" si="348"/>
        <v>SH1</v>
      </c>
      <c r="D148" t="str">
        <f t="shared" ca="1" si="349"/>
        <v>Sheerness #1</v>
      </c>
      <c r="E148" s="52">
        <v>130987.1674583</v>
      </c>
      <c r="F148" s="52">
        <v>11728.3219746</v>
      </c>
      <c r="G148" s="52">
        <v>183435.44625350001</v>
      </c>
      <c r="H148" s="52">
        <v>208285.2092716</v>
      </c>
      <c r="I148" s="52">
        <v>173786.3494908</v>
      </c>
      <c r="J148" s="52">
        <v>172353.0728201</v>
      </c>
      <c r="K148" s="52">
        <v>206772.2798814</v>
      </c>
      <c r="L148" s="52">
        <v>235234.66630429999</v>
      </c>
      <c r="M148" s="52">
        <v>184298.12724169999</v>
      </c>
      <c r="N148" s="52">
        <v>202686.2814188</v>
      </c>
      <c r="O148" s="52">
        <v>172951.00102240001</v>
      </c>
      <c r="P148" s="52">
        <v>181267.62228330001</v>
      </c>
      <c r="Q148" s="32">
        <v>4731612.4800000004</v>
      </c>
      <c r="R148" s="32">
        <v>579641.13</v>
      </c>
      <c r="S148" s="32">
        <v>3978147.73</v>
      </c>
      <c r="T148" s="32">
        <v>4459369.57</v>
      </c>
      <c r="U148" s="32">
        <v>7747122.2300000004</v>
      </c>
      <c r="V148" s="32">
        <v>15343495.27</v>
      </c>
      <c r="W148" s="32">
        <v>5050427.4000000004</v>
      </c>
      <c r="X148" s="32">
        <v>7536700.5700000003</v>
      </c>
      <c r="Y148" s="32">
        <v>3916004.03</v>
      </c>
      <c r="Z148" s="32">
        <v>4459828.8600000003</v>
      </c>
      <c r="AA148" s="32">
        <v>3731869.54</v>
      </c>
      <c r="AB148" s="32">
        <v>3931622.32</v>
      </c>
      <c r="AC148" s="2">
        <v>4.53</v>
      </c>
      <c r="AD148" s="2">
        <v>4.53</v>
      </c>
      <c r="AE148" s="2">
        <v>4.53</v>
      </c>
      <c r="AF148" s="2">
        <v>4.53</v>
      </c>
      <c r="AG148" s="2">
        <v>4.53</v>
      </c>
      <c r="AH148" s="2">
        <v>4.53</v>
      </c>
      <c r="AI148" s="2">
        <v>4.53</v>
      </c>
      <c r="AJ148" s="2">
        <v>4.53</v>
      </c>
      <c r="AK148" s="2">
        <v>4.53</v>
      </c>
      <c r="AL148" s="2">
        <v>4.53</v>
      </c>
      <c r="AM148" s="2">
        <v>4.53</v>
      </c>
      <c r="AN148" s="2">
        <v>4.53</v>
      </c>
      <c r="AO148" s="33">
        <v>214342.05</v>
      </c>
      <c r="AP148" s="33">
        <v>26257.74</v>
      </c>
      <c r="AQ148" s="33">
        <v>180210.09</v>
      </c>
      <c r="AR148" s="33">
        <v>202009.44</v>
      </c>
      <c r="AS148" s="33">
        <v>350944.64</v>
      </c>
      <c r="AT148" s="33">
        <v>695060.34</v>
      </c>
      <c r="AU148" s="33">
        <v>228784.36</v>
      </c>
      <c r="AV148" s="33">
        <v>341412.54</v>
      </c>
      <c r="AW148" s="33">
        <v>177394.98</v>
      </c>
      <c r="AX148" s="33">
        <v>202030.25</v>
      </c>
      <c r="AY148" s="33">
        <v>169053.69</v>
      </c>
      <c r="AZ148" s="33">
        <v>178102.49</v>
      </c>
      <c r="BA148" s="31">
        <f t="shared" si="312"/>
        <v>-473.16</v>
      </c>
      <c r="BB148" s="31">
        <f t="shared" si="313"/>
        <v>-57.96</v>
      </c>
      <c r="BC148" s="31">
        <f t="shared" si="314"/>
        <v>-397.81</v>
      </c>
      <c r="BD148" s="31">
        <f t="shared" si="315"/>
        <v>-891.87</v>
      </c>
      <c r="BE148" s="31">
        <f t="shared" si="316"/>
        <v>-1549.42</v>
      </c>
      <c r="BF148" s="31">
        <f t="shared" si="317"/>
        <v>-3068.7</v>
      </c>
      <c r="BG148" s="31">
        <f t="shared" si="318"/>
        <v>8080.68</v>
      </c>
      <c r="BH148" s="31">
        <f t="shared" si="319"/>
        <v>12058.72</v>
      </c>
      <c r="BI148" s="31">
        <f t="shared" si="320"/>
        <v>6265.61</v>
      </c>
      <c r="BJ148" s="31">
        <f t="shared" si="321"/>
        <v>-4905.8100000000004</v>
      </c>
      <c r="BK148" s="31">
        <f t="shared" si="322"/>
        <v>-4105.0600000000004</v>
      </c>
      <c r="BL148" s="31">
        <f t="shared" si="323"/>
        <v>-4324.78</v>
      </c>
      <c r="BM148" s="6">
        <v>1.44E-2</v>
      </c>
      <c r="BN148" s="6">
        <v>1.44E-2</v>
      </c>
      <c r="BO148" s="6">
        <v>1.44E-2</v>
      </c>
      <c r="BP148" s="6">
        <v>1.44E-2</v>
      </c>
      <c r="BQ148" s="6">
        <v>1.44E-2</v>
      </c>
      <c r="BR148" s="6">
        <v>1.44E-2</v>
      </c>
      <c r="BS148" s="6">
        <v>1.44E-2</v>
      </c>
      <c r="BT148" s="6">
        <v>1.44E-2</v>
      </c>
      <c r="BU148" s="6">
        <v>1.44E-2</v>
      </c>
      <c r="BV148" s="6">
        <v>1.44E-2</v>
      </c>
      <c r="BW148" s="6">
        <v>1.44E-2</v>
      </c>
      <c r="BX148" s="6">
        <v>1.44E-2</v>
      </c>
      <c r="BY148" s="31">
        <v>68135.22</v>
      </c>
      <c r="BZ148" s="31">
        <v>8346.83</v>
      </c>
      <c r="CA148" s="31">
        <v>57285.33</v>
      </c>
      <c r="CB148" s="31">
        <v>64214.92</v>
      </c>
      <c r="CC148" s="31">
        <v>111558.56</v>
      </c>
      <c r="CD148" s="31">
        <v>220946.33</v>
      </c>
      <c r="CE148" s="31">
        <v>72726.149999999994</v>
      </c>
      <c r="CF148" s="31">
        <v>108528.49</v>
      </c>
      <c r="CG148" s="31">
        <v>56390.46</v>
      </c>
      <c r="CH148" s="31">
        <v>64221.54</v>
      </c>
      <c r="CI148" s="31">
        <v>53738.92</v>
      </c>
      <c r="CJ148" s="31">
        <v>56615.360000000001</v>
      </c>
      <c r="CK148" s="32">
        <f t="shared" si="324"/>
        <v>11829.03</v>
      </c>
      <c r="CL148" s="32">
        <f t="shared" si="325"/>
        <v>1449.1</v>
      </c>
      <c r="CM148" s="32">
        <f t="shared" si="326"/>
        <v>9945.3700000000008</v>
      </c>
      <c r="CN148" s="32">
        <f t="shared" si="327"/>
        <v>11148.42</v>
      </c>
      <c r="CO148" s="32">
        <f t="shared" si="328"/>
        <v>19367.810000000001</v>
      </c>
      <c r="CP148" s="32">
        <f t="shared" si="329"/>
        <v>38358.74</v>
      </c>
      <c r="CQ148" s="32">
        <f t="shared" si="330"/>
        <v>12626.07</v>
      </c>
      <c r="CR148" s="32">
        <f t="shared" si="331"/>
        <v>18841.75</v>
      </c>
      <c r="CS148" s="32">
        <f t="shared" si="332"/>
        <v>9790.01</v>
      </c>
      <c r="CT148" s="32">
        <f t="shared" si="333"/>
        <v>11149.57</v>
      </c>
      <c r="CU148" s="32">
        <f t="shared" si="334"/>
        <v>9329.67</v>
      </c>
      <c r="CV148" s="32">
        <f t="shared" si="335"/>
        <v>9829.06</v>
      </c>
      <c r="CW148" s="31">
        <f t="shared" si="336"/>
        <v>-133904.63999999998</v>
      </c>
      <c r="CX148" s="31">
        <f t="shared" si="337"/>
        <v>-16403.850000000002</v>
      </c>
      <c r="CY148" s="31">
        <f t="shared" si="338"/>
        <v>-112581.58</v>
      </c>
      <c r="CZ148" s="31">
        <f t="shared" si="339"/>
        <v>-125754.23000000001</v>
      </c>
      <c r="DA148" s="31">
        <f t="shared" si="340"/>
        <v>-218468.85</v>
      </c>
      <c r="DB148" s="31">
        <f t="shared" si="341"/>
        <v>-432686.57</v>
      </c>
      <c r="DC148" s="31">
        <f t="shared" si="342"/>
        <v>-151512.81999999998</v>
      </c>
      <c r="DD148" s="31">
        <f t="shared" si="343"/>
        <v>-226101.02</v>
      </c>
      <c r="DE148" s="31">
        <f t="shared" si="344"/>
        <v>-117480.12000000001</v>
      </c>
      <c r="DF148" s="31">
        <f t="shared" si="345"/>
        <v>-121753.33</v>
      </c>
      <c r="DG148" s="31">
        <f t="shared" si="346"/>
        <v>-101880.04000000001</v>
      </c>
      <c r="DH148" s="31">
        <f t="shared" si="347"/>
        <v>-107333.29</v>
      </c>
      <c r="DI148" s="32">
        <f t="shared" si="276"/>
        <v>-6695.23</v>
      </c>
      <c r="DJ148" s="32">
        <f t="shared" si="277"/>
        <v>-820.19</v>
      </c>
      <c r="DK148" s="32">
        <f t="shared" si="278"/>
        <v>-5629.08</v>
      </c>
      <c r="DL148" s="32">
        <f t="shared" si="279"/>
        <v>-6287.71</v>
      </c>
      <c r="DM148" s="32">
        <f t="shared" si="280"/>
        <v>-10923.44</v>
      </c>
      <c r="DN148" s="32">
        <f t="shared" si="281"/>
        <v>-21634.33</v>
      </c>
      <c r="DO148" s="32">
        <f t="shared" si="282"/>
        <v>-7575.64</v>
      </c>
      <c r="DP148" s="32">
        <f t="shared" si="283"/>
        <v>-11305.05</v>
      </c>
      <c r="DQ148" s="32">
        <f t="shared" si="284"/>
        <v>-5874.01</v>
      </c>
      <c r="DR148" s="32">
        <f t="shared" si="285"/>
        <v>-6087.67</v>
      </c>
      <c r="DS148" s="32">
        <f t="shared" si="286"/>
        <v>-5094</v>
      </c>
      <c r="DT148" s="32">
        <f t="shared" si="287"/>
        <v>-5366.66</v>
      </c>
      <c r="DU148" s="31">
        <f t="shared" si="288"/>
        <v>-21279.4</v>
      </c>
      <c r="DV148" s="31">
        <f t="shared" si="289"/>
        <v>-2571.98</v>
      </c>
      <c r="DW148" s="31">
        <f t="shared" si="290"/>
        <v>-17435.900000000001</v>
      </c>
      <c r="DX148" s="31">
        <f t="shared" si="291"/>
        <v>-19208.98</v>
      </c>
      <c r="DY148" s="31">
        <f t="shared" si="292"/>
        <v>-32922.25</v>
      </c>
      <c r="DZ148" s="31">
        <f t="shared" si="293"/>
        <v>-64285.15</v>
      </c>
      <c r="EA148" s="31">
        <f t="shared" si="294"/>
        <v>-22199.25</v>
      </c>
      <c r="EB148" s="31">
        <f t="shared" si="295"/>
        <v>-32695.64</v>
      </c>
      <c r="EC148" s="31">
        <f t="shared" si="296"/>
        <v>-16763.87</v>
      </c>
      <c r="ED148" s="31">
        <f t="shared" si="297"/>
        <v>-17148.48</v>
      </c>
      <c r="EE148" s="31">
        <f t="shared" si="298"/>
        <v>-14154.71</v>
      </c>
      <c r="EF148" s="31">
        <f t="shared" si="299"/>
        <v>-14713.87</v>
      </c>
      <c r="EG148" s="32">
        <f t="shared" si="300"/>
        <v>-161879.26999999999</v>
      </c>
      <c r="EH148" s="32">
        <f t="shared" si="301"/>
        <v>-19796.02</v>
      </c>
      <c r="EI148" s="32">
        <f t="shared" si="302"/>
        <v>-135646.56</v>
      </c>
      <c r="EJ148" s="32">
        <f t="shared" si="303"/>
        <v>-151250.92000000001</v>
      </c>
      <c r="EK148" s="32">
        <f t="shared" si="304"/>
        <v>-262314.54000000004</v>
      </c>
      <c r="EL148" s="32">
        <f t="shared" si="305"/>
        <v>-518606.05000000005</v>
      </c>
      <c r="EM148" s="32">
        <f t="shared" si="306"/>
        <v>-181287.71</v>
      </c>
      <c r="EN148" s="32">
        <f t="shared" si="307"/>
        <v>-270101.70999999996</v>
      </c>
      <c r="EO148" s="32">
        <f t="shared" si="308"/>
        <v>-140118</v>
      </c>
      <c r="EP148" s="32">
        <f t="shared" si="309"/>
        <v>-144989.48000000001</v>
      </c>
      <c r="EQ148" s="32">
        <f t="shared" si="310"/>
        <v>-121128.75</v>
      </c>
      <c r="ER148" s="32">
        <f t="shared" si="311"/>
        <v>-127413.81999999999</v>
      </c>
    </row>
    <row r="149" spans="1:148" x14ac:dyDescent="0.25">
      <c r="A149" t="s">
        <v>468</v>
      </c>
      <c r="B149" s="1" t="s">
        <v>31</v>
      </c>
      <c r="C149" t="str">
        <f t="shared" ca="1" si="348"/>
        <v>SH2</v>
      </c>
      <c r="D149" t="str">
        <f t="shared" ca="1" si="349"/>
        <v>Sheerness #2</v>
      </c>
      <c r="E149" s="52">
        <v>181336.34164709999</v>
      </c>
      <c r="F149" s="52">
        <v>188498.45137369999</v>
      </c>
      <c r="G149" s="52">
        <v>162330.33403629999</v>
      </c>
      <c r="H149" s="52">
        <v>187642.65463810001</v>
      </c>
      <c r="I149" s="52">
        <v>163138.21423010001</v>
      </c>
      <c r="J149" s="52">
        <v>157131.25534269999</v>
      </c>
      <c r="K149" s="52">
        <v>207508.92832770001</v>
      </c>
      <c r="L149" s="52">
        <v>223873.11317980001</v>
      </c>
      <c r="M149" s="52">
        <v>189537.2046733</v>
      </c>
      <c r="N149" s="52">
        <v>184923.60961650001</v>
      </c>
      <c r="O149" s="52">
        <v>150407.42851999999</v>
      </c>
      <c r="P149" s="52">
        <v>164333.5424725</v>
      </c>
      <c r="Q149" s="32">
        <v>5890807.7599999998</v>
      </c>
      <c r="R149" s="32">
        <v>6045784.5</v>
      </c>
      <c r="S149" s="32">
        <v>3464695.42</v>
      </c>
      <c r="T149" s="32">
        <v>4009406.13</v>
      </c>
      <c r="U149" s="32">
        <v>7517550.0999999996</v>
      </c>
      <c r="V149" s="32">
        <v>14549604.189999999</v>
      </c>
      <c r="W149" s="32">
        <v>5061651.9800000004</v>
      </c>
      <c r="X149" s="32">
        <v>7254840.5099999998</v>
      </c>
      <c r="Y149" s="32">
        <v>4026414.81</v>
      </c>
      <c r="Z149" s="32">
        <v>4043221.84</v>
      </c>
      <c r="AA149" s="32">
        <v>3283719.88</v>
      </c>
      <c r="AB149" s="32">
        <v>3596483.05</v>
      </c>
      <c r="AC149" s="2">
        <v>4.53</v>
      </c>
      <c r="AD149" s="2">
        <v>4.53</v>
      </c>
      <c r="AE149" s="2">
        <v>4.53</v>
      </c>
      <c r="AF149" s="2">
        <v>4.53</v>
      </c>
      <c r="AG149" s="2">
        <v>4.53</v>
      </c>
      <c r="AH149" s="2">
        <v>4.53</v>
      </c>
      <c r="AI149" s="2">
        <v>4.53</v>
      </c>
      <c r="AJ149" s="2">
        <v>4.53</v>
      </c>
      <c r="AK149" s="2">
        <v>4.53</v>
      </c>
      <c r="AL149" s="2">
        <v>4.53</v>
      </c>
      <c r="AM149" s="2">
        <v>4.53</v>
      </c>
      <c r="AN149" s="2">
        <v>4.53</v>
      </c>
      <c r="AO149" s="33">
        <v>266853.59000000003</v>
      </c>
      <c r="AP149" s="33">
        <v>273874.03999999998</v>
      </c>
      <c r="AQ149" s="33">
        <v>156950.70000000001</v>
      </c>
      <c r="AR149" s="33">
        <v>181626.1</v>
      </c>
      <c r="AS149" s="33">
        <v>340545.02</v>
      </c>
      <c r="AT149" s="33">
        <v>659097.06999999995</v>
      </c>
      <c r="AU149" s="33">
        <v>229292.83</v>
      </c>
      <c r="AV149" s="33">
        <v>328644.28000000003</v>
      </c>
      <c r="AW149" s="33">
        <v>182396.59</v>
      </c>
      <c r="AX149" s="33">
        <v>183157.95</v>
      </c>
      <c r="AY149" s="33">
        <v>148752.51</v>
      </c>
      <c r="AZ149" s="33">
        <v>162920.68</v>
      </c>
      <c r="BA149" s="31">
        <f t="shared" si="312"/>
        <v>-589.08000000000004</v>
      </c>
      <c r="BB149" s="31">
        <f t="shared" si="313"/>
        <v>-604.58000000000004</v>
      </c>
      <c r="BC149" s="31">
        <f t="shared" si="314"/>
        <v>-346.47</v>
      </c>
      <c r="BD149" s="31">
        <f t="shared" si="315"/>
        <v>-801.88</v>
      </c>
      <c r="BE149" s="31">
        <f t="shared" si="316"/>
        <v>-1503.51</v>
      </c>
      <c r="BF149" s="31">
        <f t="shared" si="317"/>
        <v>-2909.92</v>
      </c>
      <c r="BG149" s="31">
        <f t="shared" si="318"/>
        <v>8098.64</v>
      </c>
      <c r="BH149" s="31">
        <f t="shared" si="319"/>
        <v>11607.74</v>
      </c>
      <c r="BI149" s="31">
        <f t="shared" si="320"/>
        <v>6442.26</v>
      </c>
      <c r="BJ149" s="31">
        <f t="shared" si="321"/>
        <v>-4447.54</v>
      </c>
      <c r="BK149" s="31">
        <f t="shared" si="322"/>
        <v>-3612.09</v>
      </c>
      <c r="BL149" s="31">
        <f t="shared" si="323"/>
        <v>-3956.13</v>
      </c>
      <c r="BM149" s="6">
        <v>1.12E-2</v>
      </c>
      <c r="BN149" s="6">
        <v>1.12E-2</v>
      </c>
      <c r="BO149" s="6">
        <v>1.12E-2</v>
      </c>
      <c r="BP149" s="6">
        <v>1.12E-2</v>
      </c>
      <c r="BQ149" s="6">
        <v>1.12E-2</v>
      </c>
      <c r="BR149" s="6">
        <v>1.12E-2</v>
      </c>
      <c r="BS149" s="6">
        <v>1.12E-2</v>
      </c>
      <c r="BT149" s="6">
        <v>1.12E-2</v>
      </c>
      <c r="BU149" s="6">
        <v>1.12E-2</v>
      </c>
      <c r="BV149" s="6">
        <v>1.12E-2</v>
      </c>
      <c r="BW149" s="6">
        <v>1.12E-2</v>
      </c>
      <c r="BX149" s="6">
        <v>1.12E-2</v>
      </c>
      <c r="BY149" s="31">
        <v>65977.05</v>
      </c>
      <c r="BZ149" s="31">
        <v>67712.789999999994</v>
      </c>
      <c r="CA149" s="31">
        <v>38804.589999999997</v>
      </c>
      <c r="CB149" s="31">
        <v>44905.35</v>
      </c>
      <c r="CC149" s="31">
        <v>84196.56</v>
      </c>
      <c r="CD149" s="31">
        <v>162955.57</v>
      </c>
      <c r="CE149" s="31">
        <v>56690.5</v>
      </c>
      <c r="CF149" s="31">
        <v>81254.210000000006</v>
      </c>
      <c r="CG149" s="31">
        <v>45095.85</v>
      </c>
      <c r="CH149" s="31">
        <v>45284.08</v>
      </c>
      <c r="CI149" s="31">
        <v>36777.660000000003</v>
      </c>
      <c r="CJ149" s="31">
        <v>40280.61</v>
      </c>
      <c r="CK149" s="32">
        <f t="shared" si="324"/>
        <v>14727.02</v>
      </c>
      <c r="CL149" s="32">
        <f t="shared" si="325"/>
        <v>15114.46</v>
      </c>
      <c r="CM149" s="32">
        <f t="shared" si="326"/>
        <v>8661.74</v>
      </c>
      <c r="CN149" s="32">
        <f t="shared" si="327"/>
        <v>10023.52</v>
      </c>
      <c r="CO149" s="32">
        <f t="shared" si="328"/>
        <v>18793.88</v>
      </c>
      <c r="CP149" s="32">
        <f t="shared" si="329"/>
        <v>36374.01</v>
      </c>
      <c r="CQ149" s="32">
        <f t="shared" si="330"/>
        <v>12654.13</v>
      </c>
      <c r="CR149" s="32">
        <f t="shared" si="331"/>
        <v>18137.099999999999</v>
      </c>
      <c r="CS149" s="32">
        <f t="shared" si="332"/>
        <v>10066.040000000001</v>
      </c>
      <c r="CT149" s="32">
        <f t="shared" si="333"/>
        <v>10108.049999999999</v>
      </c>
      <c r="CU149" s="32">
        <f t="shared" si="334"/>
        <v>8209.2999999999993</v>
      </c>
      <c r="CV149" s="32">
        <f t="shared" si="335"/>
        <v>8991.2099999999991</v>
      </c>
      <c r="CW149" s="31">
        <f t="shared" si="336"/>
        <v>-185560.44000000003</v>
      </c>
      <c r="CX149" s="31">
        <f t="shared" si="337"/>
        <v>-190442.21</v>
      </c>
      <c r="CY149" s="31">
        <f t="shared" si="338"/>
        <v>-109137.90000000002</v>
      </c>
      <c r="CZ149" s="31">
        <f t="shared" si="339"/>
        <v>-125895.35</v>
      </c>
      <c r="DA149" s="31">
        <f t="shared" si="340"/>
        <v>-236051.07</v>
      </c>
      <c r="DB149" s="31">
        <f t="shared" si="341"/>
        <v>-456857.56999999995</v>
      </c>
      <c r="DC149" s="31">
        <f t="shared" si="342"/>
        <v>-168046.84</v>
      </c>
      <c r="DD149" s="31">
        <f t="shared" si="343"/>
        <v>-240860.71000000002</v>
      </c>
      <c r="DE149" s="31">
        <f t="shared" si="344"/>
        <v>-133676.96</v>
      </c>
      <c r="DF149" s="31">
        <f t="shared" si="345"/>
        <v>-123318.28000000001</v>
      </c>
      <c r="DG149" s="31">
        <f t="shared" si="346"/>
        <v>-100153.46</v>
      </c>
      <c r="DH149" s="31">
        <f t="shared" si="347"/>
        <v>-109692.72999999998</v>
      </c>
      <c r="DI149" s="32">
        <f t="shared" si="276"/>
        <v>-9278.02</v>
      </c>
      <c r="DJ149" s="32">
        <f t="shared" si="277"/>
        <v>-9522.11</v>
      </c>
      <c r="DK149" s="32">
        <f t="shared" si="278"/>
        <v>-5456.9</v>
      </c>
      <c r="DL149" s="32">
        <f t="shared" si="279"/>
        <v>-6294.77</v>
      </c>
      <c r="DM149" s="32">
        <f t="shared" si="280"/>
        <v>-11802.55</v>
      </c>
      <c r="DN149" s="32">
        <f t="shared" si="281"/>
        <v>-22842.880000000001</v>
      </c>
      <c r="DO149" s="32">
        <f t="shared" si="282"/>
        <v>-8402.34</v>
      </c>
      <c r="DP149" s="32">
        <f t="shared" si="283"/>
        <v>-12043.04</v>
      </c>
      <c r="DQ149" s="32">
        <f t="shared" si="284"/>
        <v>-6683.85</v>
      </c>
      <c r="DR149" s="32">
        <f t="shared" si="285"/>
        <v>-6165.91</v>
      </c>
      <c r="DS149" s="32">
        <f t="shared" si="286"/>
        <v>-5007.67</v>
      </c>
      <c r="DT149" s="32">
        <f t="shared" si="287"/>
        <v>-5484.64</v>
      </c>
      <c r="DU149" s="31">
        <f t="shared" si="288"/>
        <v>-29488.25</v>
      </c>
      <c r="DV149" s="31">
        <f t="shared" si="289"/>
        <v>-29859.67</v>
      </c>
      <c r="DW149" s="31">
        <f t="shared" si="290"/>
        <v>-16902.560000000001</v>
      </c>
      <c r="DX149" s="31">
        <f t="shared" si="291"/>
        <v>-19230.54</v>
      </c>
      <c r="DY149" s="31">
        <f t="shared" si="292"/>
        <v>-35571.800000000003</v>
      </c>
      <c r="DZ149" s="31">
        <f t="shared" si="293"/>
        <v>-67876.28</v>
      </c>
      <c r="EA149" s="31">
        <f t="shared" si="294"/>
        <v>-24621.77</v>
      </c>
      <c r="EB149" s="31">
        <f t="shared" si="295"/>
        <v>-34829.980000000003</v>
      </c>
      <c r="EC149" s="31">
        <f t="shared" si="296"/>
        <v>-19075.080000000002</v>
      </c>
      <c r="ED149" s="31">
        <f t="shared" si="297"/>
        <v>-17368.89</v>
      </c>
      <c r="EE149" s="31">
        <f t="shared" si="298"/>
        <v>-13914.83</v>
      </c>
      <c r="EF149" s="31">
        <f t="shared" si="299"/>
        <v>-15037.31</v>
      </c>
      <c r="EG149" s="32">
        <f t="shared" si="300"/>
        <v>-224326.71000000002</v>
      </c>
      <c r="EH149" s="32">
        <f t="shared" si="301"/>
        <v>-229823.99</v>
      </c>
      <c r="EI149" s="32">
        <f t="shared" si="302"/>
        <v>-131497.36000000002</v>
      </c>
      <c r="EJ149" s="32">
        <f t="shared" si="303"/>
        <v>-151420.66</v>
      </c>
      <c r="EK149" s="32">
        <f t="shared" si="304"/>
        <v>-283425.42</v>
      </c>
      <c r="EL149" s="32">
        <f t="shared" si="305"/>
        <v>-547576.73</v>
      </c>
      <c r="EM149" s="32">
        <f t="shared" si="306"/>
        <v>-201070.94999999998</v>
      </c>
      <c r="EN149" s="32">
        <f t="shared" si="307"/>
        <v>-287733.73000000004</v>
      </c>
      <c r="EO149" s="32">
        <f t="shared" si="308"/>
        <v>-159435.89000000001</v>
      </c>
      <c r="EP149" s="32">
        <f t="shared" si="309"/>
        <v>-146853.08000000002</v>
      </c>
      <c r="EQ149" s="32">
        <f t="shared" si="310"/>
        <v>-119075.96</v>
      </c>
      <c r="ER149" s="32">
        <f t="shared" si="311"/>
        <v>-130214.67999999998</v>
      </c>
    </row>
    <row r="150" spans="1:148" x14ac:dyDescent="0.25">
      <c r="A150" t="s">
        <v>520</v>
      </c>
      <c r="B150" s="1" t="s">
        <v>117</v>
      </c>
      <c r="C150" t="str">
        <f t="shared" ca="1" si="348"/>
        <v>SHCG</v>
      </c>
      <c r="D150" t="str">
        <f t="shared" ca="1" si="349"/>
        <v>Shell Caroline</v>
      </c>
      <c r="E150" s="52">
        <v>154.00989999999999</v>
      </c>
      <c r="F150" s="52">
        <v>10.8749</v>
      </c>
      <c r="G150" s="52">
        <v>0.31309999999999999</v>
      </c>
      <c r="H150" s="52">
        <v>1.4865999999999999</v>
      </c>
      <c r="I150" s="52">
        <v>4.9360999999999997</v>
      </c>
      <c r="J150" s="52">
        <v>0</v>
      </c>
      <c r="K150" s="52">
        <v>0</v>
      </c>
      <c r="L150" s="52">
        <v>1.4E-3</v>
      </c>
      <c r="M150" s="52">
        <v>6.4275000000000002</v>
      </c>
      <c r="N150" s="52">
        <v>1.4064000000000001</v>
      </c>
      <c r="O150" s="52">
        <v>3.2603</v>
      </c>
      <c r="P150" s="52">
        <v>74.800299999999993</v>
      </c>
      <c r="Q150" s="32">
        <v>5170.7</v>
      </c>
      <c r="R150" s="32">
        <v>265.26</v>
      </c>
      <c r="S150" s="32">
        <v>9.33</v>
      </c>
      <c r="T150" s="32">
        <v>31.16</v>
      </c>
      <c r="U150" s="32">
        <v>165.6</v>
      </c>
      <c r="V150" s="32">
        <v>0</v>
      </c>
      <c r="W150" s="32">
        <v>0</v>
      </c>
      <c r="X150" s="32">
        <v>0.02</v>
      </c>
      <c r="Y150" s="32">
        <v>125.21</v>
      </c>
      <c r="Z150" s="32">
        <v>29.3</v>
      </c>
      <c r="AA150" s="32">
        <v>63.92</v>
      </c>
      <c r="AB150" s="32">
        <v>1614.48</v>
      </c>
      <c r="AC150" s="2">
        <v>-0.11</v>
      </c>
      <c r="AD150" s="2">
        <v>-0.11</v>
      </c>
      <c r="AE150" s="2">
        <v>-0.11</v>
      </c>
      <c r="AF150" s="2">
        <v>-0.11</v>
      </c>
      <c r="AG150" s="2">
        <v>-0.11</v>
      </c>
      <c r="AH150" s="2">
        <v>-0.11</v>
      </c>
      <c r="AI150" s="2">
        <v>-0.11</v>
      </c>
      <c r="AJ150" s="2">
        <v>-0.11</v>
      </c>
      <c r="AK150" s="2">
        <v>-0.11</v>
      </c>
      <c r="AL150" s="2">
        <v>-0.11</v>
      </c>
      <c r="AM150" s="2">
        <v>-0.11</v>
      </c>
      <c r="AN150" s="2">
        <v>-0.11</v>
      </c>
      <c r="AO150" s="33">
        <v>-5.69</v>
      </c>
      <c r="AP150" s="33">
        <v>-0.28999999999999998</v>
      </c>
      <c r="AQ150" s="33">
        <v>-0.01</v>
      </c>
      <c r="AR150" s="33">
        <v>-0.03</v>
      </c>
      <c r="AS150" s="33">
        <v>-0.18</v>
      </c>
      <c r="AT150" s="33">
        <v>0</v>
      </c>
      <c r="AU150" s="33">
        <v>0</v>
      </c>
      <c r="AV150" s="33">
        <v>0</v>
      </c>
      <c r="AW150" s="33">
        <v>-0.14000000000000001</v>
      </c>
      <c r="AX150" s="33">
        <v>-0.03</v>
      </c>
      <c r="AY150" s="33">
        <v>-7.0000000000000007E-2</v>
      </c>
      <c r="AZ150" s="33">
        <v>-1.78</v>
      </c>
      <c r="BA150" s="31">
        <f t="shared" si="312"/>
        <v>-0.52</v>
      </c>
      <c r="BB150" s="31">
        <f t="shared" si="313"/>
        <v>-0.03</v>
      </c>
      <c r="BC150" s="31">
        <f t="shared" si="314"/>
        <v>0</v>
      </c>
      <c r="BD150" s="31">
        <f t="shared" si="315"/>
        <v>-0.01</v>
      </c>
      <c r="BE150" s="31">
        <f t="shared" si="316"/>
        <v>-0.03</v>
      </c>
      <c r="BF150" s="31">
        <f t="shared" si="317"/>
        <v>0</v>
      </c>
      <c r="BG150" s="31">
        <f t="shared" si="318"/>
        <v>0</v>
      </c>
      <c r="BH150" s="31">
        <f t="shared" si="319"/>
        <v>0</v>
      </c>
      <c r="BI150" s="31">
        <f t="shared" si="320"/>
        <v>0.2</v>
      </c>
      <c r="BJ150" s="31">
        <f t="shared" si="321"/>
        <v>-0.03</v>
      </c>
      <c r="BK150" s="31">
        <f t="shared" si="322"/>
        <v>-7.0000000000000007E-2</v>
      </c>
      <c r="BL150" s="31">
        <f t="shared" si="323"/>
        <v>-1.78</v>
      </c>
      <c r="BM150" s="6">
        <v>-3.5000000000000003E-2</v>
      </c>
      <c r="BN150" s="6">
        <v>-3.5000000000000003E-2</v>
      </c>
      <c r="BO150" s="6">
        <v>-3.5000000000000003E-2</v>
      </c>
      <c r="BP150" s="6">
        <v>-3.5000000000000003E-2</v>
      </c>
      <c r="BQ150" s="6">
        <v>-3.5000000000000003E-2</v>
      </c>
      <c r="BR150" s="6">
        <v>-3.5000000000000003E-2</v>
      </c>
      <c r="BS150" s="6">
        <v>-3.5000000000000003E-2</v>
      </c>
      <c r="BT150" s="6">
        <v>-3.5000000000000003E-2</v>
      </c>
      <c r="BU150" s="6">
        <v>-3.5000000000000003E-2</v>
      </c>
      <c r="BV150" s="6">
        <v>-3.5000000000000003E-2</v>
      </c>
      <c r="BW150" s="6">
        <v>-3.5000000000000003E-2</v>
      </c>
      <c r="BX150" s="6">
        <v>-3.5000000000000003E-2</v>
      </c>
      <c r="BY150" s="31">
        <v>-180.97</v>
      </c>
      <c r="BZ150" s="31">
        <v>-9.2799999999999994</v>
      </c>
      <c r="CA150" s="31">
        <v>-0.33</v>
      </c>
      <c r="CB150" s="31">
        <v>-1.0900000000000001</v>
      </c>
      <c r="CC150" s="31">
        <v>-5.8</v>
      </c>
      <c r="CD150" s="31">
        <v>0</v>
      </c>
      <c r="CE150" s="31">
        <v>0</v>
      </c>
      <c r="CF150" s="31">
        <v>0</v>
      </c>
      <c r="CG150" s="31">
        <v>-4.38</v>
      </c>
      <c r="CH150" s="31">
        <v>-1.03</v>
      </c>
      <c r="CI150" s="31">
        <v>-2.2400000000000002</v>
      </c>
      <c r="CJ150" s="31">
        <v>-56.51</v>
      </c>
      <c r="CK150" s="32">
        <f t="shared" si="324"/>
        <v>12.93</v>
      </c>
      <c r="CL150" s="32">
        <f t="shared" si="325"/>
        <v>0.66</v>
      </c>
      <c r="CM150" s="32">
        <f t="shared" si="326"/>
        <v>0.02</v>
      </c>
      <c r="CN150" s="32">
        <f t="shared" si="327"/>
        <v>0.08</v>
      </c>
      <c r="CO150" s="32">
        <f t="shared" si="328"/>
        <v>0.41</v>
      </c>
      <c r="CP150" s="32">
        <f t="shared" si="329"/>
        <v>0</v>
      </c>
      <c r="CQ150" s="32">
        <f t="shared" si="330"/>
        <v>0</v>
      </c>
      <c r="CR150" s="32">
        <f t="shared" si="331"/>
        <v>0</v>
      </c>
      <c r="CS150" s="32">
        <f t="shared" si="332"/>
        <v>0.31</v>
      </c>
      <c r="CT150" s="32">
        <f t="shared" si="333"/>
        <v>7.0000000000000007E-2</v>
      </c>
      <c r="CU150" s="32">
        <f t="shared" si="334"/>
        <v>0.16</v>
      </c>
      <c r="CV150" s="32">
        <f t="shared" si="335"/>
        <v>4.04</v>
      </c>
      <c r="CW150" s="31">
        <f t="shared" si="336"/>
        <v>-161.82999999999998</v>
      </c>
      <c r="CX150" s="31">
        <f t="shared" si="337"/>
        <v>-8.3000000000000007</v>
      </c>
      <c r="CY150" s="31">
        <f t="shared" si="338"/>
        <v>-0.3</v>
      </c>
      <c r="CZ150" s="31">
        <f t="shared" si="339"/>
        <v>-0.97</v>
      </c>
      <c r="DA150" s="31">
        <f t="shared" si="340"/>
        <v>-5.18</v>
      </c>
      <c r="DB150" s="31">
        <f t="shared" si="341"/>
        <v>0</v>
      </c>
      <c r="DC150" s="31">
        <f t="shared" si="342"/>
        <v>0</v>
      </c>
      <c r="DD150" s="31">
        <f t="shared" si="343"/>
        <v>0</v>
      </c>
      <c r="DE150" s="31">
        <f t="shared" si="344"/>
        <v>-4.13</v>
      </c>
      <c r="DF150" s="31">
        <f t="shared" si="345"/>
        <v>-0.89999999999999991</v>
      </c>
      <c r="DG150" s="31">
        <f t="shared" si="346"/>
        <v>-1.9400000000000002</v>
      </c>
      <c r="DH150" s="31">
        <f t="shared" si="347"/>
        <v>-48.91</v>
      </c>
      <c r="DI150" s="32">
        <f t="shared" si="276"/>
        <v>-8.09</v>
      </c>
      <c r="DJ150" s="32">
        <f t="shared" si="277"/>
        <v>-0.42</v>
      </c>
      <c r="DK150" s="32">
        <f t="shared" si="278"/>
        <v>-0.02</v>
      </c>
      <c r="DL150" s="32">
        <f t="shared" si="279"/>
        <v>-0.05</v>
      </c>
      <c r="DM150" s="32">
        <f t="shared" si="280"/>
        <v>-0.26</v>
      </c>
      <c r="DN150" s="32">
        <f t="shared" si="281"/>
        <v>0</v>
      </c>
      <c r="DO150" s="32">
        <f t="shared" si="282"/>
        <v>0</v>
      </c>
      <c r="DP150" s="32">
        <f t="shared" si="283"/>
        <v>0</v>
      </c>
      <c r="DQ150" s="32">
        <f t="shared" si="284"/>
        <v>-0.21</v>
      </c>
      <c r="DR150" s="32">
        <f t="shared" si="285"/>
        <v>-0.05</v>
      </c>
      <c r="DS150" s="32">
        <f t="shared" si="286"/>
        <v>-0.1</v>
      </c>
      <c r="DT150" s="32">
        <f t="shared" si="287"/>
        <v>-2.4500000000000002</v>
      </c>
      <c r="DU150" s="31">
        <f t="shared" si="288"/>
        <v>-25.72</v>
      </c>
      <c r="DV150" s="31">
        <f t="shared" si="289"/>
        <v>-1.3</v>
      </c>
      <c r="DW150" s="31">
        <f t="shared" si="290"/>
        <v>-0.05</v>
      </c>
      <c r="DX150" s="31">
        <f t="shared" si="291"/>
        <v>-0.15</v>
      </c>
      <c r="DY150" s="31">
        <f t="shared" si="292"/>
        <v>-0.78</v>
      </c>
      <c r="DZ150" s="31">
        <f t="shared" si="293"/>
        <v>0</v>
      </c>
      <c r="EA150" s="31">
        <f t="shared" si="294"/>
        <v>0</v>
      </c>
      <c r="EB150" s="31">
        <f t="shared" si="295"/>
        <v>0</v>
      </c>
      <c r="EC150" s="31">
        <f t="shared" si="296"/>
        <v>-0.59</v>
      </c>
      <c r="ED150" s="31">
        <f t="shared" si="297"/>
        <v>-0.13</v>
      </c>
      <c r="EE150" s="31">
        <f t="shared" si="298"/>
        <v>-0.27</v>
      </c>
      <c r="EF150" s="31">
        <f t="shared" si="299"/>
        <v>-6.7</v>
      </c>
      <c r="EG150" s="32">
        <f t="shared" si="300"/>
        <v>-195.64</v>
      </c>
      <c r="EH150" s="32">
        <f t="shared" si="301"/>
        <v>-10.020000000000001</v>
      </c>
      <c r="EI150" s="32">
        <f t="shared" si="302"/>
        <v>-0.37</v>
      </c>
      <c r="EJ150" s="32">
        <f t="shared" si="303"/>
        <v>-1.17</v>
      </c>
      <c r="EK150" s="32">
        <f t="shared" si="304"/>
        <v>-6.22</v>
      </c>
      <c r="EL150" s="32">
        <f t="shared" si="305"/>
        <v>0</v>
      </c>
      <c r="EM150" s="32">
        <f t="shared" si="306"/>
        <v>0</v>
      </c>
      <c r="EN150" s="32">
        <f t="shared" si="307"/>
        <v>0</v>
      </c>
      <c r="EO150" s="32">
        <f t="shared" si="308"/>
        <v>-4.93</v>
      </c>
      <c r="EP150" s="32">
        <f t="shared" si="309"/>
        <v>-1.08</v>
      </c>
      <c r="EQ150" s="32">
        <f t="shared" si="310"/>
        <v>-2.31</v>
      </c>
      <c r="ER150" s="32">
        <f t="shared" si="311"/>
        <v>-58.06</v>
      </c>
    </row>
    <row r="151" spans="1:148" x14ac:dyDescent="0.25">
      <c r="A151" t="s">
        <v>523</v>
      </c>
      <c r="B151" s="1" t="s">
        <v>97</v>
      </c>
      <c r="C151" t="str">
        <f t="shared" ca="1" si="348"/>
        <v>BCHIMP</v>
      </c>
      <c r="D151" t="str">
        <f t="shared" ca="1" si="349"/>
        <v>Alberta-BC Intertie - Import</v>
      </c>
      <c r="E151" s="52">
        <v>8699</v>
      </c>
      <c r="F151" s="52">
        <v>17287</v>
      </c>
      <c r="G151" s="52">
        <v>5951</v>
      </c>
      <c r="H151" s="52">
        <v>1545</v>
      </c>
      <c r="I151" s="52">
        <v>8098</v>
      </c>
      <c r="J151" s="52">
        <v>13107</v>
      </c>
      <c r="K151" s="52">
        <v>8045</v>
      </c>
      <c r="L151" s="52">
        <v>9483</v>
      </c>
      <c r="M151" s="52">
        <v>2500</v>
      </c>
      <c r="N151" s="52">
        <v>2444</v>
      </c>
      <c r="O151" s="52">
        <v>790</v>
      </c>
      <c r="P151" s="52">
        <v>1580</v>
      </c>
      <c r="Q151" s="32">
        <v>450139.48</v>
      </c>
      <c r="R151" s="32">
        <v>656521.65</v>
      </c>
      <c r="S151" s="32">
        <v>153757.75</v>
      </c>
      <c r="T151" s="32">
        <v>36772.54</v>
      </c>
      <c r="U151" s="32">
        <v>826236.85</v>
      </c>
      <c r="V151" s="32">
        <v>2053283.53</v>
      </c>
      <c r="W151" s="32">
        <v>219568.18</v>
      </c>
      <c r="X151" s="32">
        <v>614799.81000000006</v>
      </c>
      <c r="Y151" s="32">
        <v>59488</v>
      </c>
      <c r="Z151" s="32">
        <v>117073.84</v>
      </c>
      <c r="AA151" s="32">
        <v>16865.599999999999</v>
      </c>
      <c r="AB151" s="32">
        <v>36480.01</v>
      </c>
      <c r="AC151" s="2">
        <v>2.56</v>
      </c>
      <c r="AD151" s="2">
        <v>2.56</v>
      </c>
      <c r="AE151" s="2">
        <v>2.56</v>
      </c>
      <c r="AF151" s="2">
        <v>2.56</v>
      </c>
      <c r="AG151" s="2">
        <v>2.56</v>
      </c>
      <c r="AH151" s="2">
        <v>2.56</v>
      </c>
      <c r="AI151" s="2">
        <v>2.56</v>
      </c>
      <c r="AJ151" s="2">
        <v>2.56</v>
      </c>
      <c r="AK151" s="2">
        <v>2.56</v>
      </c>
      <c r="AL151" s="2">
        <v>2.56</v>
      </c>
      <c r="AM151" s="2">
        <v>2.56</v>
      </c>
      <c r="AN151" s="2">
        <v>2.56</v>
      </c>
      <c r="AO151" s="33">
        <v>11523.57</v>
      </c>
      <c r="AP151" s="33">
        <v>16806.95</v>
      </c>
      <c r="AQ151" s="33">
        <v>3936.2</v>
      </c>
      <c r="AR151" s="33">
        <v>941.38</v>
      </c>
      <c r="AS151" s="33">
        <v>21151.66</v>
      </c>
      <c r="AT151" s="33">
        <v>52564.06</v>
      </c>
      <c r="AU151" s="33">
        <v>5620.95</v>
      </c>
      <c r="AV151" s="33">
        <v>15738.88</v>
      </c>
      <c r="AW151" s="33">
        <v>1522.89</v>
      </c>
      <c r="AX151" s="33">
        <v>2997.09</v>
      </c>
      <c r="AY151" s="33">
        <v>431.76</v>
      </c>
      <c r="AZ151" s="33">
        <v>933.89</v>
      </c>
      <c r="BA151" s="31">
        <f t="shared" si="312"/>
        <v>-45.01</v>
      </c>
      <c r="BB151" s="31">
        <f t="shared" si="313"/>
        <v>-65.650000000000006</v>
      </c>
      <c r="BC151" s="31">
        <f t="shared" si="314"/>
        <v>-15.38</v>
      </c>
      <c r="BD151" s="31">
        <f t="shared" si="315"/>
        <v>-7.35</v>
      </c>
      <c r="BE151" s="31">
        <f t="shared" si="316"/>
        <v>-165.25</v>
      </c>
      <c r="BF151" s="31">
        <f t="shared" si="317"/>
        <v>-410.66</v>
      </c>
      <c r="BG151" s="31">
        <f t="shared" si="318"/>
        <v>351.31</v>
      </c>
      <c r="BH151" s="31">
        <f t="shared" si="319"/>
        <v>983.68</v>
      </c>
      <c r="BI151" s="31">
        <f t="shared" si="320"/>
        <v>95.18</v>
      </c>
      <c r="BJ151" s="31">
        <f t="shared" si="321"/>
        <v>-128.78</v>
      </c>
      <c r="BK151" s="31">
        <f t="shared" si="322"/>
        <v>-18.55</v>
      </c>
      <c r="BL151" s="31">
        <f t="shared" si="323"/>
        <v>-40.130000000000003</v>
      </c>
      <c r="BM151" s="6">
        <v>2.3E-3</v>
      </c>
      <c r="BN151" s="6">
        <v>2.3E-3</v>
      </c>
      <c r="BO151" s="6">
        <v>2.3E-3</v>
      </c>
      <c r="BP151" s="6">
        <v>2.3E-3</v>
      </c>
      <c r="BQ151" s="6">
        <v>2.3E-3</v>
      </c>
      <c r="BR151" s="6">
        <v>2.3E-3</v>
      </c>
      <c r="BS151" s="6">
        <v>2.3E-3</v>
      </c>
      <c r="BT151" s="6">
        <v>2.3E-3</v>
      </c>
      <c r="BU151" s="6">
        <v>2.3E-3</v>
      </c>
      <c r="BV151" s="6">
        <v>2.3E-3</v>
      </c>
      <c r="BW151" s="6">
        <v>2.3E-3</v>
      </c>
      <c r="BX151" s="6">
        <v>2.3E-3</v>
      </c>
      <c r="BY151" s="31">
        <v>1035.32</v>
      </c>
      <c r="BZ151" s="31">
        <v>1510</v>
      </c>
      <c r="CA151" s="31">
        <v>353.64</v>
      </c>
      <c r="CB151" s="31">
        <v>84.58</v>
      </c>
      <c r="CC151" s="31">
        <v>1900.34</v>
      </c>
      <c r="CD151" s="31">
        <v>4722.55</v>
      </c>
      <c r="CE151" s="31">
        <v>505.01</v>
      </c>
      <c r="CF151" s="31">
        <v>1414.04</v>
      </c>
      <c r="CG151" s="31">
        <v>136.82</v>
      </c>
      <c r="CH151" s="31">
        <v>269.27</v>
      </c>
      <c r="CI151" s="31">
        <v>38.79</v>
      </c>
      <c r="CJ151" s="31">
        <v>83.9</v>
      </c>
      <c r="CK151" s="32">
        <f t="shared" si="324"/>
        <v>1125.3499999999999</v>
      </c>
      <c r="CL151" s="32">
        <f t="shared" si="325"/>
        <v>1641.3</v>
      </c>
      <c r="CM151" s="32">
        <f t="shared" si="326"/>
        <v>384.39</v>
      </c>
      <c r="CN151" s="32">
        <f t="shared" si="327"/>
        <v>91.93</v>
      </c>
      <c r="CO151" s="32">
        <f t="shared" si="328"/>
        <v>2065.59</v>
      </c>
      <c r="CP151" s="32">
        <f t="shared" si="329"/>
        <v>5133.21</v>
      </c>
      <c r="CQ151" s="32">
        <f t="shared" si="330"/>
        <v>548.91999999999996</v>
      </c>
      <c r="CR151" s="32">
        <f t="shared" si="331"/>
        <v>1537</v>
      </c>
      <c r="CS151" s="32">
        <f t="shared" si="332"/>
        <v>148.72</v>
      </c>
      <c r="CT151" s="32">
        <f t="shared" si="333"/>
        <v>292.68</v>
      </c>
      <c r="CU151" s="32">
        <f t="shared" si="334"/>
        <v>42.16</v>
      </c>
      <c r="CV151" s="32">
        <f t="shared" si="335"/>
        <v>91.2</v>
      </c>
      <c r="CW151" s="31">
        <f t="shared" si="336"/>
        <v>-9317.89</v>
      </c>
      <c r="CX151" s="31">
        <f t="shared" si="337"/>
        <v>-13590.000000000002</v>
      </c>
      <c r="CY151" s="31">
        <f t="shared" si="338"/>
        <v>-3182.79</v>
      </c>
      <c r="CZ151" s="31">
        <f t="shared" si="339"/>
        <v>-757.52</v>
      </c>
      <c r="DA151" s="31">
        <f t="shared" si="340"/>
        <v>-17020.48</v>
      </c>
      <c r="DB151" s="31">
        <f t="shared" si="341"/>
        <v>-42297.639999999992</v>
      </c>
      <c r="DC151" s="31">
        <f t="shared" si="342"/>
        <v>-4918.3300000000008</v>
      </c>
      <c r="DD151" s="31">
        <f t="shared" si="343"/>
        <v>-13771.52</v>
      </c>
      <c r="DE151" s="31">
        <f t="shared" si="344"/>
        <v>-1332.5300000000002</v>
      </c>
      <c r="DF151" s="31">
        <f t="shared" si="345"/>
        <v>-2306.36</v>
      </c>
      <c r="DG151" s="31">
        <f t="shared" si="346"/>
        <v>-332.26</v>
      </c>
      <c r="DH151" s="31">
        <f t="shared" si="347"/>
        <v>-718.66</v>
      </c>
      <c r="DI151" s="32">
        <f t="shared" si="276"/>
        <v>-465.89</v>
      </c>
      <c r="DJ151" s="32">
        <f t="shared" si="277"/>
        <v>-679.5</v>
      </c>
      <c r="DK151" s="32">
        <f t="shared" si="278"/>
        <v>-159.13999999999999</v>
      </c>
      <c r="DL151" s="32">
        <f t="shared" si="279"/>
        <v>-37.880000000000003</v>
      </c>
      <c r="DM151" s="32">
        <f t="shared" si="280"/>
        <v>-851.02</v>
      </c>
      <c r="DN151" s="32">
        <f t="shared" si="281"/>
        <v>-2114.88</v>
      </c>
      <c r="DO151" s="32">
        <f t="shared" si="282"/>
        <v>-245.92</v>
      </c>
      <c r="DP151" s="32">
        <f t="shared" si="283"/>
        <v>-688.58</v>
      </c>
      <c r="DQ151" s="32">
        <f t="shared" si="284"/>
        <v>-66.63</v>
      </c>
      <c r="DR151" s="32">
        <f t="shared" si="285"/>
        <v>-115.32</v>
      </c>
      <c r="DS151" s="32">
        <f t="shared" si="286"/>
        <v>-16.61</v>
      </c>
      <c r="DT151" s="32">
        <f t="shared" si="287"/>
        <v>-35.93</v>
      </c>
      <c r="DU151" s="31">
        <f t="shared" si="288"/>
        <v>-1480.75</v>
      </c>
      <c r="DV151" s="31">
        <f t="shared" si="289"/>
        <v>-2130.79</v>
      </c>
      <c r="DW151" s="31">
        <f t="shared" si="290"/>
        <v>-492.93</v>
      </c>
      <c r="DX151" s="31">
        <f t="shared" si="291"/>
        <v>-115.71</v>
      </c>
      <c r="DY151" s="31">
        <f t="shared" si="292"/>
        <v>-2564.91</v>
      </c>
      <c r="DZ151" s="31">
        <f t="shared" si="293"/>
        <v>-6284.25</v>
      </c>
      <c r="EA151" s="31">
        <f t="shared" si="294"/>
        <v>-720.62</v>
      </c>
      <c r="EB151" s="31">
        <f t="shared" si="295"/>
        <v>-1991.45</v>
      </c>
      <c r="EC151" s="31">
        <f t="shared" si="296"/>
        <v>-190.15</v>
      </c>
      <c r="ED151" s="31">
        <f t="shared" si="297"/>
        <v>-324.83999999999997</v>
      </c>
      <c r="EE151" s="31">
        <f t="shared" si="298"/>
        <v>-46.16</v>
      </c>
      <c r="EF151" s="31">
        <f t="shared" si="299"/>
        <v>-98.52</v>
      </c>
      <c r="EG151" s="32">
        <f t="shared" si="300"/>
        <v>-11264.529999999999</v>
      </c>
      <c r="EH151" s="32">
        <f t="shared" si="301"/>
        <v>-16400.29</v>
      </c>
      <c r="EI151" s="32">
        <f t="shared" si="302"/>
        <v>-3834.8599999999997</v>
      </c>
      <c r="EJ151" s="32">
        <f t="shared" si="303"/>
        <v>-911.11</v>
      </c>
      <c r="EK151" s="32">
        <f t="shared" si="304"/>
        <v>-20436.41</v>
      </c>
      <c r="EL151" s="32">
        <f t="shared" si="305"/>
        <v>-50696.76999999999</v>
      </c>
      <c r="EM151" s="32">
        <f t="shared" si="306"/>
        <v>-5884.8700000000008</v>
      </c>
      <c r="EN151" s="32">
        <f t="shared" si="307"/>
        <v>-16451.55</v>
      </c>
      <c r="EO151" s="32">
        <f t="shared" si="308"/>
        <v>-1589.3100000000004</v>
      </c>
      <c r="EP151" s="32">
        <f t="shared" si="309"/>
        <v>-2746.5200000000004</v>
      </c>
      <c r="EQ151" s="32">
        <f t="shared" si="310"/>
        <v>-395.03</v>
      </c>
      <c r="ER151" s="32">
        <f t="shared" si="311"/>
        <v>-853.1099999999999</v>
      </c>
    </row>
    <row r="152" spans="1:148" x14ac:dyDescent="0.25">
      <c r="A152" t="s">
        <v>467</v>
      </c>
      <c r="B152" s="1" t="s">
        <v>133</v>
      </c>
      <c r="C152" t="str">
        <f t="shared" ca="1" si="348"/>
        <v>SPR</v>
      </c>
      <c r="D152" t="str">
        <f t="shared" ca="1" si="349"/>
        <v>Spray Hydro Facility</v>
      </c>
      <c r="E152" s="52">
        <v>20618.031315299999</v>
      </c>
      <c r="F152" s="52">
        <v>22180.958414000001</v>
      </c>
      <c r="G152" s="52">
        <v>22180.531092199999</v>
      </c>
      <c r="H152" s="52">
        <v>16918.640481999999</v>
      </c>
      <c r="I152" s="52">
        <v>15868.022770199999</v>
      </c>
      <c r="J152" s="52">
        <v>17023.7296265</v>
      </c>
      <c r="K152" s="52">
        <v>7654.0061358000003</v>
      </c>
      <c r="L152" s="52">
        <v>7505.8492883999998</v>
      </c>
      <c r="M152" s="52">
        <v>7292.2150763</v>
      </c>
      <c r="N152" s="52">
        <v>8188.6338933999996</v>
      </c>
      <c r="O152" s="52">
        <v>16519.5609673</v>
      </c>
      <c r="P152" s="52">
        <v>18708.769272000001</v>
      </c>
      <c r="Q152" s="32">
        <v>697695.44</v>
      </c>
      <c r="R152" s="32">
        <v>763028.84</v>
      </c>
      <c r="S152" s="32">
        <v>466122.7</v>
      </c>
      <c r="T152" s="32">
        <v>360106.35</v>
      </c>
      <c r="U152" s="32">
        <v>981864.28</v>
      </c>
      <c r="V152" s="32">
        <v>1911618.19</v>
      </c>
      <c r="W152" s="32">
        <v>199329.49</v>
      </c>
      <c r="X152" s="32">
        <v>317564.95</v>
      </c>
      <c r="Y152" s="32">
        <v>161948.41</v>
      </c>
      <c r="Z152" s="32">
        <v>195226.86</v>
      </c>
      <c r="AA152" s="32">
        <v>373389.81</v>
      </c>
      <c r="AB152" s="32">
        <v>410355.44</v>
      </c>
      <c r="AC152" s="2">
        <v>1.25</v>
      </c>
      <c r="AD152" s="2">
        <v>1.25</v>
      </c>
      <c r="AE152" s="2">
        <v>1.25</v>
      </c>
      <c r="AF152" s="2">
        <v>1.25</v>
      </c>
      <c r="AG152" s="2">
        <v>1.25</v>
      </c>
      <c r="AH152" s="2">
        <v>1.25</v>
      </c>
      <c r="AI152" s="2">
        <v>1.25</v>
      </c>
      <c r="AJ152" s="2">
        <v>1.25</v>
      </c>
      <c r="AK152" s="2">
        <v>1.25</v>
      </c>
      <c r="AL152" s="2">
        <v>1.25</v>
      </c>
      <c r="AM152" s="2">
        <v>1.25</v>
      </c>
      <c r="AN152" s="2">
        <v>1.25</v>
      </c>
      <c r="AO152" s="33">
        <v>8721.19</v>
      </c>
      <c r="AP152" s="33">
        <v>9537.86</v>
      </c>
      <c r="AQ152" s="33">
        <v>5826.53</v>
      </c>
      <c r="AR152" s="33">
        <v>4501.33</v>
      </c>
      <c r="AS152" s="33">
        <v>12273.3</v>
      </c>
      <c r="AT152" s="33">
        <v>23895.23</v>
      </c>
      <c r="AU152" s="33">
        <v>2491.62</v>
      </c>
      <c r="AV152" s="33">
        <v>3969.56</v>
      </c>
      <c r="AW152" s="33">
        <v>2024.36</v>
      </c>
      <c r="AX152" s="33">
        <v>2440.34</v>
      </c>
      <c r="AY152" s="33">
        <v>4667.37</v>
      </c>
      <c r="AZ152" s="33">
        <v>5129.4399999999996</v>
      </c>
      <c r="BA152" s="31">
        <f t="shared" si="312"/>
        <v>-69.77</v>
      </c>
      <c r="BB152" s="31">
        <f t="shared" si="313"/>
        <v>-76.3</v>
      </c>
      <c r="BC152" s="31">
        <f t="shared" si="314"/>
        <v>-46.61</v>
      </c>
      <c r="BD152" s="31">
        <f t="shared" si="315"/>
        <v>-72.02</v>
      </c>
      <c r="BE152" s="31">
        <f t="shared" si="316"/>
        <v>-196.37</v>
      </c>
      <c r="BF152" s="31">
        <f t="shared" si="317"/>
        <v>-382.32</v>
      </c>
      <c r="BG152" s="31">
        <f t="shared" si="318"/>
        <v>318.93</v>
      </c>
      <c r="BH152" s="31">
        <f t="shared" si="319"/>
        <v>508.1</v>
      </c>
      <c r="BI152" s="31">
        <f t="shared" si="320"/>
        <v>259.12</v>
      </c>
      <c r="BJ152" s="31">
        <f t="shared" si="321"/>
        <v>-214.75</v>
      </c>
      <c r="BK152" s="31">
        <f t="shared" si="322"/>
        <v>-410.73</v>
      </c>
      <c r="BL152" s="31">
        <f t="shared" si="323"/>
        <v>-451.39</v>
      </c>
      <c r="BM152" s="6">
        <v>-3.5200000000000002E-2</v>
      </c>
      <c r="BN152" s="6">
        <v>-3.5200000000000002E-2</v>
      </c>
      <c r="BO152" s="6">
        <v>-3.5200000000000002E-2</v>
      </c>
      <c r="BP152" s="6">
        <v>-3.5200000000000002E-2</v>
      </c>
      <c r="BQ152" s="6">
        <v>-3.5200000000000002E-2</v>
      </c>
      <c r="BR152" s="6">
        <v>-3.5200000000000002E-2</v>
      </c>
      <c r="BS152" s="6">
        <v>-3.5200000000000002E-2</v>
      </c>
      <c r="BT152" s="6">
        <v>-3.5200000000000002E-2</v>
      </c>
      <c r="BU152" s="6">
        <v>-3.5200000000000002E-2</v>
      </c>
      <c r="BV152" s="6">
        <v>-3.5200000000000002E-2</v>
      </c>
      <c r="BW152" s="6">
        <v>-3.5200000000000002E-2</v>
      </c>
      <c r="BX152" s="6">
        <v>-3.5200000000000002E-2</v>
      </c>
      <c r="BY152" s="31">
        <v>-24558.880000000001</v>
      </c>
      <c r="BZ152" s="31">
        <v>-26858.62</v>
      </c>
      <c r="CA152" s="31">
        <v>-16407.52</v>
      </c>
      <c r="CB152" s="31">
        <v>-12675.74</v>
      </c>
      <c r="CC152" s="31">
        <v>-34561.620000000003</v>
      </c>
      <c r="CD152" s="31">
        <v>-67288.960000000006</v>
      </c>
      <c r="CE152" s="31">
        <v>-7016.4</v>
      </c>
      <c r="CF152" s="31">
        <v>-11178.29</v>
      </c>
      <c r="CG152" s="31">
        <v>-5700.58</v>
      </c>
      <c r="CH152" s="31">
        <v>-6871.99</v>
      </c>
      <c r="CI152" s="31">
        <v>-13143.32</v>
      </c>
      <c r="CJ152" s="31">
        <v>-14444.51</v>
      </c>
      <c r="CK152" s="32">
        <f t="shared" si="324"/>
        <v>1744.24</v>
      </c>
      <c r="CL152" s="32">
        <f t="shared" si="325"/>
        <v>1907.57</v>
      </c>
      <c r="CM152" s="32">
        <f t="shared" si="326"/>
        <v>1165.31</v>
      </c>
      <c r="CN152" s="32">
        <f t="shared" si="327"/>
        <v>900.27</v>
      </c>
      <c r="CO152" s="32">
        <f t="shared" si="328"/>
        <v>2454.66</v>
      </c>
      <c r="CP152" s="32">
        <f t="shared" si="329"/>
        <v>4779.05</v>
      </c>
      <c r="CQ152" s="32">
        <f t="shared" si="330"/>
        <v>498.32</v>
      </c>
      <c r="CR152" s="32">
        <f t="shared" si="331"/>
        <v>793.91</v>
      </c>
      <c r="CS152" s="32">
        <f t="shared" si="332"/>
        <v>404.87</v>
      </c>
      <c r="CT152" s="32">
        <f t="shared" si="333"/>
        <v>488.07</v>
      </c>
      <c r="CU152" s="32">
        <f t="shared" si="334"/>
        <v>933.47</v>
      </c>
      <c r="CV152" s="32">
        <f t="shared" si="335"/>
        <v>1025.8900000000001</v>
      </c>
      <c r="CW152" s="31">
        <f t="shared" si="336"/>
        <v>-31466.06</v>
      </c>
      <c r="CX152" s="31">
        <f t="shared" si="337"/>
        <v>-34412.61</v>
      </c>
      <c r="CY152" s="31">
        <f t="shared" si="338"/>
        <v>-21022.13</v>
      </c>
      <c r="CZ152" s="31">
        <f t="shared" si="339"/>
        <v>-16204.779999999999</v>
      </c>
      <c r="DA152" s="31">
        <f t="shared" si="340"/>
        <v>-44183.89</v>
      </c>
      <c r="DB152" s="31">
        <f t="shared" si="341"/>
        <v>-86022.819999999992</v>
      </c>
      <c r="DC152" s="31">
        <f t="shared" si="342"/>
        <v>-9328.630000000001</v>
      </c>
      <c r="DD152" s="31">
        <f t="shared" si="343"/>
        <v>-14862.04</v>
      </c>
      <c r="DE152" s="31">
        <f t="shared" si="344"/>
        <v>-7579.19</v>
      </c>
      <c r="DF152" s="31">
        <f t="shared" si="345"/>
        <v>-8609.51</v>
      </c>
      <c r="DG152" s="31">
        <f t="shared" si="346"/>
        <v>-16466.490000000002</v>
      </c>
      <c r="DH152" s="31">
        <f t="shared" si="347"/>
        <v>-18096.670000000002</v>
      </c>
      <c r="DI152" s="32">
        <f t="shared" si="276"/>
        <v>-1573.3</v>
      </c>
      <c r="DJ152" s="32">
        <f t="shared" si="277"/>
        <v>-1720.63</v>
      </c>
      <c r="DK152" s="32">
        <f t="shared" si="278"/>
        <v>-1051.1099999999999</v>
      </c>
      <c r="DL152" s="32">
        <f t="shared" si="279"/>
        <v>-810.24</v>
      </c>
      <c r="DM152" s="32">
        <f t="shared" si="280"/>
        <v>-2209.19</v>
      </c>
      <c r="DN152" s="32">
        <f t="shared" si="281"/>
        <v>-4301.1400000000003</v>
      </c>
      <c r="DO152" s="32">
        <f t="shared" si="282"/>
        <v>-466.43</v>
      </c>
      <c r="DP152" s="32">
        <f t="shared" si="283"/>
        <v>-743.1</v>
      </c>
      <c r="DQ152" s="32">
        <f t="shared" si="284"/>
        <v>-378.96</v>
      </c>
      <c r="DR152" s="32">
        <f t="shared" si="285"/>
        <v>-430.48</v>
      </c>
      <c r="DS152" s="32">
        <f t="shared" si="286"/>
        <v>-823.32</v>
      </c>
      <c r="DT152" s="32">
        <f t="shared" si="287"/>
        <v>-904.83</v>
      </c>
      <c r="DU152" s="31">
        <f t="shared" si="288"/>
        <v>-5000.41</v>
      </c>
      <c r="DV152" s="31">
        <f t="shared" si="289"/>
        <v>-5395.6</v>
      </c>
      <c r="DW152" s="31">
        <f t="shared" si="290"/>
        <v>-3255.77</v>
      </c>
      <c r="DX152" s="31">
        <f t="shared" si="291"/>
        <v>-2475.2800000000002</v>
      </c>
      <c r="DY152" s="31">
        <f t="shared" si="292"/>
        <v>-6658.31</v>
      </c>
      <c r="DZ152" s="31">
        <f t="shared" si="293"/>
        <v>-12780.59</v>
      </c>
      <c r="EA152" s="31">
        <f t="shared" si="294"/>
        <v>-1366.81</v>
      </c>
      <c r="EB152" s="31">
        <f t="shared" si="295"/>
        <v>-2149.15</v>
      </c>
      <c r="EC152" s="31">
        <f t="shared" si="296"/>
        <v>-1081.52</v>
      </c>
      <c r="ED152" s="31">
        <f t="shared" si="297"/>
        <v>-1212.6199999999999</v>
      </c>
      <c r="EE152" s="31">
        <f t="shared" si="298"/>
        <v>-2287.77</v>
      </c>
      <c r="EF152" s="31">
        <f t="shared" si="299"/>
        <v>-2480.8000000000002</v>
      </c>
      <c r="EG152" s="32">
        <f t="shared" si="300"/>
        <v>-38039.770000000004</v>
      </c>
      <c r="EH152" s="32">
        <f t="shared" si="301"/>
        <v>-41528.839999999997</v>
      </c>
      <c r="EI152" s="32">
        <f t="shared" si="302"/>
        <v>-25329.010000000002</v>
      </c>
      <c r="EJ152" s="32">
        <f t="shared" si="303"/>
        <v>-19490.3</v>
      </c>
      <c r="EK152" s="32">
        <f t="shared" si="304"/>
        <v>-53051.39</v>
      </c>
      <c r="EL152" s="32">
        <f t="shared" si="305"/>
        <v>-103104.54999999999</v>
      </c>
      <c r="EM152" s="32">
        <f t="shared" si="306"/>
        <v>-11161.87</v>
      </c>
      <c r="EN152" s="32">
        <f t="shared" si="307"/>
        <v>-17754.29</v>
      </c>
      <c r="EO152" s="32">
        <f t="shared" si="308"/>
        <v>-9039.67</v>
      </c>
      <c r="EP152" s="32">
        <f t="shared" si="309"/>
        <v>-10252.61</v>
      </c>
      <c r="EQ152" s="32">
        <f t="shared" si="310"/>
        <v>-19577.580000000002</v>
      </c>
      <c r="ER152" s="32">
        <f t="shared" si="311"/>
        <v>-21482.300000000003</v>
      </c>
    </row>
    <row r="153" spans="1:148" x14ac:dyDescent="0.25">
      <c r="A153" t="s">
        <v>523</v>
      </c>
      <c r="B153" s="1" t="s">
        <v>98</v>
      </c>
      <c r="C153" t="str">
        <f t="shared" ca="1" si="348"/>
        <v>SPCIMP</v>
      </c>
      <c r="D153" t="str">
        <f t="shared" ca="1" si="349"/>
        <v>Alberta-Saskatchewan Intertie - Import</v>
      </c>
      <c r="F153" s="52">
        <v>3816</v>
      </c>
      <c r="G153" s="52">
        <v>1838</v>
      </c>
      <c r="H153" s="52">
        <v>285</v>
      </c>
      <c r="I153" s="52">
        <v>9065</v>
      </c>
      <c r="J153" s="52">
        <v>11811</v>
      </c>
      <c r="K153" s="52">
        <v>4609</v>
      </c>
      <c r="L153" s="52">
        <v>2800</v>
      </c>
      <c r="M153" s="52">
        <v>125</v>
      </c>
      <c r="N153" s="52">
        <v>450</v>
      </c>
      <c r="O153" s="52">
        <v>1778</v>
      </c>
      <c r="P153" s="52">
        <v>3125</v>
      </c>
      <c r="Q153" s="32"/>
      <c r="R153" s="32">
        <v>383423.8</v>
      </c>
      <c r="S153" s="32">
        <v>66176.5</v>
      </c>
      <c r="T153" s="32">
        <v>9300.2999999999993</v>
      </c>
      <c r="U153" s="32">
        <v>1860537.81</v>
      </c>
      <c r="V153" s="32">
        <v>3455139.25</v>
      </c>
      <c r="W153" s="32">
        <v>160950.01</v>
      </c>
      <c r="X153" s="32">
        <v>91012.35</v>
      </c>
      <c r="Y153" s="32">
        <v>3038.5</v>
      </c>
      <c r="Z153" s="32">
        <v>10198.5</v>
      </c>
      <c r="AA153" s="32">
        <v>102034.31</v>
      </c>
      <c r="AB153" s="32">
        <v>94592</v>
      </c>
      <c r="AD153" s="2">
        <v>6.4</v>
      </c>
      <c r="AE153" s="2">
        <v>6.4</v>
      </c>
      <c r="AF153" s="2">
        <v>6.4</v>
      </c>
      <c r="AG153" s="2">
        <v>6.4</v>
      </c>
      <c r="AH153" s="2">
        <v>6.4</v>
      </c>
      <c r="AI153" s="2">
        <v>6.4</v>
      </c>
      <c r="AJ153" s="2">
        <v>6.4</v>
      </c>
      <c r="AK153" s="2">
        <v>6.4</v>
      </c>
      <c r="AL153" s="2">
        <v>6.4</v>
      </c>
      <c r="AM153" s="2">
        <v>6.4</v>
      </c>
      <c r="AN153" s="2">
        <v>6.4</v>
      </c>
      <c r="AO153" s="33"/>
      <c r="AP153" s="33">
        <v>24539.119999999999</v>
      </c>
      <c r="AQ153" s="33">
        <v>4235.3</v>
      </c>
      <c r="AR153" s="33">
        <v>595.22</v>
      </c>
      <c r="AS153" s="33">
        <v>119074.42</v>
      </c>
      <c r="AT153" s="33">
        <v>221128.91</v>
      </c>
      <c r="AU153" s="33">
        <v>10300.799999999999</v>
      </c>
      <c r="AV153" s="33">
        <v>5824.79</v>
      </c>
      <c r="AW153" s="33">
        <v>194.46</v>
      </c>
      <c r="AX153" s="33">
        <v>652.70000000000005</v>
      </c>
      <c r="AY153" s="33">
        <v>6530.2</v>
      </c>
      <c r="AZ153" s="33">
        <v>6053.89</v>
      </c>
      <c r="BA153" s="31">
        <f t="shared" si="312"/>
        <v>0</v>
      </c>
      <c r="BB153" s="31">
        <f t="shared" si="313"/>
        <v>-38.340000000000003</v>
      </c>
      <c r="BC153" s="31">
        <f t="shared" si="314"/>
        <v>-6.62</v>
      </c>
      <c r="BD153" s="31">
        <f t="shared" si="315"/>
        <v>-1.86</v>
      </c>
      <c r="BE153" s="31">
        <f t="shared" si="316"/>
        <v>-372.11</v>
      </c>
      <c r="BF153" s="31">
        <f t="shared" si="317"/>
        <v>-691.03</v>
      </c>
      <c r="BG153" s="31">
        <f t="shared" si="318"/>
        <v>257.52</v>
      </c>
      <c r="BH153" s="31">
        <f t="shared" si="319"/>
        <v>145.62</v>
      </c>
      <c r="BI153" s="31">
        <f t="shared" si="320"/>
        <v>4.8600000000000003</v>
      </c>
      <c r="BJ153" s="31">
        <f t="shared" si="321"/>
        <v>-11.22</v>
      </c>
      <c r="BK153" s="31">
        <f t="shared" si="322"/>
        <v>-112.24</v>
      </c>
      <c r="BL153" s="31">
        <f t="shared" si="323"/>
        <v>-104.05</v>
      </c>
      <c r="BM153" s="6">
        <v>2.4799999999999999E-2</v>
      </c>
      <c r="BN153" s="6">
        <v>2.4799999999999999E-2</v>
      </c>
      <c r="BO153" s="6">
        <v>2.4799999999999999E-2</v>
      </c>
      <c r="BP153" s="6">
        <v>2.4799999999999999E-2</v>
      </c>
      <c r="BQ153" s="6">
        <v>2.4799999999999999E-2</v>
      </c>
      <c r="BR153" s="6">
        <v>2.4799999999999999E-2</v>
      </c>
      <c r="BS153" s="6">
        <v>2.4799999999999999E-2</v>
      </c>
      <c r="BT153" s="6">
        <v>2.4799999999999999E-2</v>
      </c>
      <c r="BU153" s="6">
        <v>2.4799999999999999E-2</v>
      </c>
      <c r="BV153" s="6">
        <v>2.4799999999999999E-2</v>
      </c>
      <c r="BW153" s="6">
        <v>2.4799999999999999E-2</v>
      </c>
      <c r="BX153" s="6">
        <v>2.4799999999999999E-2</v>
      </c>
      <c r="BY153" s="31">
        <v>0</v>
      </c>
      <c r="BZ153" s="31">
        <v>9508.91</v>
      </c>
      <c r="CA153" s="31">
        <v>1641.18</v>
      </c>
      <c r="CB153" s="31">
        <v>230.65</v>
      </c>
      <c r="CC153" s="31">
        <v>46141.34</v>
      </c>
      <c r="CD153" s="31">
        <v>85687.45</v>
      </c>
      <c r="CE153" s="31">
        <v>3991.56</v>
      </c>
      <c r="CF153" s="31">
        <v>2257.11</v>
      </c>
      <c r="CG153" s="31">
        <v>75.349999999999994</v>
      </c>
      <c r="CH153" s="31">
        <v>252.92</v>
      </c>
      <c r="CI153" s="31">
        <v>2530.4499999999998</v>
      </c>
      <c r="CJ153" s="31">
        <v>2345.88</v>
      </c>
      <c r="CK153" s="32">
        <f t="shared" si="324"/>
        <v>0</v>
      </c>
      <c r="CL153" s="32">
        <f t="shared" si="325"/>
        <v>958.56</v>
      </c>
      <c r="CM153" s="32">
        <f t="shared" si="326"/>
        <v>165.44</v>
      </c>
      <c r="CN153" s="32">
        <f t="shared" si="327"/>
        <v>23.25</v>
      </c>
      <c r="CO153" s="32">
        <f t="shared" si="328"/>
        <v>4651.34</v>
      </c>
      <c r="CP153" s="32">
        <f t="shared" si="329"/>
        <v>8637.85</v>
      </c>
      <c r="CQ153" s="32">
        <f t="shared" si="330"/>
        <v>402.38</v>
      </c>
      <c r="CR153" s="32">
        <f t="shared" si="331"/>
        <v>227.53</v>
      </c>
      <c r="CS153" s="32">
        <f t="shared" si="332"/>
        <v>7.6</v>
      </c>
      <c r="CT153" s="32">
        <f t="shared" si="333"/>
        <v>25.5</v>
      </c>
      <c r="CU153" s="32">
        <f t="shared" si="334"/>
        <v>255.09</v>
      </c>
      <c r="CV153" s="32">
        <f t="shared" si="335"/>
        <v>236.48</v>
      </c>
      <c r="CW153" s="31">
        <f t="shared" si="336"/>
        <v>0</v>
      </c>
      <c r="CX153" s="31">
        <f t="shared" si="337"/>
        <v>-14033.31</v>
      </c>
      <c r="CY153" s="31">
        <f t="shared" si="338"/>
        <v>-2422.0600000000004</v>
      </c>
      <c r="CZ153" s="31">
        <f t="shared" si="339"/>
        <v>-339.46000000000004</v>
      </c>
      <c r="DA153" s="31">
        <f t="shared" si="340"/>
        <v>-67909.63</v>
      </c>
      <c r="DB153" s="31">
        <f t="shared" si="341"/>
        <v>-126112.58</v>
      </c>
      <c r="DC153" s="31">
        <f t="shared" si="342"/>
        <v>-6164.3799999999992</v>
      </c>
      <c r="DD153" s="31">
        <f t="shared" si="343"/>
        <v>-3485.7699999999995</v>
      </c>
      <c r="DE153" s="31">
        <f t="shared" si="344"/>
        <v>-116.37000000000002</v>
      </c>
      <c r="DF153" s="31">
        <f t="shared" si="345"/>
        <v>-363.06000000000006</v>
      </c>
      <c r="DG153" s="31">
        <f t="shared" si="346"/>
        <v>-3632.42</v>
      </c>
      <c r="DH153" s="31">
        <f t="shared" si="347"/>
        <v>-3367.48</v>
      </c>
      <c r="DI153" s="32">
        <f t="shared" si="276"/>
        <v>0</v>
      </c>
      <c r="DJ153" s="32">
        <f t="shared" si="277"/>
        <v>-701.67</v>
      </c>
      <c r="DK153" s="32">
        <f t="shared" si="278"/>
        <v>-121.1</v>
      </c>
      <c r="DL153" s="32">
        <f t="shared" si="279"/>
        <v>-16.97</v>
      </c>
      <c r="DM153" s="32">
        <f t="shared" si="280"/>
        <v>-3395.48</v>
      </c>
      <c r="DN153" s="32">
        <f t="shared" si="281"/>
        <v>-6305.63</v>
      </c>
      <c r="DO153" s="32">
        <f t="shared" si="282"/>
        <v>-308.22000000000003</v>
      </c>
      <c r="DP153" s="32">
        <f t="shared" si="283"/>
        <v>-174.29</v>
      </c>
      <c r="DQ153" s="32">
        <f t="shared" si="284"/>
        <v>-5.82</v>
      </c>
      <c r="DR153" s="32">
        <f t="shared" si="285"/>
        <v>-18.149999999999999</v>
      </c>
      <c r="DS153" s="32">
        <f t="shared" si="286"/>
        <v>-181.62</v>
      </c>
      <c r="DT153" s="32">
        <f t="shared" si="287"/>
        <v>-168.37</v>
      </c>
      <c r="DU153" s="31">
        <f t="shared" si="288"/>
        <v>0</v>
      </c>
      <c r="DV153" s="31">
        <f t="shared" si="289"/>
        <v>-2200.3000000000002</v>
      </c>
      <c r="DW153" s="31">
        <f t="shared" si="290"/>
        <v>-375.11</v>
      </c>
      <c r="DX153" s="31">
        <f t="shared" si="291"/>
        <v>-51.85</v>
      </c>
      <c r="DY153" s="31">
        <f t="shared" si="292"/>
        <v>-10233.67</v>
      </c>
      <c r="DZ153" s="31">
        <f t="shared" si="293"/>
        <v>-18736.810000000001</v>
      </c>
      <c r="EA153" s="31">
        <f t="shared" si="294"/>
        <v>-903.19</v>
      </c>
      <c r="EB153" s="31">
        <f t="shared" si="295"/>
        <v>-504.06</v>
      </c>
      <c r="EC153" s="31">
        <f t="shared" si="296"/>
        <v>-16.61</v>
      </c>
      <c r="ED153" s="31">
        <f t="shared" si="297"/>
        <v>-51.14</v>
      </c>
      <c r="EE153" s="31">
        <f t="shared" si="298"/>
        <v>-504.67</v>
      </c>
      <c r="EF153" s="31">
        <f t="shared" si="299"/>
        <v>-461.63</v>
      </c>
      <c r="EG153" s="32">
        <f t="shared" si="300"/>
        <v>0</v>
      </c>
      <c r="EH153" s="32">
        <f t="shared" si="301"/>
        <v>-16935.28</v>
      </c>
      <c r="EI153" s="32">
        <f t="shared" si="302"/>
        <v>-2918.2700000000004</v>
      </c>
      <c r="EJ153" s="32">
        <f t="shared" si="303"/>
        <v>-408.28000000000009</v>
      </c>
      <c r="EK153" s="32">
        <f t="shared" si="304"/>
        <v>-81538.78</v>
      </c>
      <c r="EL153" s="32">
        <f t="shared" si="305"/>
        <v>-151155.01999999999</v>
      </c>
      <c r="EM153" s="32">
        <f t="shared" si="306"/>
        <v>-7375.7899999999991</v>
      </c>
      <c r="EN153" s="32">
        <f t="shared" si="307"/>
        <v>-4164.12</v>
      </c>
      <c r="EO153" s="32">
        <f t="shared" si="308"/>
        <v>-138.80000000000001</v>
      </c>
      <c r="EP153" s="32">
        <f t="shared" si="309"/>
        <v>-432.35</v>
      </c>
      <c r="EQ153" s="32">
        <f t="shared" si="310"/>
        <v>-4318.71</v>
      </c>
      <c r="ER153" s="32">
        <f t="shared" si="311"/>
        <v>-3997.48</v>
      </c>
    </row>
    <row r="154" spans="1:148" x14ac:dyDescent="0.25">
      <c r="A154" t="s">
        <v>523</v>
      </c>
      <c r="B154" s="1" t="s">
        <v>99</v>
      </c>
      <c r="C154" t="str">
        <f t="shared" ca="1" si="348"/>
        <v>BCHEXP</v>
      </c>
      <c r="D154" t="str">
        <f t="shared" ca="1" si="349"/>
        <v>Alberta-BC Intertie - Export</v>
      </c>
      <c r="I154" s="52">
        <v>350</v>
      </c>
      <c r="J154" s="52">
        <v>475</v>
      </c>
      <c r="L154" s="52">
        <v>200</v>
      </c>
      <c r="M154" s="52">
        <v>1150</v>
      </c>
      <c r="O154" s="52">
        <v>1535.5</v>
      </c>
      <c r="P154" s="52">
        <v>700</v>
      </c>
      <c r="Q154" s="32"/>
      <c r="R154" s="32"/>
      <c r="S154" s="32"/>
      <c r="T154" s="32"/>
      <c r="U154" s="32">
        <v>6558.5</v>
      </c>
      <c r="V154" s="32">
        <v>10224.879999999999</v>
      </c>
      <c r="W154" s="32"/>
      <c r="X154" s="32">
        <v>3529.75</v>
      </c>
      <c r="Y154" s="32">
        <v>20765</v>
      </c>
      <c r="Z154" s="32"/>
      <c r="AA154" s="32">
        <v>26811.119999999999</v>
      </c>
      <c r="AB154" s="32">
        <v>11048</v>
      </c>
      <c r="AG154" s="2">
        <v>0.77</v>
      </c>
      <c r="AH154" s="2">
        <v>0.77</v>
      </c>
      <c r="AJ154" s="2">
        <v>0.77</v>
      </c>
      <c r="AK154" s="2">
        <v>0.77</v>
      </c>
      <c r="AM154" s="2">
        <v>0.77</v>
      </c>
      <c r="AN154" s="2">
        <v>0.77</v>
      </c>
      <c r="AO154" s="33"/>
      <c r="AP154" s="33"/>
      <c r="AQ154" s="33"/>
      <c r="AR154" s="33"/>
      <c r="AS154" s="33">
        <v>50.5</v>
      </c>
      <c r="AT154" s="33">
        <v>78.73</v>
      </c>
      <c r="AU154" s="33"/>
      <c r="AV154" s="33">
        <v>27.18</v>
      </c>
      <c r="AW154" s="33">
        <v>159.88999999999999</v>
      </c>
      <c r="AX154" s="33"/>
      <c r="AY154" s="33">
        <v>206.45</v>
      </c>
      <c r="AZ154" s="33">
        <v>85.07</v>
      </c>
      <c r="BA154" s="31">
        <f t="shared" si="312"/>
        <v>0</v>
      </c>
      <c r="BB154" s="31">
        <f t="shared" si="313"/>
        <v>0</v>
      </c>
      <c r="BC154" s="31">
        <f t="shared" si="314"/>
        <v>0</v>
      </c>
      <c r="BD154" s="31">
        <f t="shared" si="315"/>
        <v>0</v>
      </c>
      <c r="BE154" s="31">
        <f t="shared" si="316"/>
        <v>-1.31</v>
      </c>
      <c r="BF154" s="31">
        <f t="shared" si="317"/>
        <v>-2.04</v>
      </c>
      <c r="BG154" s="31">
        <f t="shared" si="318"/>
        <v>0</v>
      </c>
      <c r="BH154" s="31">
        <f t="shared" si="319"/>
        <v>5.65</v>
      </c>
      <c r="BI154" s="31">
        <f t="shared" si="320"/>
        <v>33.22</v>
      </c>
      <c r="BJ154" s="31">
        <f t="shared" si="321"/>
        <v>0</v>
      </c>
      <c r="BK154" s="31">
        <f t="shared" si="322"/>
        <v>-29.49</v>
      </c>
      <c r="BL154" s="31">
        <f t="shared" si="323"/>
        <v>-12.15</v>
      </c>
      <c r="BM154" s="6">
        <v>8.9999999999999993E-3</v>
      </c>
      <c r="BN154" s="6">
        <v>8.9999999999999993E-3</v>
      </c>
      <c r="BO154" s="6">
        <v>8.9999999999999993E-3</v>
      </c>
      <c r="BP154" s="6">
        <v>8.9999999999999993E-3</v>
      </c>
      <c r="BQ154" s="6">
        <v>8.9999999999999993E-3</v>
      </c>
      <c r="BR154" s="6">
        <v>8.9999999999999993E-3</v>
      </c>
      <c r="BS154" s="6">
        <v>8.9999999999999993E-3</v>
      </c>
      <c r="BT154" s="6">
        <v>8.9999999999999993E-3</v>
      </c>
      <c r="BU154" s="6">
        <v>8.9999999999999993E-3</v>
      </c>
      <c r="BV154" s="6">
        <v>8.9999999999999993E-3</v>
      </c>
      <c r="BW154" s="6">
        <v>8.9999999999999993E-3</v>
      </c>
      <c r="BX154" s="6">
        <v>8.9999999999999993E-3</v>
      </c>
      <c r="BY154" s="31">
        <v>0</v>
      </c>
      <c r="BZ154" s="31">
        <v>0</v>
      </c>
      <c r="CA154" s="31">
        <v>0</v>
      </c>
      <c r="CB154" s="31">
        <v>0</v>
      </c>
      <c r="CC154" s="31">
        <v>59.03</v>
      </c>
      <c r="CD154" s="31">
        <v>92.02</v>
      </c>
      <c r="CE154" s="31">
        <v>0</v>
      </c>
      <c r="CF154" s="31">
        <v>31.77</v>
      </c>
      <c r="CG154" s="31">
        <v>186.89</v>
      </c>
      <c r="CH154" s="31">
        <v>0</v>
      </c>
      <c r="CI154" s="31">
        <v>241.3</v>
      </c>
      <c r="CJ154" s="31">
        <v>99.43</v>
      </c>
      <c r="CK154" s="32">
        <f t="shared" si="324"/>
        <v>0</v>
      </c>
      <c r="CL154" s="32">
        <f t="shared" si="325"/>
        <v>0</v>
      </c>
      <c r="CM154" s="32">
        <f t="shared" si="326"/>
        <v>0</v>
      </c>
      <c r="CN154" s="32">
        <f t="shared" si="327"/>
        <v>0</v>
      </c>
      <c r="CO154" s="32">
        <f t="shared" si="328"/>
        <v>16.399999999999999</v>
      </c>
      <c r="CP154" s="32">
        <f t="shared" si="329"/>
        <v>25.56</v>
      </c>
      <c r="CQ154" s="32">
        <f t="shared" si="330"/>
        <v>0</v>
      </c>
      <c r="CR154" s="32">
        <f t="shared" si="331"/>
        <v>8.82</v>
      </c>
      <c r="CS154" s="32">
        <f t="shared" si="332"/>
        <v>51.91</v>
      </c>
      <c r="CT154" s="32">
        <f t="shared" si="333"/>
        <v>0</v>
      </c>
      <c r="CU154" s="32">
        <f t="shared" si="334"/>
        <v>67.03</v>
      </c>
      <c r="CV154" s="32">
        <f t="shared" si="335"/>
        <v>27.62</v>
      </c>
      <c r="CW154" s="31">
        <f t="shared" si="336"/>
        <v>0</v>
      </c>
      <c r="CX154" s="31">
        <f t="shared" si="337"/>
        <v>0</v>
      </c>
      <c r="CY154" s="31">
        <f t="shared" si="338"/>
        <v>0</v>
      </c>
      <c r="CZ154" s="31">
        <f t="shared" si="339"/>
        <v>0</v>
      </c>
      <c r="DA154" s="31">
        <f t="shared" si="340"/>
        <v>26.240000000000006</v>
      </c>
      <c r="DB154" s="31">
        <f t="shared" si="341"/>
        <v>40.889999999999993</v>
      </c>
      <c r="DC154" s="31">
        <f t="shared" si="342"/>
        <v>0</v>
      </c>
      <c r="DD154" s="31">
        <f t="shared" si="343"/>
        <v>7.7600000000000033</v>
      </c>
      <c r="DE154" s="31">
        <f t="shared" si="344"/>
        <v>45.69</v>
      </c>
      <c r="DF154" s="31">
        <f t="shared" si="345"/>
        <v>0</v>
      </c>
      <c r="DG154" s="31">
        <f t="shared" si="346"/>
        <v>131.37000000000006</v>
      </c>
      <c r="DH154" s="31">
        <f t="shared" si="347"/>
        <v>54.130000000000017</v>
      </c>
      <c r="DI154" s="32">
        <f t="shared" si="276"/>
        <v>0</v>
      </c>
      <c r="DJ154" s="32">
        <f t="shared" si="277"/>
        <v>0</v>
      </c>
      <c r="DK154" s="32">
        <f t="shared" si="278"/>
        <v>0</v>
      </c>
      <c r="DL154" s="32">
        <f t="shared" si="279"/>
        <v>0</v>
      </c>
      <c r="DM154" s="32">
        <f t="shared" si="280"/>
        <v>1.31</v>
      </c>
      <c r="DN154" s="32">
        <f t="shared" si="281"/>
        <v>2.04</v>
      </c>
      <c r="DO154" s="32">
        <f t="shared" si="282"/>
        <v>0</v>
      </c>
      <c r="DP154" s="32">
        <f t="shared" si="283"/>
        <v>0.39</v>
      </c>
      <c r="DQ154" s="32">
        <f t="shared" si="284"/>
        <v>2.2799999999999998</v>
      </c>
      <c r="DR154" s="32">
        <f t="shared" si="285"/>
        <v>0</v>
      </c>
      <c r="DS154" s="32">
        <f t="shared" si="286"/>
        <v>6.57</v>
      </c>
      <c r="DT154" s="32">
        <f t="shared" si="287"/>
        <v>2.71</v>
      </c>
      <c r="DU154" s="31">
        <f t="shared" si="288"/>
        <v>0</v>
      </c>
      <c r="DV154" s="31">
        <f t="shared" si="289"/>
        <v>0</v>
      </c>
      <c r="DW154" s="31">
        <f t="shared" si="290"/>
        <v>0</v>
      </c>
      <c r="DX154" s="31">
        <f t="shared" si="291"/>
        <v>0</v>
      </c>
      <c r="DY154" s="31">
        <f t="shared" si="292"/>
        <v>3.95</v>
      </c>
      <c r="DZ154" s="31">
        <f t="shared" si="293"/>
        <v>6.08</v>
      </c>
      <c r="EA154" s="31">
        <f t="shared" si="294"/>
        <v>0</v>
      </c>
      <c r="EB154" s="31">
        <f t="shared" si="295"/>
        <v>1.1200000000000001</v>
      </c>
      <c r="EC154" s="31">
        <f t="shared" si="296"/>
        <v>6.52</v>
      </c>
      <c r="ED154" s="31">
        <f t="shared" si="297"/>
        <v>0</v>
      </c>
      <c r="EE154" s="31">
        <f t="shared" si="298"/>
        <v>18.25</v>
      </c>
      <c r="EF154" s="31">
        <f t="shared" si="299"/>
        <v>7.42</v>
      </c>
      <c r="EG154" s="32">
        <f t="shared" si="300"/>
        <v>0</v>
      </c>
      <c r="EH154" s="32">
        <f t="shared" si="301"/>
        <v>0</v>
      </c>
      <c r="EI154" s="32">
        <f t="shared" si="302"/>
        <v>0</v>
      </c>
      <c r="EJ154" s="32">
        <f t="shared" si="303"/>
        <v>0</v>
      </c>
      <c r="EK154" s="32">
        <f t="shared" si="304"/>
        <v>31.500000000000004</v>
      </c>
      <c r="EL154" s="32">
        <f t="shared" si="305"/>
        <v>49.009999999999991</v>
      </c>
      <c r="EM154" s="32">
        <f t="shared" si="306"/>
        <v>0</v>
      </c>
      <c r="EN154" s="32">
        <f t="shared" si="307"/>
        <v>9.2700000000000031</v>
      </c>
      <c r="EO154" s="32">
        <f t="shared" si="308"/>
        <v>54.489999999999995</v>
      </c>
      <c r="EP154" s="32">
        <f t="shared" si="309"/>
        <v>0</v>
      </c>
      <c r="EQ154" s="32">
        <f t="shared" si="310"/>
        <v>156.19000000000005</v>
      </c>
      <c r="ER154" s="32">
        <f t="shared" si="311"/>
        <v>64.260000000000019</v>
      </c>
    </row>
    <row r="155" spans="1:148" x14ac:dyDescent="0.25">
      <c r="A155" t="s">
        <v>523</v>
      </c>
      <c r="B155" s="1" t="s">
        <v>100</v>
      </c>
      <c r="C155" t="str">
        <f t="shared" ca="1" si="348"/>
        <v>SPCEXP</v>
      </c>
      <c r="D155" t="str">
        <f t="shared" ca="1" si="349"/>
        <v>Alberta-Saskatchewan Intertie - Export</v>
      </c>
      <c r="F155" s="52">
        <v>1700</v>
      </c>
      <c r="G155" s="52">
        <v>10717.75</v>
      </c>
      <c r="H155" s="52">
        <v>19062</v>
      </c>
      <c r="I155" s="52">
        <v>15841.25</v>
      </c>
      <c r="J155" s="52">
        <v>1095</v>
      </c>
      <c r="K155" s="52">
        <v>2987</v>
      </c>
      <c r="L155" s="52">
        <v>9491</v>
      </c>
      <c r="M155" s="52">
        <v>27957</v>
      </c>
      <c r="N155" s="52">
        <v>7166.5</v>
      </c>
      <c r="O155" s="52">
        <v>2858.25</v>
      </c>
      <c r="P155" s="52">
        <v>1270.25</v>
      </c>
      <c r="Q155" s="32"/>
      <c r="R155" s="32">
        <v>24281.5</v>
      </c>
      <c r="S155" s="32">
        <v>206005.51</v>
      </c>
      <c r="T155" s="32">
        <v>408256.13</v>
      </c>
      <c r="U155" s="32">
        <v>679093.96</v>
      </c>
      <c r="V155" s="32">
        <v>22554.799999999999</v>
      </c>
      <c r="W155" s="32">
        <v>77671.460000000006</v>
      </c>
      <c r="X155" s="32">
        <v>557199.44999999995</v>
      </c>
      <c r="Y155" s="32">
        <v>636067.37</v>
      </c>
      <c r="Z155" s="32">
        <v>146970.29999999999</v>
      </c>
      <c r="AA155" s="32">
        <v>45851.68</v>
      </c>
      <c r="AB155" s="32">
        <v>48726.2</v>
      </c>
      <c r="AD155" s="2">
        <v>2.2999999999999998</v>
      </c>
      <c r="AE155" s="2">
        <v>2.2999999999999998</v>
      </c>
      <c r="AF155" s="2">
        <v>2.2999999999999998</v>
      </c>
      <c r="AG155" s="2">
        <v>2.2999999999999998</v>
      </c>
      <c r="AH155" s="2">
        <v>2.2999999999999998</v>
      </c>
      <c r="AI155" s="2">
        <v>2.2999999999999998</v>
      </c>
      <c r="AJ155" s="2">
        <v>2.2999999999999998</v>
      </c>
      <c r="AK155" s="2">
        <v>2.2999999999999998</v>
      </c>
      <c r="AL155" s="2">
        <v>2.2999999999999998</v>
      </c>
      <c r="AM155" s="2">
        <v>2.2999999999999998</v>
      </c>
      <c r="AN155" s="2">
        <v>2.2999999999999998</v>
      </c>
      <c r="AO155" s="33"/>
      <c r="AP155" s="33">
        <v>558.47</v>
      </c>
      <c r="AQ155" s="33">
        <v>4738.13</v>
      </c>
      <c r="AR155" s="33">
        <v>9389.89</v>
      </c>
      <c r="AS155" s="33">
        <v>15619.16</v>
      </c>
      <c r="AT155" s="33">
        <v>518.76</v>
      </c>
      <c r="AU155" s="33">
        <v>1786.44</v>
      </c>
      <c r="AV155" s="33">
        <v>12815.59</v>
      </c>
      <c r="AW155" s="33">
        <v>14629.55</v>
      </c>
      <c r="AX155" s="33">
        <v>3380.32</v>
      </c>
      <c r="AY155" s="33">
        <v>1054.5899999999999</v>
      </c>
      <c r="AZ155" s="33">
        <v>1120.7</v>
      </c>
      <c r="BA155" s="31">
        <f t="shared" si="312"/>
        <v>0</v>
      </c>
      <c r="BB155" s="31">
        <f t="shared" si="313"/>
        <v>-2.4300000000000002</v>
      </c>
      <c r="BC155" s="31">
        <f t="shared" si="314"/>
        <v>-20.6</v>
      </c>
      <c r="BD155" s="31">
        <f t="shared" si="315"/>
        <v>-81.650000000000006</v>
      </c>
      <c r="BE155" s="31">
        <f t="shared" si="316"/>
        <v>-135.82</v>
      </c>
      <c r="BF155" s="31">
        <f t="shared" si="317"/>
        <v>-4.51</v>
      </c>
      <c r="BG155" s="31">
        <f t="shared" si="318"/>
        <v>124.27</v>
      </c>
      <c r="BH155" s="31">
        <f t="shared" si="319"/>
        <v>891.52</v>
      </c>
      <c r="BI155" s="31">
        <f t="shared" si="320"/>
        <v>1017.71</v>
      </c>
      <c r="BJ155" s="31">
        <f t="shared" si="321"/>
        <v>-161.66999999999999</v>
      </c>
      <c r="BK155" s="31">
        <f t="shared" si="322"/>
        <v>-50.44</v>
      </c>
      <c r="BL155" s="31">
        <f t="shared" si="323"/>
        <v>-53.6</v>
      </c>
      <c r="BM155" s="6">
        <v>2.24E-2</v>
      </c>
      <c r="BN155" s="6">
        <v>2.24E-2</v>
      </c>
      <c r="BO155" s="6">
        <v>2.24E-2</v>
      </c>
      <c r="BP155" s="6">
        <v>2.24E-2</v>
      </c>
      <c r="BQ155" s="6">
        <v>2.24E-2</v>
      </c>
      <c r="BR155" s="6">
        <v>2.24E-2</v>
      </c>
      <c r="BS155" s="6">
        <v>2.24E-2</v>
      </c>
      <c r="BT155" s="6">
        <v>2.24E-2</v>
      </c>
      <c r="BU155" s="6">
        <v>2.24E-2</v>
      </c>
      <c r="BV155" s="6">
        <v>2.24E-2</v>
      </c>
      <c r="BW155" s="6">
        <v>2.24E-2</v>
      </c>
      <c r="BX155" s="6">
        <v>2.24E-2</v>
      </c>
      <c r="BY155" s="31">
        <v>0</v>
      </c>
      <c r="BZ155" s="31">
        <v>543.91</v>
      </c>
      <c r="CA155" s="31">
        <v>4614.5200000000004</v>
      </c>
      <c r="CB155" s="31">
        <v>9144.94</v>
      </c>
      <c r="CC155" s="31">
        <v>15211.7</v>
      </c>
      <c r="CD155" s="31">
        <v>505.23</v>
      </c>
      <c r="CE155" s="31">
        <v>1739.84</v>
      </c>
      <c r="CF155" s="31">
        <v>12481.27</v>
      </c>
      <c r="CG155" s="31">
        <v>14247.91</v>
      </c>
      <c r="CH155" s="31">
        <v>3292.13</v>
      </c>
      <c r="CI155" s="31">
        <v>1027.08</v>
      </c>
      <c r="CJ155" s="31">
        <v>1091.47</v>
      </c>
      <c r="CK155" s="32">
        <f t="shared" si="324"/>
        <v>0</v>
      </c>
      <c r="CL155" s="32">
        <f t="shared" si="325"/>
        <v>60.7</v>
      </c>
      <c r="CM155" s="32">
        <f t="shared" si="326"/>
        <v>515.01</v>
      </c>
      <c r="CN155" s="32">
        <f t="shared" si="327"/>
        <v>1020.64</v>
      </c>
      <c r="CO155" s="32">
        <f t="shared" si="328"/>
        <v>1697.73</v>
      </c>
      <c r="CP155" s="32">
        <f t="shared" si="329"/>
        <v>56.39</v>
      </c>
      <c r="CQ155" s="32">
        <f t="shared" si="330"/>
        <v>194.18</v>
      </c>
      <c r="CR155" s="32">
        <f t="shared" si="331"/>
        <v>1393</v>
      </c>
      <c r="CS155" s="32">
        <f t="shared" si="332"/>
        <v>1590.17</v>
      </c>
      <c r="CT155" s="32">
        <f t="shared" si="333"/>
        <v>367.43</v>
      </c>
      <c r="CU155" s="32">
        <f t="shared" si="334"/>
        <v>114.63</v>
      </c>
      <c r="CV155" s="32">
        <f t="shared" si="335"/>
        <v>121.82</v>
      </c>
      <c r="CW155" s="31">
        <f t="shared" si="336"/>
        <v>0</v>
      </c>
      <c r="CX155" s="31">
        <f t="shared" si="337"/>
        <v>48.569999999999986</v>
      </c>
      <c r="CY155" s="31">
        <f t="shared" si="338"/>
        <v>412.00000000000057</v>
      </c>
      <c r="CZ155" s="31">
        <f t="shared" si="339"/>
        <v>857.34000000000049</v>
      </c>
      <c r="DA155" s="31">
        <f t="shared" si="340"/>
        <v>1426.0900000000004</v>
      </c>
      <c r="DB155" s="31">
        <f t="shared" si="341"/>
        <v>47.370000000000012</v>
      </c>
      <c r="DC155" s="31">
        <f t="shared" si="342"/>
        <v>23.309999999999931</v>
      </c>
      <c r="DD155" s="31">
        <f t="shared" si="343"/>
        <v>167.16000000000031</v>
      </c>
      <c r="DE155" s="31">
        <f t="shared" si="344"/>
        <v>190.82000000000062</v>
      </c>
      <c r="DF155" s="31">
        <f t="shared" si="345"/>
        <v>440.90999999999974</v>
      </c>
      <c r="DG155" s="31">
        <f t="shared" si="346"/>
        <v>137.56000000000012</v>
      </c>
      <c r="DH155" s="31">
        <f t="shared" si="347"/>
        <v>146.18999999999991</v>
      </c>
      <c r="DI155" s="32">
        <f t="shared" si="276"/>
        <v>0</v>
      </c>
      <c r="DJ155" s="32">
        <f t="shared" si="277"/>
        <v>2.4300000000000002</v>
      </c>
      <c r="DK155" s="32">
        <f t="shared" si="278"/>
        <v>20.6</v>
      </c>
      <c r="DL155" s="32">
        <f t="shared" si="279"/>
        <v>42.87</v>
      </c>
      <c r="DM155" s="32">
        <f t="shared" si="280"/>
        <v>71.3</v>
      </c>
      <c r="DN155" s="32">
        <f t="shared" si="281"/>
        <v>2.37</v>
      </c>
      <c r="DO155" s="32">
        <f t="shared" si="282"/>
        <v>1.17</v>
      </c>
      <c r="DP155" s="32">
        <f t="shared" si="283"/>
        <v>8.36</v>
      </c>
      <c r="DQ155" s="32">
        <f t="shared" si="284"/>
        <v>9.5399999999999991</v>
      </c>
      <c r="DR155" s="32">
        <f t="shared" si="285"/>
        <v>22.05</v>
      </c>
      <c r="DS155" s="32">
        <f t="shared" si="286"/>
        <v>6.88</v>
      </c>
      <c r="DT155" s="32">
        <f t="shared" si="287"/>
        <v>7.31</v>
      </c>
      <c r="DU155" s="31">
        <f t="shared" si="288"/>
        <v>0</v>
      </c>
      <c r="DV155" s="31">
        <f t="shared" si="289"/>
        <v>7.62</v>
      </c>
      <c r="DW155" s="31">
        <f t="shared" si="290"/>
        <v>63.81</v>
      </c>
      <c r="DX155" s="31">
        <f t="shared" si="291"/>
        <v>130.96</v>
      </c>
      <c r="DY155" s="31">
        <f t="shared" si="292"/>
        <v>214.91</v>
      </c>
      <c r="DZ155" s="31">
        <f t="shared" si="293"/>
        <v>7.04</v>
      </c>
      <c r="EA155" s="31">
        <f t="shared" si="294"/>
        <v>3.42</v>
      </c>
      <c r="EB155" s="31">
        <f t="shared" si="295"/>
        <v>24.17</v>
      </c>
      <c r="EC155" s="31">
        <f t="shared" si="296"/>
        <v>27.23</v>
      </c>
      <c r="ED155" s="31">
        <f t="shared" si="297"/>
        <v>62.1</v>
      </c>
      <c r="EE155" s="31">
        <f t="shared" si="298"/>
        <v>19.11</v>
      </c>
      <c r="EF155" s="31">
        <f t="shared" si="299"/>
        <v>20.04</v>
      </c>
      <c r="EG155" s="32">
        <f t="shared" si="300"/>
        <v>0</v>
      </c>
      <c r="EH155" s="32">
        <f t="shared" si="301"/>
        <v>58.619999999999983</v>
      </c>
      <c r="EI155" s="32">
        <f t="shared" si="302"/>
        <v>496.41000000000059</v>
      </c>
      <c r="EJ155" s="32">
        <f t="shared" si="303"/>
        <v>1031.1700000000005</v>
      </c>
      <c r="EK155" s="32">
        <f t="shared" si="304"/>
        <v>1712.3000000000004</v>
      </c>
      <c r="EL155" s="32">
        <f t="shared" si="305"/>
        <v>56.780000000000008</v>
      </c>
      <c r="EM155" s="32">
        <f t="shared" si="306"/>
        <v>27.899999999999935</v>
      </c>
      <c r="EN155" s="32">
        <f t="shared" si="307"/>
        <v>199.69000000000034</v>
      </c>
      <c r="EO155" s="32">
        <f t="shared" si="308"/>
        <v>227.5900000000006</v>
      </c>
      <c r="EP155" s="32">
        <f t="shared" si="309"/>
        <v>525.05999999999972</v>
      </c>
      <c r="EQ155" s="32">
        <f t="shared" si="310"/>
        <v>163.55000000000013</v>
      </c>
      <c r="ER155" s="32">
        <f t="shared" si="311"/>
        <v>173.53999999999991</v>
      </c>
    </row>
    <row r="156" spans="1:148" x14ac:dyDescent="0.25">
      <c r="A156" t="s">
        <v>464</v>
      </c>
      <c r="B156" s="1" t="s">
        <v>65</v>
      </c>
      <c r="C156" t="str">
        <f t="shared" ca="1" si="348"/>
        <v>TAB1</v>
      </c>
      <c r="D156" t="str">
        <f t="shared" ca="1" si="349"/>
        <v>Taber Wind Facility</v>
      </c>
      <c r="E156" s="52">
        <v>30019.806121400001</v>
      </c>
      <c r="F156" s="52">
        <v>14653.8855742</v>
      </c>
      <c r="G156" s="52">
        <v>25415.4967038</v>
      </c>
      <c r="H156" s="52">
        <v>19190.654761400001</v>
      </c>
      <c r="I156" s="52">
        <v>12699.6733568</v>
      </c>
      <c r="J156" s="52">
        <v>8594.4163258999997</v>
      </c>
      <c r="K156" s="52">
        <v>10365.4604146</v>
      </c>
      <c r="L156" s="52">
        <v>14006.270148400001</v>
      </c>
      <c r="M156" s="52">
        <v>15307.3179674</v>
      </c>
      <c r="N156" s="52">
        <v>20240.6931152</v>
      </c>
      <c r="O156" s="52">
        <v>22808.472936499998</v>
      </c>
      <c r="P156" s="52">
        <v>23210.161541000001</v>
      </c>
      <c r="Q156" s="32">
        <v>740044.38</v>
      </c>
      <c r="R156" s="32">
        <v>323048.02</v>
      </c>
      <c r="S156" s="32">
        <v>457481.4</v>
      </c>
      <c r="T156" s="32">
        <v>348312.81</v>
      </c>
      <c r="U156" s="32">
        <v>442655.52</v>
      </c>
      <c r="V156" s="32">
        <v>444980.07</v>
      </c>
      <c r="W156" s="32">
        <v>183626.04</v>
      </c>
      <c r="X156" s="32">
        <v>301114</v>
      </c>
      <c r="Y156" s="32">
        <v>280214.21999999997</v>
      </c>
      <c r="Z156" s="32">
        <v>363322.84</v>
      </c>
      <c r="AA156" s="32">
        <v>391077.04</v>
      </c>
      <c r="AB156" s="32">
        <v>415438.35</v>
      </c>
      <c r="AC156" s="2">
        <v>0.78</v>
      </c>
      <c r="AD156" s="2">
        <v>0.78</v>
      </c>
      <c r="AE156" s="2">
        <v>0.78</v>
      </c>
      <c r="AF156" s="2">
        <v>0.78</v>
      </c>
      <c r="AG156" s="2">
        <v>0.78</v>
      </c>
      <c r="AH156" s="2">
        <v>0.78</v>
      </c>
      <c r="AI156" s="2">
        <v>0.78</v>
      </c>
      <c r="AJ156" s="2">
        <v>0.78</v>
      </c>
      <c r="AK156" s="2">
        <v>0.78</v>
      </c>
      <c r="AL156" s="2">
        <v>0.78</v>
      </c>
      <c r="AM156" s="2">
        <v>0.78</v>
      </c>
      <c r="AN156" s="2">
        <v>0.78</v>
      </c>
      <c r="AO156" s="33">
        <v>5772.35</v>
      </c>
      <c r="AP156" s="33">
        <v>2519.77</v>
      </c>
      <c r="AQ156" s="33">
        <v>3568.35</v>
      </c>
      <c r="AR156" s="33">
        <v>2716.84</v>
      </c>
      <c r="AS156" s="33">
        <v>3452.71</v>
      </c>
      <c r="AT156" s="33">
        <v>3470.84</v>
      </c>
      <c r="AU156" s="33">
        <v>1432.28</v>
      </c>
      <c r="AV156" s="33">
        <v>2348.69</v>
      </c>
      <c r="AW156" s="33">
        <v>2185.67</v>
      </c>
      <c r="AX156" s="33">
        <v>2833.92</v>
      </c>
      <c r="AY156" s="33">
        <v>3050.4</v>
      </c>
      <c r="AZ156" s="33">
        <v>3240.42</v>
      </c>
      <c r="BA156" s="31">
        <f t="shared" si="312"/>
        <v>-74</v>
      </c>
      <c r="BB156" s="31">
        <f t="shared" si="313"/>
        <v>-32.299999999999997</v>
      </c>
      <c r="BC156" s="31">
        <f t="shared" si="314"/>
        <v>-45.75</v>
      </c>
      <c r="BD156" s="31">
        <f t="shared" si="315"/>
        <v>-69.66</v>
      </c>
      <c r="BE156" s="31">
        <f t="shared" si="316"/>
        <v>-88.53</v>
      </c>
      <c r="BF156" s="31">
        <f t="shared" si="317"/>
        <v>-89</v>
      </c>
      <c r="BG156" s="31">
        <f t="shared" si="318"/>
        <v>293.8</v>
      </c>
      <c r="BH156" s="31">
        <f t="shared" si="319"/>
        <v>481.78</v>
      </c>
      <c r="BI156" s="31">
        <f t="shared" si="320"/>
        <v>448.34</v>
      </c>
      <c r="BJ156" s="31">
        <f t="shared" si="321"/>
        <v>-399.66</v>
      </c>
      <c r="BK156" s="31">
        <f t="shared" si="322"/>
        <v>-430.18</v>
      </c>
      <c r="BL156" s="31">
        <f t="shared" si="323"/>
        <v>-456.98</v>
      </c>
      <c r="BM156" s="6">
        <v>-1.8800000000000001E-2</v>
      </c>
      <c r="BN156" s="6">
        <v>-1.8800000000000001E-2</v>
      </c>
      <c r="BO156" s="6">
        <v>-1.8800000000000001E-2</v>
      </c>
      <c r="BP156" s="6">
        <v>-1.8800000000000001E-2</v>
      </c>
      <c r="BQ156" s="6">
        <v>-1.8800000000000001E-2</v>
      </c>
      <c r="BR156" s="6">
        <v>-1.8800000000000001E-2</v>
      </c>
      <c r="BS156" s="6">
        <v>-1.8800000000000001E-2</v>
      </c>
      <c r="BT156" s="6">
        <v>-1.8800000000000001E-2</v>
      </c>
      <c r="BU156" s="6">
        <v>-1.8800000000000001E-2</v>
      </c>
      <c r="BV156" s="6">
        <v>-1.8800000000000001E-2</v>
      </c>
      <c r="BW156" s="6">
        <v>-1.8800000000000001E-2</v>
      </c>
      <c r="BX156" s="6">
        <v>-1.8800000000000001E-2</v>
      </c>
      <c r="BY156" s="31">
        <v>-13912.83</v>
      </c>
      <c r="BZ156" s="31">
        <v>-6073.3</v>
      </c>
      <c r="CA156" s="31">
        <v>-8600.65</v>
      </c>
      <c r="CB156" s="31">
        <v>-6548.28</v>
      </c>
      <c r="CC156" s="31">
        <v>-8321.92</v>
      </c>
      <c r="CD156" s="31">
        <v>-8365.6299999999992</v>
      </c>
      <c r="CE156" s="31">
        <v>-3452.17</v>
      </c>
      <c r="CF156" s="31">
        <v>-5660.94</v>
      </c>
      <c r="CG156" s="31">
        <v>-5268.03</v>
      </c>
      <c r="CH156" s="31">
        <v>-6830.47</v>
      </c>
      <c r="CI156" s="31">
        <v>-7352.25</v>
      </c>
      <c r="CJ156" s="31">
        <v>-7810.24</v>
      </c>
      <c r="CK156" s="32">
        <f t="shared" si="324"/>
        <v>1850.11</v>
      </c>
      <c r="CL156" s="32">
        <f t="shared" si="325"/>
        <v>807.62</v>
      </c>
      <c r="CM156" s="32">
        <f t="shared" si="326"/>
        <v>1143.7</v>
      </c>
      <c r="CN156" s="32">
        <f t="shared" si="327"/>
        <v>870.78</v>
      </c>
      <c r="CO156" s="32">
        <f t="shared" si="328"/>
        <v>1106.6400000000001</v>
      </c>
      <c r="CP156" s="32">
        <f t="shared" si="329"/>
        <v>1112.45</v>
      </c>
      <c r="CQ156" s="32">
        <f t="shared" si="330"/>
        <v>459.07</v>
      </c>
      <c r="CR156" s="32">
        <f t="shared" si="331"/>
        <v>752.79</v>
      </c>
      <c r="CS156" s="32">
        <f t="shared" si="332"/>
        <v>700.54</v>
      </c>
      <c r="CT156" s="32">
        <f t="shared" si="333"/>
        <v>908.31</v>
      </c>
      <c r="CU156" s="32">
        <f t="shared" si="334"/>
        <v>977.69</v>
      </c>
      <c r="CV156" s="32">
        <f t="shared" si="335"/>
        <v>1038.5999999999999</v>
      </c>
      <c r="CW156" s="31">
        <f t="shared" si="336"/>
        <v>-17761.07</v>
      </c>
      <c r="CX156" s="31">
        <f t="shared" si="337"/>
        <v>-7753.1500000000005</v>
      </c>
      <c r="CY156" s="31">
        <f t="shared" si="338"/>
        <v>-10979.55</v>
      </c>
      <c r="CZ156" s="31">
        <f t="shared" si="339"/>
        <v>-8324.68</v>
      </c>
      <c r="DA156" s="31">
        <f t="shared" si="340"/>
        <v>-10579.46</v>
      </c>
      <c r="DB156" s="31">
        <f t="shared" si="341"/>
        <v>-10635.02</v>
      </c>
      <c r="DC156" s="31">
        <f t="shared" si="342"/>
        <v>-4719.18</v>
      </c>
      <c r="DD156" s="31">
        <f t="shared" si="343"/>
        <v>-7738.62</v>
      </c>
      <c r="DE156" s="31">
        <f t="shared" si="344"/>
        <v>-7201.5</v>
      </c>
      <c r="DF156" s="31">
        <f t="shared" si="345"/>
        <v>-8356.42</v>
      </c>
      <c r="DG156" s="31">
        <f t="shared" si="346"/>
        <v>-8994.7799999999988</v>
      </c>
      <c r="DH156" s="31">
        <f t="shared" si="347"/>
        <v>-9555.08</v>
      </c>
      <c r="DI156" s="32">
        <f t="shared" si="276"/>
        <v>-888.05</v>
      </c>
      <c r="DJ156" s="32">
        <f t="shared" si="277"/>
        <v>-387.66</v>
      </c>
      <c r="DK156" s="32">
        <f t="shared" si="278"/>
        <v>-548.98</v>
      </c>
      <c r="DL156" s="32">
        <f t="shared" si="279"/>
        <v>-416.23</v>
      </c>
      <c r="DM156" s="32">
        <f t="shared" si="280"/>
        <v>-528.97</v>
      </c>
      <c r="DN156" s="32">
        <f t="shared" si="281"/>
        <v>-531.75</v>
      </c>
      <c r="DO156" s="32">
        <f t="shared" si="282"/>
        <v>-235.96</v>
      </c>
      <c r="DP156" s="32">
        <f t="shared" si="283"/>
        <v>-386.93</v>
      </c>
      <c r="DQ156" s="32">
        <f t="shared" si="284"/>
        <v>-360.08</v>
      </c>
      <c r="DR156" s="32">
        <f t="shared" si="285"/>
        <v>-417.82</v>
      </c>
      <c r="DS156" s="32">
        <f t="shared" si="286"/>
        <v>-449.74</v>
      </c>
      <c r="DT156" s="32">
        <f t="shared" si="287"/>
        <v>-477.75</v>
      </c>
      <c r="DU156" s="31">
        <f t="shared" si="288"/>
        <v>-2822.49</v>
      </c>
      <c r="DV156" s="31">
        <f t="shared" si="289"/>
        <v>-1215.6300000000001</v>
      </c>
      <c r="DW156" s="31">
        <f t="shared" si="290"/>
        <v>-1700.44</v>
      </c>
      <c r="DX156" s="31">
        <f t="shared" si="291"/>
        <v>-1271.5999999999999</v>
      </c>
      <c r="DY156" s="31">
        <f t="shared" si="292"/>
        <v>-1594.28</v>
      </c>
      <c r="DZ156" s="31">
        <f t="shared" si="293"/>
        <v>-1580.07</v>
      </c>
      <c r="EA156" s="31">
        <f t="shared" si="294"/>
        <v>-691.44</v>
      </c>
      <c r="EB156" s="31">
        <f t="shared" si="295"/>
        <v>-1119.05</v>
      </c>
      <c r="EC156" s="31">
        <f t="shared" si="296"/>
        <v>-1027.6199999999999</v>
      </c>
      <c r="ED156" s="31">
        <f t="shared" si="297"/>
        <v>-1176.97</v>
      </c>
      <c r="EE156" s="31">
        <f t="shared" si="298"/>
        <v>-1249.69</v>
      </c>
      <c r="EF156" s="31">
        <f t="shared" si="299"/>
        <v>-1309.8699999999999</v>
      </c>
      <c r="EG156" s="32">
        <f t="shared" si="300"/>
        <v>-21471.61</v>
      </c>
      <c r="EH156" s="32">
        <f t="shared" si="301"/>
        <v>-9356.44</v>
      </c>
      <c r="EI156" s="32">
        <f t="shared" si="302"/>
        <v>-13228.97</v>
      </c>
      <c r="EJ156" s="32">
        <f t="shared" si="303"/>
        <v>-10012.51</v>
      </c>
      <c r="EK156" s="32">
        <f t="shared" si="304"/>
        <v>-12702.71</v>
      </c>
      <c r="EL156" s="32">
        <f t="shared" si="305"/>
        <v>-12746.84</v>
      </c>
      <c r="EM156" s="32">
        <f t="shared" si="306"/>
        <v>-5646.58</v>
      </c>
      <c r="EN156" s="32">
        <f t="shared" si="307"/>
        <v>-9244.6</v>
      </c>
      <c r="EO156" s="32">
        <f t="shared" si="308"/>
        <v>-8589.2000000000007</v>
      </c>
      <c r="EP156" s="32">
        <f t="shared" si="309"/>
        <v>-9951.2099999999991</v>
      </c>
      <c r="EQ156" s="32">
        <f t="shared" si="310"/>
        <v>-10694.21</v>
      </c>
      <c r="ER156" s="32">
        <f t="shared" si="311"/>
        <v>-11342.7</v>
      </c>
    </row>
    <row r="157" spans="1:148" x14ac:dyDescent="0.25">
      <c r="A157" t="s">
        <v>524</v>
      </c>
      <c r="B157" s="1" t="s">
        <v>118</v>
      </c>
      <c r="C157" t="str">
        <f t="shared" ca="1" si="348"/>
        <v>TAY1</v>
      </c>
      <c r="D157" t="str">
        <f t="shared" ca="1" si="349"/>
        <v>Taylor Hydro Facility</v>
      </c>
      <c r="E157" s="52">
        <v>0</v>
      </c>
      <c r="F157" s="52">
        <v>0</v>
      </c>
      <c r="G157" s="52">
        <v>0</v>
      </c>
      <c r="H157" s="52">
        <v>0</v>
      </c>
      <c r="I157" s="52">
        <v>8352.9923999999992</v>
      </c>
      <c r="J157" s="52">
        <v>9131.8852000000006</v>
      </c>
      <c r="K157" s="52">
        <v>9845.9236000000001</v>
      </c>
      <c r="L157" s="52">
        <v>9231.3340000000007</v>
      </c>
      <c r="M157" s="52">
        <v>8654.6959999999999</v>
      </c>
      <c r="N157" s="52">
        <v>818.64599999999996</v>
      </c>
      <c r="O157" s="52">
        <v>0</v>
      </c>
      <c r="P157" s="52">
        <v>0</v>
      </c>
      <c r="Q157" s="32">
        <v>0</v>
      </c>
      <c r="R157" s="32">
        <v>0</v>
      </c>
      <c r="S157" s="32">
        <v>0</v>
      </c>
      <c r="T157" s="32">
        <v>0</v>
      </c>
      <c r="U157" s="32">
        <v>496256.45</v>
      </c>
      <c r="V157" s="32">
        <v>813430.89</v>
      </c>
      <c r="W157" s="32">
        <v>227931.9</v>
      </c>
      <c r="X157" s="32">
        <v>311903.14</v>
      </c>
      <c r="Y157" s="32">
        <v>180525.19</v>
      </c>
      <c r="Z157" s="32">
        <v>26503.84</v>
      </c>
      <c r="AA157" s="32">
        <v>0</v>
      </c>
      <c r="AB157" s="32">
        <v>0</v>
      </c>
      <c r="AC157" s="2">
        <v>4.05</v>
      </c>
      <c r="AD157" s="2">
        <v>4.05</v>
      </c>
      <c r="AE157" s="2">
        <v>4.05</v>
      </c>
      <c r="AF157" s="2">
        <v>4.05</v>
      </c>
      <c r="AG157" s="2">
        <v>4.05</v>
      </c>
      <c r="AH157" s="2">
        <v>4.05</v>
      </c>
      <c r="AI157" s="2">
        <v>4.05</v>
      </c>
      <c r="AJ157" s="2">
        <v>4.05</v>
      </c>
      <c r="AK157" s="2">
        <v>4.05</v>
      </c>
      <c r="AL157" s="2">
        <v>4.05</v>
      </c>
      <c r="AM157" s="2">
        <v>4.05</v>
      </c>
      <c r="AN157" s="2">
        <v>4.05</v>
      </c>
      <c r="AO157" s="33">
        <v>0</v>
      </c>
      <c r="AP157" s="33">
        <v>0</v>
      </c>
      <c r="AQ157" s="33">
        <v>0</v>
      </c>
      <c r="AR157" s="33">
        <v>0</v>
      </c>
      <c r="AS157" s="33">
        <v>20098.39</v>
      </c>
      <c r="AT157" s="33">
        <v>32943.949999999997</v>
      </c>
      <c r="AU157" s="33">
        <v>9231.24</v>
      </c>
      <c r="AV157" s="33">
        <v>12632.08</v>
      </c>
      <c r="AW157" s="33">
        <v>7311.27</v>
      </c>
      <c r="AX157" s="33">
        <v>1073.4100000000001</v>
      </c>
      <c r="AY157" s="33">
        <v>0</v>
      </c>
      <c r="AZ157" s="33">
        <v>0</v>
      </c>
      <c r="BA157" s="31">
        <f t="shared" si="312"/>
        <v>0</v>
      </c>
      <c r="BB157" s="31">
        <f t="shared" si="313"/>
        <v>0</v>
      </c>
      <c r="BC157" s="31">
        <f t="shared" si="314"/>
        <v>0</v>
      </c>
      <c r="BD157" s="31">
        <f t="shared" si="315"/>
        <v>0</v>
      </c>
      <c r="BE157" s="31">
        <f t="shared" si="316"/>
        <v>-99.25</v>
      </c>
      <c r="BF157" s="31">
        <f t="shared" si="317"/>
        <v>-162.69</v>
      </c>
      <c r="BG157" s="31">
        <f t="shared" si="318"/>
        <v>364.69</v>
      </c>
      <c r="BH157" s="31">
        <f t="shared" si="319"/>
        <v>499.05</v>
      </c>
      <c r="BI157" s="31">
        <f t="shared" si="320"/>
        <v>288.83999999999997</v>
      </c>
      <c r="BJ157" s="31">
        <f t="shared" si="321"/>
        <v>-29.15</v>
      </c>
      <c r="BK157" s="31">
        <f t="shared" si="322"/>
        <v>0</v>
      </c>
      <c r="BL157" s="31">
        <f t="shared" si="323"/>
        <v>0</v>
      </c>
      <c r="BM157" s="6">
        <v>1.9E-3</v>
      </c>
      <c r="BN157" s="6">
        <v>1.9E-3</v>
      </c>
      <c r="BO157" s="6">
        <v>1.9E-3</v>
      </c>
      <c r="BP157" s="6">
        <v>1.9E-3</v>
      </c>
      <c r="BQ157" s="6">
        <v>1.9E-3</v>
      </c>
      <c r="BR157" s="6">
        <v>1.9E-3</v>
      </c>
      <c r="BS157" s="6">
        <v>1.9E-3</v>
      </c>
      <c r="BT157" s="6">
        <v>1.9E-3</v>
      </c>
      <c r="BU157" s="6">
        <v>1.9E-3</v>
      </c>
      <c r="BV157" s="6">
        <v>1.9E-3</v>
      </c>
      <c r="BW157" s="6">
        <v>1.9E-3</v>
      </c>
      <c r="BX157" s="6">
        <v>1.9E-3</v>
      </c>
      <c r="BY157" s="31">
        <v>0</v>
      </c>
      <c r="BZ157" s="31">
        <v>0</v>
      </c>
      <c r="CA157" s="31">
        <v>0</v>
      </c>
      <c r="CB157" s="31">
        <v>0</v>
      </c>
      <c r="CC157" s="31">
        <v>942.89</v>
      </c>
      <c r="CD157" s="31">
        <v>1545.52</v>
      </c>
      <c r="CE157" s="31">
        <v>433.07</v>
      </c>
      <c r="CF157" s="31">
        <v>592.62</v>
      </c>
      <c r="CG157" s="31">
        <v>343</v>
      </c>
      <c r="CH157" s="31">
        <v>50.36</v>
      </c>
      <c r="CI157" s="31">
        <v>0</v>
      </c>
      <c r="CJ157" s="31">
        <v>0</v>
      </c>
      <c r="CK157" s="32">
        <f t="shared" si="324"/>
        <v>0</v>
      </c>
      <c r="CL157" s="32">
        <f t="shared" si="325"/>
        <v>0</v>
      </c>
      <c r="CM157" s="32">
        <f t="shared" si="326"/>
        <v>0</v>
      </c>
      <c r="CN157" s="32">
        <f t="shared" si="327"/>
        <v>0</v>
      </c>
      <c r="CO157" s="32">
        <f t="shared" si="328"/>
        <v>1240.6400000000001</v>
      </c>
      <c r="CP157" s="32">
        <f t="shared" si="329"/>
        <v>2033.58</v>
      </c>
      <c r="CQ157" s="32">
        <f t="shared" si="330"/>
        <v>569.83000000000004</v>
      </c>
      <c r="CR157" s="32">
        <f t="shared" si="331"/>
        <v>779.76</v>
      </c>
      <c r="CS157" s="32">
        <f t="shared" si="332"/>
        <v>451.31</v>
      </c>
      <c r="CT157" s="32">
        <f t="shared" si="333"/>
        <v>66.260000000000005</v>
      </c>
      <c r="CU157" s="32">
        <f t="shared" si="334"/>
        <v>0</v>
      </c>
      <c r="CV157" s="32">
        <f t="shared" si="335"/>
        <v>0</v>
      </c>
      <c r="CW157" s="31">
        <f t="shared" si="336"/>
        <v>0</v>
      </c>
      <c r="CX157" s="31">
        <f t="shared" si="337"/>
        <v>0</v>
      </c>
      <c r="CY157" s="31">
        <f t="shared" si="338"/>
        <v>0</v>
      </c>
      <c r="CZ157" s="31">
        <f t="shared" si="339"/>
        <v>0</v>
      </c>
      <c r="DA157" s="31">
        <f t="shared" si="340"/>
        <v>-17815.61</v>
      </c>
      <c r="DB157" s="31">
        <f t="shared" si="341"/>
        <v>-29202.16</v>
      </c>
      <c r="DC157" s="31">
        <f t="shared" si="342"/>
        <v>-8593.0300000000007</v>
      </c>
      <c r="DD157" s="31">
        <f t="shared" si="343"/>
        <v>-11758.75</v>
      </c>
      <c r="DE157" s="31">
        <f t="shared" si="344"/>
        <v>-6805.8000000000011</v>
      </c>
      <c r="DF157" s="31">
        <f t="shared" si="345"/>
        <v>-927.6400000000001</v>
      </c>
      <c r="DG157" s="31">
        <f t="shared" si="346"/>
        <v>0</v>
      </c>
      <c r="DH157" s="31">
        <f t="shared" si="347"/>
        <v>0</v>
      </c>
      <c r="DI157" s="32">
        <f t="shared" si="276"/>
        <v>0</v>
      </c>
      <c r="DJ157" s="32">
        <f t="shared" si="277"/>
        <v>0</v>
      </c>
      <c r="DK157" s="32">
        <f t="shared" si="278"/>
        <v>0</v>
      </c>
      <c r="DL157" s="32">
        <f t="shared" si="279"/>
        <v>0</v>
      </c>
      <c r="DM157" s="32">
        <f t="shared" si="280"/>
        <v>-890.78</v>
      </c>
      <c r="DN157" s="32">
        <f t="shared" si="281"/>
        <v>-1460.11</v>
      </c>
      <c r="DO157" s="32">
        <f t="shared" si="282"/>
        <v>-429.65</v>
      </c>
      <c r="DP157" s="32">
        <f t="shared" si="283"/>
        <v>-587.94000000000005</v>
      </c>
      <c r="DQ157" s="32">
        <f t="shared" si="284"/>
        <v>-340.29</v>
      </c>
      <c r="DR157" s="32">
        <f t="shared" si="285"/>
        <v>-46.38</v>
      </c>
      <c r="DS157" s="32">
        <f t="shared" si="286"/>
        <v>0</v>
      </c>
      <c r="DT157" s="32">
        <f t="shared" si="287"/>
        <v>0</v>
      </c>
      <c r="DU157" s="31">
        <f t="shared" si="288"/>
        <v>0</v>
      </c>
      <c r="DV157" s="31">
        <f t="shared" si="289"/>
        <v>0</v>
      </c>
      <c r="DW157" s="31">
        <f t="shared" si="290"/>
        <v>0</v>
      </c>
      <c r="DX157" s="31">
        <f t="shared" si="291"/>
        <v>0</v>
      </c>
      <c r="DY157" s="31">
        <f t="shared" si="292"/>
        <v>-2684.73</v>
      </c>
      <c r="DZ157" s="31">
        <f t="shared" si="293"/>
        <v>-4338.63</v>
      </c>
      <c r="EA157" s="31">
        <f t="shared" si="294"/>
        <v>-1259.03</v>
      </c>
      <c r="EB157" s="31">
        <f t="shared" si="295"/>
        <v>-1700.39</v>
      </c>
      <c r="EC157" s="31">
        <f t="shared" si="296"/>
        <v>-971.16</v>
      </c>
      <c r="ED157" s="31">
        <f t="shared" si="297"/>
        <v>-130.65</v>
      </c>
      <c r="EE157" s="31">
        <f t="shared" si="298"/>
        <v>0</v>
      </c>
      <c r="EF157" s="31">
        <f t="shared" si="299"/>
        <v>0</v>
      </c>
      <c r="EG157" s="32">
        <f t="shared" si="300"/>
        <v>0</v>
      </c>
      <c r="EH157" s="32">
        <f t="shared" si="301"/>
        <v>0</v>
      </c>
      <c r="EI157" s="32">
        <f t="shared" si="302"/>
        <v>0</v>
      </c>
      <c r="EJ157" s="32">
        <f t="shared" si="303"/>
        <v>0</v>
      </c>
      <c r="EK157" s="32">
        <f t="shared" si="304"/>
        <v>-21391.119999999999</v>
      </c>
      <c r="EL157" s="32">
        <f t="shared" si="305"/>
        <v>-35000.9</v>
      </c>
      <c r="EM157" s="32">
        <f t="shared" si="306"/>
        <v>-10281.710000000001</v>
      </c>
      <c r="EN157" s="32">
        <f t="shared" si="307"/>
        <v>-14047.08</v>
      </c>
      <c r="EO157" s="32">
        <f t="shared" si="308"/>
        <v>-8117.2500000000009</v>
      </c>
      <c r="EP157" s="32">
        <f t="shared" si="309"/>
        <v>-1104.67</v>
      </c>
      <c r="EQ157" s="32">
        <f t="shared" si="310"/>
        <v>0</v>
      </c>
      <c r="ER157" s="32">
        <f t="shared" si="311"/>
        <v>0</v>
      </c>
    </row>
    <row r="158" spans="1:148" x14ac:dyDescent="0.25">
      <c r="A158" t="s">
        <v>468</v>
      </c>
      <c r="B158" s="1" t="s">
        <v>141</v>
      </c>
      <c r="C158" t="str">
        <f t="shared" ca="1" si="348"/>
        <v>TC01</v>
      </c>
      <c r="D158" t="str">
        <f t="shared" ca="1" si="349"/>
        <v>Carseland Industrial System</v>
      </c>
      <c r="E158" s="52">
        <v>46509.321799999998</v>
      </c>
      <c r="F158" s="52">
        <v>36299.419199999997</v>
      </c>
      <c r="G158" s="52">
        <v>47016.040300000001</v>
      </c>
      <c r="H158" s="52">
        <v>41886.278599999998</v>
      </c>
      <c r="I158" s="52">
        <v>44889.9499</v>
      </c>
      <c r="J158" s="52">
        <v>43531.387900000002</v>
      </c>
      <c r="K158" s="52">
        <v>46985.337500000001</v>
      </c>
      <c r="L158" s="52">
        <v>46792.932800000002</v>
      </c>
      <c r="M158" s="52">
        <v>45502.390899999999</v>
      </c>
      <c r="N158" s="52">
        <v>36454.722800000003</v>
      </c>
      <c r="O158" s="52">
        <v>44804.785000000003</v>
      </c>
      <c r="P158" s="52">
        <v>48430.086300000003</v>
      </c>
      <c r="Q158" s="32">
        <v>1579561.02</v>
      </c>
      <c r="R158" s="32">
        <v>963662.37</v>
      </c>
      <c r="S158" s="32">
        <v>971475.8</v>
      </c>
      <c r="T158" s="32">
        <v>879464.34</v>
      </c>
      <c r="U158" s="32">
        <v>2480915.96</v>
      </c>
      <c r="V158" s="32">
        <v>4407968.33</v>
      </c>
      <c r="W158" s="32">
        <v>1084790.68</v>
      </c>
      <c r="X158" s="32">
        <v>1591411.46</v>
      </c>
      <c r="Y158" s="32">
        <v>948547.49</v>
      </c>
      <c r="Z158" s="32">
        <v>774132.58</v>
      </c>
      <c r="AA158" s="32">
        <v>957959.03</v>
      </c>
      <c r="AB158" s="32">
        <v>1028405.14</v>
      </c>
      <c r="AC158" s="2">
        <v>1.78</v>
      </c>
      <c r="AD158" s="2">
        <v>1.78</v>
      </c>
      <c r="AE158" s="2">
        <v>1.78</v>
      </c>
      <c r="AF158" s="2">
        <v>1.78</v>
      </c>
      <c r="AG158" s="2">
        <v>1.78</v>
      </c>
      <c r="AH158" s="2">
        <v>1.78</v>
      </c>
      <c r="AI158" s="2">
        <v>1.78</v>
      </c>
      <c r="AJ158" s="2">
        <v>1.78</v>
      </c>
      <c r="AK158" s="2">
        <v>1.78</v>
      </c>
      <c r="AL158" s="2">
        <v>1.78</v>
      </c>
      <c r="AM158" s="2">
        <v>1.78</v>
      </c>
      <c r="AN158" s="2">
        <v>1.78</v>
      </c>
      <c r="AO158" s="33">
        <v>28116.19</v>
      </c>
      <c r="AP158" s="33">
        <v>17153.189999999999</v>
      </c>
      <c r="AQ158" s="33">
        <v>17292.27</v>
      </c>
      <c r="AR158" s="33">
        <v>15654.47</v>
      </c>
      <c r="AS158" s="33">
        <v>44160.3</v>
      </c>
      <c r="AT158" s="33">
        <v>78461.84</v>
      </c>
      <c r="AU158" s="33">
        <v>19309.27</v>
      </c>
      <c r="AV158" s="33">
        <v>28327.119999999999</v>
      </c>
      <c r="AW158" s="33">
        <v>16884.150000000001</v>
      </c>
      <c r="AX158" s="33">
        <v>13779.56</v>
      </c>
      <c r="AY158" s="33">
        <v>17051.669999999998</v>
      </c>
      <c r="AZ158" s="33">
        <v>18305.61</v>
      </c>
      <c r="BA158" s="31">
        <f t="shared" si="312"/>
        <v>-157.96</v>
      </c>
      <c r="BB158" s="31">
        <f t="shared" si="313"/>
        <v>-96.37</v>
      </c>
      <c r="BC158" s="31">
        <f t="shared" si="314"/>
        <v>-97.15</v>
      </c>
      <c r="BD158" s="31">
        <f t="shared" si="315"/>
        <v>-175.89</v>
      </c>
      <c r="BE158" s="31">
        <f t="shared" si="316"/>
        <v>-496.18</v>
      </c>
      <c r="BF158" s="31">
        <f t="shared" si="317"/>
        <v>-881.59</v>
      </c>
      <c r="BG158" s="31">
        <f t="shared" si="318"/>
        <v>1735.67</v>
      </c>
      <c r="BH158" s="31">
        <f t="shared" si="319"/>
        <v>2546.2600000000002</v>
      </c>
      <c r="BI158" s="31">
        <f t="shared" si="320"/>
        <v>1517.68</v>
      </c>
      <c r="BJ158" s="31">
        <f t="shared" si="321"/>
        <v>-851.55</v>
      </c>
      <c r="BK158" s="31">
        <f t="shared" si="322"/>
        <v>-1053.75</v>
      </c>
      <c r="BL158" s="31">
        <f t="shared" si="323"/>
        <v>-1131.25</v>
      </c>
      <c r="BM158" s="6">
        <v>-2.7400000000000001E-2</v>
      </c>
      <c r="BN158" s="6">
        <v>-2.7400000000000001E-2</v>
      </c>
      <c r="BO158" s="6">
        <v>-2.7400000000000001E-2</v>
      </c>
      <c r="BP158" s="6">
        <v>-2.7400000000000001E-2</v>
      </c>
      <c r="BQ158" s="6">
        <v>-2.7400000000000001E-2</v>
      </c>
      <c r="BR158" s="6">
        <v>-2.7400000000000001E-2</v>
      </c>
      <c r="BS158" s="6">
        <v>-2.7400000000000001E-2</v>
      </c>
      <c r="BT158" s="6">
        <v>-2.7400000000000001E-2</v>
      </c>
      <c r="BU158" s="6">
        <v>-2.7400000000000001E-2</v>
      </c>
      <c r="BV158" s="6">
        <v>-2.7400000000000001E-2</v>
      </c>
      <c r="BW158" s="6">
        <v>-2.7400000000000001E-2</v>
      </c>
      <c r="BX158" s="6">
        <v>-2.7400000000000001E-2</v>
      </c>
      <c r="BY158" s="31">
        <v>-43279.97</v>
      </c>
      <c r="BZ158" s="31">
        <v>-26404.35</v>
      </c>
      <c r="CA158" s="31">
        <v>-26618.44</v>
      </c>
      <c r="CB158" s="31">
        <v>-24097.32</v>
      </c>
      <c r="CC158" s="31">
        <v>-67977.100000000006</v>
      </c>
      <c r="CD158" s="31">
        <v>-120778.33</v>
      </c>
      <c r="CE158" s="31">
        <v>-29723.26</v>
      </c>
      <c r="CF158" s="31">
        <v>-43604.67</v>
      </c>
      <c r="CG158" s="31">
        <v>-25990.2</v>
      </c>
      <c r="CH158" s="31">
        <v>-21211.23</v>
      </c>
      <c r="CI158" s="31">
        <v>-26248.080000000002</v>
      </c>
      <c r="CJ158" s="31">
        <v>-28178.3</v>
      </c>
      <c r="CK158" s="32">
        <f t="shared" si="324"/>
        <v>3948.9</v>
      </c>
      <c r="CL158" s="32">
        <f t="shared" si="325"/>
        <v>2409.16</v>
      </c>
      <c r="CM158" s="32">
        <f t="shared" si="326"/>
        <v>2428.69</v>
      </c>
      <c r="CN158" s="32">
        <f t="shared" si="327"/>
        <v>2198.66</v>
      </c>
      <c r="CO158" s="32">
        <f t="shared" si="328"/>
        <v>6202.29</v>
      </c>
      <c r="CP158" s="32">
        <f t="shared" si="329"/>
        <v>11019.92</v>
      </c>
      <c r="CQ158" s="32">
        <f t="shared" si="330"/>
        <v>2711.98</v>
      </c>
      <c r="CR158" s="32">
        <f t="shared" si="331"/>
        <v>3978.53</v>
      </c>
      <c r="CS158" s="32">
        <f t="shared" si="332"/>
        <v>2371.37</v>
      </c>
      <c r="CT158" s="32">
        <f t="shared" si="333"/>
        <v>1935.33</v>
      </c>
      <c r="CU158" s="32">
        <f t="shared" si="334"/>
        <v>2394.9</v>
      </c>
      <c r="CV158" s="32">
        <f t="shared" si="335"/>
        <v>2571.0100000000002</v>
      </c>
      <c r="CW158" s="31">
        <f t="shared" si="336"/>
        <v>-67289.299999999988</v>
      </c>
      <c r="CX158" s="31">
        <f t="shared" si="337"/>
        <v>-41052.009999999995</v>
      </c>
      <c r="CY158" s="31">
        <f t="shared" si="338"/>
        <v>-41384.870000000003</v>
      </c>
      <c r="CZ158" s="31">
        <f t="shared" si="339"/>
        <v>-37377.24</v>
      </c>
      <c r="DA158" s="31">
        <f t="shared" si="340"/>
        <v>-105438.93000000002</v>
      </c>
      <c r="DB158" s="31">
        <f t="shared" si="341"/>
        <v>-187338.66</v>
      </c>
      <c r="DC158" s="31">
        <f t="shared" si="342"/>
        <v>-48056.22</v>
      </c>
      <c r="DD158" s="31">
        <f t="shared" si="343"/>
        <v>-70499.51999999999</v>
      </c>
      <c r="DE158" s="31">
        <f t="shared" si="344"/>
        <v>-42020.66</v>
      </c>
      <c r="DF158" s="31">
        <f t="shared" si="345"/>
        <v>-32203.91</v>
      </c>
      <c r="DG158" s="31">
        <f t="shared" si="346"/>
        <v>-39851.1</v>
      </c>
      <c r="DH158" s="31">
        <f t="shared" si="347"/>
        <v>-42781.65</v>
      </c>
      <c r="DI158" s="32">
        <f t="shared" si="276"/>
        <v>-3364.47</v>
      </c>
      <c r="DJ158" s="32">
        <f t="shared" si="277"/>
        <v>-2052.6</v>
      </c>
      <c r="DK158" s="32">
        <f t="shared" si="278"/>
        <v>-2069.2399999999998</v>
      </c>
      <c r="DL158" s="32">
        <f t="shared" si="279"/>
        <v>-1868.86</v>
      </c>
      <c r="DM158" s="32">
        <f t="shared" si="280"/>
        <v>-5271.95</v>
      </c>
      <c r="DN158" s="32">
        <f t="shared" si="281"/>
        <v>-9366.93</v>
      </c>
      <c r="DO158" s="32">
        <f t="shared" si="282"/>
        <v>-2402.81</v>
      </c>
      <c r="DP158" s="32">
        <f t="shared" si="283"/>
        <v>-3524.98</v>
      </c>
      <c r="DQ158" s="32">
        <f t="shared" si="284"/>
        <v>-2101.0300000000002</v>
      </c>
      <c r="DR158" s="32">
        <f t="shared" si="285"/>
        <v>-1610.2</v>
      </c>
      <c r="DS158" s="32">
        <f t="shared" si="286"/>
        <v>-1992.56</v>
      </c>
      <c r="DT158" s="32">
        <f t="shared" si="287"/>
        <v>-2139.08</v>
      </c>
      <c r="DU158" s="31">
        <f t="shared" si="288"/>
        <v>-10693.25</v>
      </c>
      <c r="DV158" s="31">
        <f t="shared" si="289"/>
        <v>-6436.6</v>
      </c>
      <c r="DW158" s="31">
        <f t="shared" si="290"/>
        <v>-6409.42</v>
      </c>
      <c r="DX158" s="31">
        <f t="shared" si="291"/>
        <v>-5709.38</v>
      </c>
      <c r="DY158" s="31">
        <f t="shared" si="292"/>
        <v>-15889.16</v>
      </c>
      <c r="DZ158" s="31">
        <f t="shared" si="293"/>
        <v>-27833.3</v>
      </c>
      <c r="EA158" s="31">
        <f t="shared" si="294"/>
        <v>-7041.07</v>
      </c>
      <c r="EB158" s="31">
        <f t="shared" si="295"/>
        <v>-10194.68</v>
      </c>
      <c r="EC158" s="31">
        <f t="shared" si="296"/>
        <v>-5996.15</v>
      </c>
      <c r="ED158" s="31">
        <f t="shared" si="297"/>
        <v>-4535.79</v>
      </c>
      <c r="EE158" s="31">
        <f t="shared" si="298"/>
        <v>-5536.72</v>
      </c>
      <c r="EF158" s="31">
        <f t="shared" si="299"/>
        <v>-5864.76</v>
      </c>
      <c r="EG158" s="32">
        <f t="shared" si="300"/>
        <v>-81347.01999999999</v>
      </c>
      <c r="EH158" s="32">
        <f t="shared" si="301"/>
        <v>-49541.209999999992</v>
      </c>
      <c r="EI158" s="32">
        <f t="shared" si="302"/>
        <v>-49863.53</v>
      </c>
      <c r="EJ158" s="32">
        <f t="shared" si="303"/>
        <v>-44955.479999999996</v>
      </c>
      <c r="EK158" s="32">
        <f t="shared" si="304"/>
        <v>-126600.04000000002</v>
      </c>
      <c r="EL158" s="32">
        <f t="shared" si="305"/>
        <v>-224538.88999999998</v>
      </c>
      <c r="EM158" s="32">
        <f t="shared" si="306"/>
        <v>-57500.1</v>
      </c>
      <c r="EN158" s="32">
        <f t="shared" si="307"/>
        <v>-84219.18</v>
      </c>
      <c r="EO158" s="32">
        <f t="shared" si="308"/>
        <v>-50117.840000000004</v>
      </c>
      <c r="EP158" s="32">
        <f t="shared" si="309"/>
        <v>-38349.9</v>
      </c>
      <c r="EQ158" s="32">
        <f t="shared" si="310"/>
        <v>-47380.38</v>
      </c>
      <c r="ER158" s="32">
        <f t="shared" si="311"/>
        <v>-50785.490000000005</v>
      </c>
    </row>
    <row r="159" spans="1:148" x14ac:dyDescent="0.25">
      <c r="A159" t="s">
        <v>468</v>
      </c>
      <c r="B159" s="1" t="s">
        <v>142</v>
      </c>
      <c r="C159" t="str">
        <f t="shared" ca="1" si="348"/>
        <v>TC02</v>
      </c>
      <c r="D159" t="str">
        <f t="shared" ca="1" si="349"/>
        <v>Redwater Industrial System</v>
      </c>
      <c r="E159" s="52">
        <v>6671.2345999999998</v>
      </c>
      <c r="F159" s="52">
        <v>6151.8612999999996</v>
      </c>
      <c r="G159" s="52">
        <v>7685.7816000000003</v>
      </c>
      <c r="H159" s="52">
        <v>5543.1899000000003</v>
      </c>
      <c r="I159" s="52">
        <v>5601.8343000000004</v>
      </c>
      <c r="J159" s="52">
        <v>4008.1795000000002</v>
      </c>
      <c r="K159" s="52">
        <v>5846.1481999999996</v>
      </c>
      <c r="L159" s="52">
        <v>5864.8058000000001</v>
      </c>
      <c r="M159" s="52">
        <v>5882.1985999999997</v>
      </c>
      <c r="N159" s="52">
        <v>6310.7534999999998</v>
      </c>
      <c r="O159" s="52">
        <v>13731.806</v>
      </c>
      <c r="P159" s="52">
        <v>10517.754499999999</v>
      </c>
      <c r="Q159" s="32">
        <v>231438.39</v>
      </c>
      <c r="R159" s="32">
        <v>220574.96</v>
      </c>
      <c r="S159" s="32">
        <v>155422.82</v>
      </c>
      <c r="T159" s="32">
        <v>110705.25</v>
      </c>
      <c r="U159" s="32">
        <v>256083.87</v>
      </c>
      <c r="V159" s="32">
        <v>320998.14</v>
      </c>
      <c r="W159" s="32">
        <v>131950.35999999999</v>
      </c>
      <c r="X159" s="32">
        <v>163051.84</v>
      </c>
      <c r="Y159" s="32">
        <v>120145.79</v>
      </c>
      <c r="Z159" s="32">
        <v>129321.77</v>
      </c>
      <c r="AA159" s="32">
        <v>287190.27</v>
      </c>
      <c r="AB159" s="32">
        <v>216783.2</v>
      </c>
      <c r="AC159" s="2">
        <v>1.96</v>
      </c>
      <c r="AD159" s="2">
        <v>1.96</v>
      </c>
      <c r="AE159" s="2">
        <v>1.96</v>
      </c>
      <c r="AF159" s="2">
        <v>1.96</v>
      </c>
      <c r="AG159" s="2">
        <v>1.96</v>
      </c>
      <c r="AH159" s="2">
        <v>1.96</v>
      </c>
      <c r="AI159" s="2">
        <v>1.96</v>
      </c>
      <c r="AJ159" s="2">
        <v>1.96</v>
      </c>
      <c r="AK159" s="2">
        <v>1.96</v>
      </c>
      <c r="AL159" s="2">
        <v>1.96</v>
      </c>
      <c r="AM159" s="2">
        <v>1.96</v>
      </c>
      <c r="AN159" s="2">
        <v>1.96</v>
      </c>
      <c r="AO159" s="33">
        <v>4536.1899999999996</v>
      </c>
      <c r="AP159" s="33">
        <v>4323.2700000000004</v>
      </c>
      <c r="AQ159" s="33">
        <v>3046.29</v>
      </c>
      <c r="AR159" s="33">
        <v>2169.8200000000002</v>
      </c>
      <c r="AS159" s="33">
        <v>5019.24</v>
      </c>
      <c r="AT159" s="33">
        <v>6291.56</v>
      </c>
      <c r="AU159" s="33">
        <v>2586.23</v>
      </c>
      <c r="AV159" s="33">
        <v>3195.82</v>
      </c>
      <c r="AW159" s="33">
        <v>2354.86</v>
      </c>
      <c r="AX159" s="33">
        <v>2534.71</v>
      </c>
      <c r="AY159" s="33">
        <v>5628.93</v>
      </c>
      <c r="AZ159" s="33">
        <v>4248.95</v>
      </c>
      <c r="BA159" s="31">
        <f t="shared" si="312"/>
        <v>-23.14</v>
      </c>
      <c r="BB159" s="31">
        <f t="shared" si="313"/>
        <v>-22.06</v>
      </c>
      <c r="BC159" s="31">
        <f t="shared" si="314"/>
        <v>-15.54</v>
      </c>
      <c r="BD159" s="31">
        <f t="shared" si="315"/>
        <v>-22.14</v>
      </c>
      <c r="BE159" s="31">
        <f t="shared" si="316"/>
        <v>-51.22</v>
      </c>
      <c r="BF159" s="31">
        <f t="shared" si="317"/>
        <v>-64.2</v>
      </c>
      <c r="BG159" s="31">
        <f t="shared" si="318"/>
        <v>211.12</v>
      </c>
      <c r="BH159" s="31">
        <f t="shared" si="319"/>
        <v>260.88</v>
      </c>
      <c r="BI159" s="31">
        <f t="shared" si="320"/>
        <v>192.23</v>
      </c>
      <c r="BJ159" s="31">
        <f t="shared" si="321"/>
        <v>-142.25</v>
      </c>
      <c r="BK159" s="31">
        <f t="shared" si="322"/>
        <v>-315.91000000000003</v>
      </c>
      <c r="BL159" s="31">
        <f t="shared" si="323"/>
        <v>-238.46</v>
      </c>
      <c r="BM159" s="6">
        <v>4.5199999999999997E-2</v>
      </c>
      <c r="BN159" s="6">
        <v>4.5199999999999997E-2</v>
      </c>
      <c r="BO159" s="6">
        <v>4.5199999999999997E-2</v>
      </c>
      <c r="BP159" s="6">
        <v>4.5199999999999997E-2</v>
      </c>
      <c r="BQ159" s="6">
        <v>4.5199999999999997E-2</v>
      </c>
      <c r="BR159" s="6">
        <v>4.5199999999999997E-2</v>
      </c>
      <c r="BS159" s="6">
        <v>4.5199999999999997E-2</v>
      </c>
      <c r="BT159" s="6">
        <v>4.5199999999999997E-2</v>
      </c>
      <c r="BU159" s="6">
        <v>4.5199999999999997E-2</v>
      </c>
      <c r="BV159" s="6">
        <v>4.5199999999999997E-2</v>
      </c>
      <c r="BW159" s="6">
        <v>4.5199999999999997E-2</v>
      </c>
      <c r="BX159" s="6">
        <v>4.5199999999999997E-2</v>
      </c>
      <c r="BY159" s="31">
        <v>10461.02</v>
      </c>
      <c r="BZ159" s="31">
        <v>9969.99</v>
      </c>
      <c r="CA159" s="31">
        <v>7025.11</v>
      </c>
      <c r="CB159" s="31">
        <v>5003.88</v>
      </c>
      <c r="CC159" s="31">
        <v>11574.99</v>
      </c>
      <c r="CD159" s="31">
        <v>14509.12</v>
      </c>
      <c r="CE159" s="31">
        <v>5964.16</v>
      </c>
      <c r="CF159" s="31">
        <v>7369.94</v>
      </c>
      <c r="CG159" s="31">
        <v>5430.59</v>
      </c>
      <c r="CH159" s="31">
        <v>5845.34</v>
      </c>
      <c r="CI159" s="31">
        <v>12981</v>
      </c>
      <c r="CJ159" s="31">
        <v>9798.6</v>
      </c>
      <c r="CK159" s="32">
        <f t="shared" si="324"/>
        <v>578.6</v>
      </c>
      <c r="CL159" s="32">
        <f t="shared" si="325"/>
        <v>551.44000000000005</v>
      </c>
      <c r="CM159" s="32">
        <f t="shared" si="326"/>
        <v>388.56</v>
      </c>
      <c r="CN159" s="32">
        <f t="shared" si="327"/>
        <v>276.76</v>
      </c>
      <c r="CO159" s="32">
        <f t="shared" si="328"/>
        <v>640.21</v>
      </c>
      <c r="CP159" s="32">
        <f t="shared" si="329"/>
        <v>802.5</v>
      </c>
      <c r="CQ159" s="32">
        <f t="shared" si="330"/>
        <v>329.88</v>
      </c>
      <c r="CR159" s="32">
        <f t="shared" si="331"/>
        <v>407.63</v>
      </c>
      <c r="CS159" s="32">
        <f t="shared" si="332"/>
        <v>300.36</v>
      </c>
      <c r="CT159" s="32">
        <f t="shared" si="333"/>
        <v>323.3</v>
      </c>
      <c r="CU159" s="32">
        <f t="shared" si="334"/>
        <v>717.98</v>
      </c>
      <c r="CV159" s="32">
        <f t="shared" si="335"/>
        <v>541.96</v>
      </c>
      <c r="CW159" s="31">
        <f t="shared" si="336"/>
        <v>6526.5700000000015</v>
      </c>
      <c r="CX159" s="31">
        <f t="shared" si="337"/>
        <v>6220.22</v>
      </c>
      <c r="CY159" s="31">
        <f t="shared" si="338"/>
        <v>4382.92</v>
      </c>
      <c r="CZ159" s="31">
        <f t="shared" si="339"/>
        <v>3132.96</v>
      </c>
      <c r="DA159" s="31">
        <f t="shared" si="340"/>
        <v>7247.1800000000012</v>
      </c>
      <c r="DB159" s="31">
        <f t="shared" si="341"/>
        <v>9084.260000000002</v>
      </c>
      <c r="DC159" s="31">
        <f t="shared" si="342"/>
        <v>3496.69</v>
      </c>
      <c r="DD159" s="31">
        <f t="shared" si="343"/>
        <v>4320.87</v>
      </c>
      <c r="DE159" s="31">
        <f t="shared" si="344"/>
        <v>3183.8599999999997</v>
      </c>
      <c r="DF159" s="31">
        <f t="shared" si="345"/>
        <v>3776.1800000000003</v>
      </c>
      <c r="DG159" s="31">
        <f t="shared" si="346"/>
        <v>8385.9599999999991</v>
      </c>
      <c r="DH159" s="31">
        <f t="shared" si="347"/>
        <v>6330.0700000000015</v>
      </c>
      <c r="DI159" s="32">
        <f t="shared" si="276"/>
        <v>326.33</v>
      </c>
      <c r="DJ159" s="32">
        <f t="shared" si="277"/>
        <v>311.01</v>
      </c>
      <c r="DK159" s="32">
        <f t="shared" si="278"/>
        <v>219.15</v>
      </c>
      <c r="DL159" s="32">
        <f t="shared" si="279"/>
        <v>156.65</v>
      </c>
      <c r="DM159" s="32">
        <f t="shared" si="280"/>
        <v>362.36</v>
      </c>
      <c r="DN159" s="32">
        <f t="shared" si="281"/>
        <v>454.21</v>
      </c>
      <c r="DO159" s="32">
        <f t="shared" si="282"/>
        <v>174.83</v>
      </c>
      <c r="DP159" s="32">
        <f t="shared" si="283"/>
        <v>216.04</v>
      </c>
      <c r="DQ159" s="32">
        <f t="shared" si="284"/>
        <v>159.19</v>
      </c>
      <c r="DR159" s="32">
        <f t="shared" si="285"/>
        <v>188.81</v>
      </c>
      <c r="DS159" s="32">
        <f t="shared" si="286"/>
        <v>419.3</v>
      </c>
      <c r="DT159" s="32">
        <f t="shared" si="287"/>
        <v>316.5</v>
      </c>
      <c r="DU159" s="31">
        <f t="shared" si="288"/>
        <v>1037.17</v>
      </c>
      <c r="DV159" s="31">
        <f t="shared" si="289"/>
        <v>975.28</v>
      </c>
      <c r="DW159" s="31">
        <f t="shared" si="290"/>
        <v>678.8</v>
      </c>
      <c r="DX159" s="31">
        <f t="shared" si="291"/>
        <v>478.56</v>
      </c>
      <c r="DY159" s="31">
        <f t="shared" si="292"/>
        <v>1092.1199999999999</v>
      </c>
      <c r="DZ159" s="31">
        <f t="shared" si="293"/>
        <v>1349.67</v>
      </c>
      <c r="EA159" s="31">
        <f t="shared" si="294"/>
        <v>512.33000000000004</v>
      </c>
      <c r="EB159" s="31">
        <f t="shared" si="295"/>
        <v>624.83000000000004</v>
      </c>
      <c r="EC159" s="31">
        <f t="shared" si="296"/>
        <v>454.32</v>
      </c>
      <c r="ED159" s="31">
        <f t="shared" si="297"/>
        <v>531.86</v>
      </c>
      <c r="EE159" s="31">
        <f t="shared" si="298"/>
        <v>1165.0999999999999</v>
      </c>
      <c r="EF159" s="31">
        <f t="shared" si="299"/>
        <v>867.76</v>
      </c>
      <c r="EG159" s="32">
        <f t="shared" si="300"/>
        <v>7890.0700000000015</v>
      </c>
      <c r="EH159" s="32">
        <f t="shared" si="301"/>
        <v>7506.51</v>
      </c>
      <c r="EI159" s="32">
        <f t="shared" si="302"/>
        <v>5280.87</v>
      </c>
      <c r="EJ159" s="32">
        <f t="shared" si="303"/>
        <v>3768.17</v>
      </c>
      <c r="EK159" s="32">
        <f t="shared" si="304"/>
        <v>8701.66</v>
      </c>
      <c r="EL159" s="32">
        <f t="shared" si="305"/>
        <v>10888.140000000001</v>
      </c>
      <c r="EM159" s="32">
        <f t="shared" si="306"/>
        <v>4183.8500000000004</v>
      </c>
      <c r="EN159" s="32">
        <f t="shared" si="307"/>
        <v>5161.74</v>
      </c>
      <c r="EO159" s="32">
        <f t="shared" si="308"/>
        <v>3797.37</v>
      </c>
      <c r="EP159" s="32">
        <f t="shared" si="309"/>
        <v>4496.8500000000004</v>
      </c>
      <c r="EQ159" s="32">
        <f t="shared" si="310"/>
        <v>9970.3599999999988</v>
      </c>
      <c r="ER159" s="32">
        <f t="shared" si="311"/>
        <v>7514.3300000000017</v>
      </c>
    </row>
    <row r="160" spans="1:148" x14ac:dyDescent="0.25">
      <c r="A160" t="s">
        <v>525</v>
      </c>
      <c r="B160" s="1" t="s">
        <v>144</v>
      </c>
      <c r="C160" t="str">
        <f t="shared" ca="1" si="348"/>
        <v>BCHIMP</v>
      </c>
      <c r="D160" t="str">
        <f t="shared" ca="1" si="349"/>
        <v>Alberta-BC Intertie - Import</v>
      </c>
      <c r="E160" s="52">
        <v>2777</v>
      </c>
      <c r="F160" s="52">
        <v>3071</v>
      </c>
      <c r="G160" s="52">
        <v>951</v>
      </c>
      <c r="H160" s="52">
        <v>439</v>
      </c>
      <c r="I160" s="52">
        <v>4094</v>
      </c>
      <c r="J160" s="52">
        <v>5874</v>
      </c>
      <c r="K160" s="52">
        <v>175</v>
      </c>
      <c r="L160" s="52">
        <v>3090</v>
      </c>
      <c r="M160" s="52">
        <v>475</v>
      </c>
      <c r="N160" s="52">
        <v>3284</v>
      </c>
      <c r="O160" s="52">
        <v>3000</v>
      </c>
      <c r="P160" s="52">
        <v>8144</v>
      </c>
      <c r="Q160" s="32">
        <v>108533.25</v>
      </c>
      <c r="R160" s="32">
        <v>92041.42</v>
      </c>
      <c r="S160" s="32">
        <v>29103.91</v>
      </c>
      <c r="T160" s="32">
        <v>28095.89</v>
      </c>
      <c r="U160" s="32">
        <v>171348.46</v>
      </c>
      <c r="V160" s="32">
        <v>221113.06</v>
      </c>
      <c r="W160" s="32">
        <v>5860</v>
      </c>
      <c r="X160" s="32">
        <v>308775.78000000003</v>
      </c>
      <c r="Y160" s="32">
        <v>11382.25</v>
      </c>
      <c r="Z160" s="32">
        <v>199479.63</v>
      </c>
      <c r="AA160" s="32">
        <v>104185.25</v>
      </c>
      <c r="AB160" s="32">
        <v>230093.84</v>
      </c>
      <c r="AC160" s="2">
        <v>2.56</v>
      </c>
      <c r="AD160" s="2">
        <v>2.56</v>
      </c>
      <c r="AE160" s="2">
        <v>2.56</v>
      </c>
      <c r="AF160" s="2">
        <v>2.56</v>
      </c>
      <c r="AG160" s="2">
        <v>2.56</v>
      </c>
      <c r="AH160" s="2">
        <v>2.56</v>
      </c>
      <c r="AI160" s="2">
        <v>2.56</v>
      </c>
      <c r="AJ160" s="2">
        <v>2.56</v>
      </c>
      <c r="AK160" s="2">
        <v>2.56</v>
      </c>
      <c r="AL160" s="2">
        <v>2.56</v>
      </c>
      <c r="AM160" s="2">
        <v>2.56</v>
      </c>
      <c r="AN160" s="2">
        <v>2.56</v>
      </c>
      <c r="AO160" s="33">
        <v>2778.45</v>
      </c>
      <c r="AP160" s="33">
        <v>2356.2600000000002</v>
      </c>
      <c r="AQ160" s="33">
        <v>745.06</v>
      </c>
      <c r="AR160" s="33">
        <v>719.25</v>
      </c>
      <c r="AS160" s="33">
        <v>4386.5200000000004</v>
      </c>
      <c r="AT160" s="33">
        <v>5660.49</v>
      </c>
      <c r="AU160" s="33">
        <v>150.02000000000001</v>
      </c>
      <c r="AV160" s="33">
        <v>7904.66</v>
      </c>
      <c r="AW160" s="33">
        <v>291.39</v>
      </c>
      <c r="AX160" s="33">
        <v>5106.68</v>
      </c>
      <c r="AY160" s="33">
        <v>2667.14</v>
      </c>
      <c r="AZ160" s="33">
        <v>5890.4</v>
      </c>
      <c r="BA160" s="31">
        <f t="shared" si="312"/>
        <v>-10.85</v>
      </c>
      <c r="BB160" s="31">
        <f t="shared" si="313"/>
        <v>-9.1999999999999993</v>
      </c>
      <c r="BC160" s="31">
        <f t="shared" si="314"/>
        <v>-2.91</v>
      </c>
      <c r="BD160" s="31">
        <f t="shared" si="315"/>
        <v>-5.62</v>
      </c>
      <c r="BE160" s="31">
        <f t="shared" si="316"/>
        <v>-34.270000000000003</v>
      </c>
      <c r="BF160" s="31">
        <f t="shared" si="317"/>
        <v>-44.22</v>
      </c>
      <c r="BG160" s="31">
        <f t="shared" si="318"/>
        <v>9.3800000000000008</v>
      </c>
      <c r="BH160" s="31">
        <f t="shared" si="319"/>
        <v>494.04</v>
      </c>
      <c r="BI160" s="31">
        <f t="shared" si="320"/>
        <v>18.21</v>
      </c>
      <c r="BJ160" s="31">
        <f t="shared" si="321"/>
        <v>-219.43</v>
      </c>
      <c r="BK160" s="31">
        <f t="shared" si="322"/>
        <v>-114.6</v>
      </c>
      <c r="BL160" s="31">
        <f t="shared" si="323"/>
        <v>-253.1</v>
      </c>
      <c r="BM160" s="6">
        <v>2.3E-3</v>
      </c>
      <c r="BN160" s="6">
        <v>2.3E-3</v>
      </c>
      <c r="BO160" s="6">
        <v>2.3E-3</v>
      </c>
      <c r="BP160" s="6">
        <v>2.3E-3</v>
      </c>
      <c r="BQ160" s="6">
        <v>2.3E-3</v>
      </c>
      <c r="BR160" s="6">
        <v>2.3E-3</v>
      </c>
      <c r="BS160" s="6">
        <v>2.3E-3</v>
      </c>
      <c r="BT160" s="6">
        <v>2.3E-3</v>
      </c>
      <c r="BU160" s="6">
        <v>2.3E-3</v>
      </c>
      <c r="BV160" s="6">
        <v>2.3E-3</v>
      </c>
      <c r="BW160" s="6">
        <v>2.3E-3</v>
      </c>
      <c r="BX160" s="6">
        <v>2.3E-3</v>
      </c>
      <c r="BY160" s="31">
        <v>249.63</v>
      </c>
      <c r="BZ160" s="31">
        <v>211.7</v>
      </c>
      <c r="CA160" s="31">
        <v>66.94</v>
      </c>
      <c r="CB160" s="31">
        <v>64.62</v>
      </c>
      <c r="CC160" s="31">
        <v>394.1</v>
      </c>
      <c r="CD160" s="31">
        <v>508.56</v>
      </c>
      <c r="CE160" s="31">
        <v>13.48</v>
      </c>
      <c r="CF160" s="31">
        <v>710.18</v>
      </c>
      <c r="CG160" s="31">
        <v>26.18</v>
      </c>
      <c r="CH160" s="31">
        <v>458.8</v>
      </c>
      <c r="CI160" s="31">
        <v>239.63</v>
      </c>
      <c r="CJ160" s="31">
        <v>529.22</v>
      </c>
      <c r="CK160" s="32">
        <f t="shared" si="324"/>
        <v>271.33</v>
      </c>
      <c r="CL160" s="32">
        <f t="shared" si="325"/>
        <v>230.1</v>
      </c>
      <c r="CM160" s="32">
        <f t="shared" si="326"/>
        <v>72.760000000000005</v>
      </c>
      <c r="CN160" s="32">
        <f t="shared" si="327"/>
        <v>70.239999999999995</v>
      </c>
      <c r="CO160" s="32">
        <f t="shared" si="328"/>
        <v>428.37</v>
      </c>
      <c r="CP160" s="32">
        <f t="shared" si="329"/>
        <v>552.78</v>
      </c>
      <c r="CQ160" s="32">
        <f t="shared" si="330"/>
        <v>14.65</v>
      </c>
      <c r="CR160" s="32">
        <f t="shared" si="331"/>
        <v>771.94</v>
      </c>
      <c r="CS160" s="32">
        <f t="shared" si="332"/>
        <v>28.46</v>
      </c>
      <c r="CT160" s="32">
        <f t="shared" si="333"/>
        <v>498.7</v>
      </c>
      <c r="CU160" s="32">
        <f t="shared" si="334"/>
        <v>260.45999999999998</v>
      </c>
      <c r="CV160" s="32">
        <f t="shared" si="335"/>
        <v>575.23</v>
      </c>
      <c r="CW160" s="31">
        <f t="shared" si="336"/>
        <v>-2246.64</v>
      </c>
      <c r="CX160" s="31">
        <f t="shared" si="337"/>
        <v>-1905.2600000000002</v>
      </c>
      <c r="CY160" s="31">
        <f t="shared" si="338"/>
        <v>-602.44999999999993</v>
      </c>
      <c r="CZ160" s="31">
        <f t="shared" si="339"/>
        <v>-578.77</v>
      </c>
      <c r="DA160" s="31">
        <f t="shared" si="340"/>
        <v>-3529.78</v>
      </c>
      <c r="DB160" s="31">
        <f t="shared" si="341"/>
        <v>-4554.9299999999994</v>
      </c>
      <c r="DC160" s="31">
        <f t="shared" si="342"/>
        <v>-131.27000000000001</v>
      </c>
      <c r="DD160" s="31">
        <f t="shared" si="343"/>
        <v>-6916.58</v>
      </c>
      <c r="DE160" s="31">
        <f t="shared" si="344"/>
        <v>-254.96</v>
      </c>
      <c r="DF160" s="31">
        <f t="shared" si="345"/>
        <v>-3929.7500000000005</v>
      </c>
      <c r="DG160" s="31">
        <f t="shared" si="346"/>
        <v>-2052.4499999999998</v>
      </c>
      <c r="DH160" s="31">
        <f t="shared" si="347"/>
        <v>-4532.8499999999995</v>
      </c>
      <c r="DI160" s="32">
        <f t="shared" si="276"/>
        <v>-112.33</v>
      </c>
      <c r="DJ160" s="32">
        <f t="shared" si="277"/>
        <v>-95.26</v>
      </c>
      <c r="DK160" s="32">
        <f t="shared" si="278"/>
        <v>-30.12</v>
      </c>
      <c r="DL160" s="32">
        <f t="shared" si="279"/>
        <v>-28.94</v>
      </c>
      <c r="DM160" s="32">
        <f t="shared" si="280"/>
        <v>-176.49</v>
      </c>
      <c r="DN160" s="32">
        <f t="shared" si="281"/>
        <v>-227.75</v>
      </c>
      <c r="DO160" s="32">
        <f t="shared" si="282"/>
        <v>-6.56</v>
      </c>
      <c r="DP160" s="32">
        <f t="shared" si="283"/>
        <v>-345.83</v>
      </c>
      <c r="DQ160" s="32">
        <f t="shared" si="284"/>
        <v>-12.75</v>
      </c>
      <c r="DR160" s="32">
        <f t="shared" si="285"/>
        <v>-196.49</v>
      </c>
      <c r="DS160" s="32">
        <f t="shared" si="286"/>
        <v>-102.62</v>
      </c>
      <c r="DT160" s="32">
        <f t="shared" si="287"/>
        <v>-226.64</v>
      </c>
      <c r="DU160" s="31">
        <f t="shared" si="288"/>
        <v>-357.02</v>
      </c>
      <c r="DV160" s="31">
        <f t="shared" si="289"/>
        <v>-298.73</v>
      </c>
      <c r="DW160" s="31">
        <f t="shared" si="290"/>
        <v>-93.3</v>
      </c>
      <c r="DX160" s="31">
        <f t="shared" si="291"/>
        <v>-88.41</v>
      </c>
      <c r="DY160" s="31">
        <f t="shared" si="292"/>
        <v>-531.91999999999996</v>
      </c>
      <c r="DZ160" s="31">
        <f t="shared" si="293"/>
        <v>-676.74</v>
      </c>
      <c r="EA160" s="31">
        <f t="shared" si="294"/>
        <v>-19.23</v>
      </c>
      <c r="EB160" s="31">
        <f t="shared" si="295"/>
        <v>-1000.18</v>
      </c>
      <c r="EC160" s="31">
        <f t="shared" si="296"/>
        <v>-36.380000000000003</v>
      </c>
      <c r="ED160" s="31">
        <f t="shared" si="297"/>
        <v>-553.49</v>
      </c>
      <c r="EE160" s="31">
        <f t="shared" si="298"/>
        <v>-285.16000000000003</v>
      </c>
      <c r="EF160" s="31">
        <f t="shared" si="299"/>
        <v>-621.39</v>
      </c>
      <c r="EG160" s="32">
        <f t="shared" si="300"/>
        <v>-2715.99</v>
      </c>
      <c r="EH160" s="32">
        <f t="shared" si="301"/>
        <v>-2299.25</v>
      </c>
      <c r="EI160" s="32">
        <f t="shared" si="302"/>
        <v>-725.86999999999989</v>
      </c>
      <c r="EJ160" s="32">
        <f t="shared" si="303"/>
        <v>-696.12</v>
      </c>
      <c r="EK160" s="32">
        <f t="shared" si="304"/>
        <v>-4238.1900000000005</v>
      </c>
      <c r="EL160" s="32">
        <f t="shared" si="305"/>
        <v>-5459.4199999999992</v>
      </c>
      <c r="EM160" s="32">
        <f t="shared" si="306"/>
        <v>-157.06</v>
      </c>
      <c r="EN160" s="32">
        <f t="shared" si="307"/>
        <v>-8262.59</v>
      </c>
      <c r="EO160" s="32">
        <f t="shared" si="308"/>
        <v>-304.09000000000003</v>
      </c>
      <c r="EP160" s="32">
        <f t="shared" si="309"/>
        <v>-4679.7300000000005</v>
      </c>
      <c r="EQ160" s="32">
        <f t="shared" si="310"/>
        <v>-2440.2299999999996</v>
      </c>
      <c r="ER160" s="32">
        <f t="shared" si="311"/>
        <v>-5380.88</v>
      </c>
    </row>
    <row r="161" spans="1:148" x14ac:dyDescent="0.25">
      <c r="A161" t="s">
        <v>525</v>
      </c>
      <c r="B161" s="1" t="s">
        <v>145</v>
      </c>
      <c r="C161" t="str">
        <f t="shared" ca="1" si="348"/>
        <v>BCHEXP</v>
      </c>
      <c r="D161" t="str">
        <f t="shared" ca="1" si="349"/>
        <v>Alberta-BC Intertie - Export</v>
      </c>
      <c r="G161" s="52">
        <v>28.5</v>
      </c>
      <c r="H161" s="52">
        <v>200</v>
      </c>
      <c r="I161" s="52">
        <v>80</v>
      </c>
      <c r="K161" s="52">
        <v>117</v>
      </c>
      <c r="L161" s="52">
        <v>437.25</v>
      </c>
      <c r="M161" s="52">
        <v>937.5</v>
      </c>
      <c r="N161" s="52">
        <v>1632</v>
      </c>
      <c r="Q161" s="32"/>
      <c r="R161" s="32"/>
      <c r="S161" s="32">
        <v>535.52</v>
      </c>
      <c r="T161" s="32">
        <v>2527</v>
      </c>
      <c r="U161" s="32">
        <v>1450</v>
      </c>
      <c r="V161" s="32"/>
      <c r="W161" s="32">
        <v>2225.9299999999998</v>
      </c>
      <c r="X161" s="32">
        <v>7091.2</v>
      </c>
      <c r="Y161" s="32">
        <v>20394.62</v>
      </c>
      <c r="Z161" s="32">
        <v>28498.45</v>
      </c>
      <c r="AA161" s="32"/>
      <c r="AB161" s="32"/>
      <c r="AE161" s="2">
        <v>0.77</v>
      </c>
      <c r="AF161" s="2">
        <v>0.77</v>
      </c>
      <c r="AG161" s="2">
        <v>0.77</v>
      </c>
      <c r="AI161" s="2">
        <v>0.77</v>
      </c>
      <c r="AJ161" s="2">
        <v>0.77</v>
      </c>
      <c r="AK161" s="2">
        <v>0.77</v>
      </c>
      <c r="AL161" s="2">
        <v>0.77</v>
      </c>
      <c r="AO161" s="33"/>
      <c r="AP161" s="33"/>
      <c r="AQ161" s="33">
        <v>4.12</v>
      </c>
      <c r="AR161" s="33">
        <v>19.46</v>
      </c>
      <c r="AS161" s="33">
        <v>11.16</v>
      </c>
      <c r="AT161" s="33"/>
      <c r="AU161" s="33">
        <v>17.14</v>
      </c>
      <c r="AV161" s="33">
        <v>54.6</v>
      </c>
      <c r="AW161" s="33">
        <v>157.04</v>
      </c>
      <c r="AX161" s="33">
        <v>219.44</v>
      </c>
      <c r="AY161" s="33"/>
      <c r="AZ161" s="33"/>
      <c r="BA161" s="31">
        <f t="shared" si="312"/>
        <v>0</v>
      </c>
      <c r="BB161" s="31">
        <f t="shared" si="313"/>
        <v>0</v>
      </c>
      <c r="BC161" s="31">
        <f t="shared" si="314"/>
        <v>-0.05</v>
      </c>
      <c r="BD161" s="31">
        <f t="shared" si="315"/>
        <v>-0.51</v>
      </c>
      <c r="BE161" s="31">
        <f t="shared" si="316"/>
        <v>-0.28999999999999998</v>
      </c>
      <c r="BF161" s="31">
        <f t="shared" si="317"/>
        <v>0</v>
      </c>
      <c r="BG161" s="31">
        <f t="shared" si="318"/>
        <v>3.56</v>
      </c>
      <c r="BH161" s="31">
        <f t="shared" si="319"/>
        <v>11.35</v>
      </c>
      <c r="BI161" s="31">
        <f t="shared" si="320"/>
        <v>32.630000000000003</v>
      </c>
      <c r="BJ161" s="31">
        <f t="shared" si="321"/>
        <v>-31.35</v>
      </c>
      <c r="BK161" s="31">
        <f t="shared" si="322"/>
        <v>0</v>
      </c>
      <c r="BL161" s="31">
        <f t="shared" si="323"/>
        <v>0</v>
      </c>
      <c r="BM161" s="6">
        <v>8.9999999999999993E-3</v>
      </c>
      <c r="BN161" s="6">
        <v>8.9999999999999993E-3</v>
      </c>
      <c r="BO161" s="6">
        <v>8.9999999999999993E-3</v>
      </c>
      <c r="BP161" s="6">
        <v>8.9999999999999993E-3</v>
      </c>
      <c r="BQ161" s="6">
        <v>8.9999999999999993E-3</v>
      </c>
      <c r="BR161" s="6">
        <v>8.9999999999999993E-3</v>
      </c>
      <c r="BS161" s="6">
        <v>8.9999999999999993E-3</v>
      </c>
      <c r="BT161" s="6">
        <v>8.9999999999999993E-3</v>
      </c>
      <c r="BU161" s="6">
        <v>8.9999999999999993E-3</v>
      </c>
      <c r="BV161" s="6">
        <v>8.9999999999999993E-3</v>
      </c>
      <c r="BW161" s="6">
        <v>8.9999999999999993E-3</v>
      </c>
      <c r="BX161" s="6">
        <v>8.9999999999999993E-3</v>
      </c>
      <c r="BY161" s="31">
        <v>0</v>
      </c>
      <c r="BZ161" s="31">
        <v>0</v>
      </c>
      <c r="CA161" s="31">
        <v>4.82</v>
      </c>
      <c r="CB161" s="31">
        <v>22.74</v>
      </c>
      <c r="CC161" s="31">
        <v>13.05</v>
      </c>
      <c r="CD161" s="31">
        <v>0</v>
      </c>
      <c r="CE161" s="31">
        <v>20.03</v>
      </c>
      <c r="CF161" s="31">
        <v>63.82</v>
      </c>
      <c r="CG161" s="31">
        <v>183.55</v>
      </c>
      <c r="CH161" s="31">
        <v>256.49</v>
      </c>
      <c r="CI161" s="31">
        <v>0</v>
      </c>
      <c r="CJ161" s="31">
        <v>0</v>
      </c>
      <c r="CK161" s="32">
        <f t="shared" si="324"/>
        <v>0</v>
      </c>
      <c r="CL161" s="32">
        <f t="shared" si="325"/>
        <v>0</v>
      </c>
      <c r="CM161" s="32">
        <f t="shared" si="326"/>
        <v>1.34</v>
      </c>
      <c r="CN161" s="32">
        <f t="shared" si="327"/>
        <v>6.32</v>
      </c>
      <c r="CO161" s="32">
        <f t="shared" si="328"/>
        <v>3.63</v>
      </c>
      <c r="CP161" s="32">
        <f t="shared" si="329"/>
        <v>0</v>
      </c>
      <c r="CQ161" s="32">
        <f t="shared" si="330"/>
        <v>5.56</v>
      </c>
      <c r="CR161" s="32">
        <f t="shared" si="331"/>
        <v>17.73</v>
      </c>
      <c r="CS161" s="32">
        <f t="shared" si="332"/>
        <v>50.99</v>
      </c>
      <c r="CT161" s="32">
        <f t="shared" si="333"/>
        <v>71.25</v>
      </c>
      <c r="CU161" s="32">
        <f t="shared" si="334"/>
        <v>0</v>
      </c>
      <c r="CV161" s="32">
        <f t="shared" si="335"/>
        <v>0</v>
      </c>
      <c r="CW161" s="31">
        <f t="shared" si="336"/>
        <v>0</v>
      </c>
      <c r="CX161" s="31">
        <f t="shared" si="337"/>
        <v>0</v>
      </c>
      <c r="CY161" s="31">
        <f t="shared" si="338"/>
        <v>2.09</v>
      </c>
      <c r="CZ161" s="31">
        <f t="shared" si="339"/>
        <v>10.109999999999998</v>
      </c>
      <c r="DA161" s="31">
        <f t="shared" si="340"/>
        <v>5.81</v>
      </c>
      <c r="DB161" s="31">
        <f t="shared" si="341"/>
        <v>0</v>
      </c>
      <c r="DC161" s="31">
        <f t="shared" si="342"/>
        <v>4.8899999999999988</v>
      </c>
      <c r="DD161" s="31">
        <f t="shared" si="343"/>
        <v>15.599999999999996</v>
      </c>
      <c r="DE161" s="31">
        <f t="shared" si="344"/>
        <v>44.870000000000026</v>
      </c>
      <c r="DF161" s="31">
        <f t="shared" si="345"/>
        <v>139.65</v>
      </c>
      <c r="DG161" s="31">
        <f t="shared" si="346"/>
        <v>0</v>
      </c>
      <c r="DH161" s="31">
        <f t="shared" si="347"/>
        <v>0</v>
      </c>
      <c r="DI161" s="32">
        <f t="shared" si="276"/>
        <v>0</v>
      </c>
      <c r="DJ161" s="32">
        <f t="shared" si="277"/>
        <v>0</v>
      </c>
      <c r="DK161" s="32">
        <f t="shared" si="278"/>
        <v>0.1</v>
      </c>
      <c r="DL161" s="32">
        <f t="shared" si="279"/>
        <v>0.51</v>
      </c>
      <c r="DM161" s="32">
        <f t="shared" si="280"/>
        <v>0.28999999999999998</v>
      </c>
      <c r="DN161" s="32">
        <f t="shared" si="281"/>
        <v>0</v>
      </c>
      <c r="DO161" s="32">
        <f t="shared" si="282"/>
        <v>0.24</v>
      </c>
      <c r="DP161" s="32">
        <f t="shared" si="283"/>
        <v>0.78</v>
      </c>
      <c r="DQ161" s="32">
        <f t="shared" si="284"/>
        <v>2.2400000000000002</v>
      </c>
      <c r="DR161" s="32">
        <f t="shared" si="285"/>
        <v>6.98</v>
      </c>
      <c r="DS161" s="32">
        <f t="shared" si="286"/>
        <v>0</v>
      </c>
      <c r="DT161" s="32">
        <f t="shared" si="287"/>
        <v>0</v>
      </c>
      <c r="DU161" s="31">
        <f t="shared" si="288"/>
        <v>0</v>
      </c>
      <c r="DV161" s="31">
        <f t="shared" si="289"/>
        <v>0</v>
      </c>
      <c r="DW161" s="31">
        <f t="shared" si="290"/>
        <v>0.32</v>
      </c>
      <c r="DX161" s="31">
        <f t="shared" si="291"/>
        <v>1.54</v>
      </c>
      <c r="DY161" s="31">
        <f t="shared" si="292"/>
        <v>0.88</v>
      </c>
      <c r="DZ161" s="31">
        <f t="shared" si="293"/>
        <v>0</v>
      </c>
      <c r="EA161" s="31">
        <f t="shared" si="294"/>
        <v>0.72</v>
      </c>
      <c r="EB161" s="31">
        <f t="shared" si="295"/>
        <v>2.2599999999999998</v>
      </c>
      <c r="EC161" s="31">
        <f t="shared" si="296"/>
        <v>6.4</v>
      </c>
      <c r="ED161" s="31">
        <f t="shared" si="297"/>
        <v>19.670000000000002</v>
      </c>
      <c r="EE161" s="31">
        <f t="shared" si="298"/>
        <v>0</v>
      </c>
      <c r="EF161" s="31">
        <f t="shared" si="299"/>
        <v>0</v>
      </c>
      <c r="EG161" s="32">
        <f t="shared" si="300"/>
        <v>0</v>
      </c>
      <c r="EH161" s="32">
        <f t="shared" si="301"/>
        <v>0</v>
      </c>
      <c r="EI161" s="32">
        <f t="shared" si="302"/>
        <v>2.5099999999999998</v>
      </c>
      <c r="EJ161" s="32">
        <f t="shared" si="303"/>
        <v>12.159999999999997</v>
      </c>
      <c r="EK161" s="32">
        <f t="shared" si="304"/>
        <v>6.9799999999999995</v>
      </c>
      <c r="EL161" s="32">
        <f t="shared" si="305"/>
        <v>0</v>
      </c>
      <c r="EM161" s="32">
        <f t="shared" si="306"/>
        <v>5.8499999999999988</v>
      </c>
      <c r="EN161" s="32">
        <f t="shared" si="307"/>
        <v>18.639999999999993</v>
      </c>
      <c r="EO161" s="32">
        <f t="shared" si="308"/>
        <v>53.510000000000026</v>
      </c>
      <c r="EP161" s="32">
        <f t="shared" si="309"/>
        <v>166.3</v>
      </c>
      <c r="EQ161" s="32">
        <f t="shared" si="310"/>
        <v>0</v>
      </c>
      <c r="ER161" s="32">
        <f t="shared" si="311"/>
        <v>0</v>
      </c>
    </row>
    <row r="162" spans="1:148" x14ac:dyDescent="0.25">
      <c r="A162" t="s">
        <v>525</v>
      </c>
      <c r="B162" s="1" t="s">
        <v>146</v>
      </c>
      <c r="C162" t="str">
        <f t="shared" ca="1" si="348"/>
        <v>120SIMP</v>
      </c>
      <c r="D162" t="str">
        <f t="shared" ca="1" si="349"/>
        <v>Alberta-Montana Intertie - Import</v>
      </c>
      <c r="G162" s="52">
        <v>49.728000000000002</v>
      </c>
      <c r="Q162" s="32"/>
      <c r="R162" s="32"/>
      <c r="S162" s="32">
        <v>1409.29</v>
      </c>
      <c r="T162" s="32"/>
      <c r="U162" s="32"/>
      <c r="V162" s="32"/>
      <c r="W162" s="32"/>
      <c r="X162" s="32"/>
      <c r="Y162" s="32"/>
      <c r="Z162" s="32"/>
      <c r="AA162" s="32"/>
      <c r="AB162" s="32"/>
      <c r="AE162" s="2">
        <v>2.5299999999999998</v>
      </c>
      <c r="AO162" s="33"/>
      <c r="AP162" s="33"/>
      <c r="AQ162" s="33">
        <v>35.659999999999997</v>
      </c>
      <c r="AR162" s="33"/>
      <c r="AS162" s="33"/>
      <c r="AT162" s="33"/>
      <c r="AU162" s="33"/>
      <c r="AV162" s="33"/>
      <c r="AW162" s="33"/>
      <c r="AX162" s="33"/>
      <c r="AY162" s="33"/>
      <c r="AZ162" s="33"/>
      <c r="BA162" s="31">
        <f t="shared" si="312"/>
        <v>0</v>
      </c>
      <c r="BB162" s="31">
        <f t="shared" si="313"/>
        <v>0</v>
      </c>
      <c r="BC162" s="31">
        <f t="shared" si="314"/>
        <v>-0.14000000000000001</v>
      </c>
      <c r="BD162" s="31">
        <f t="shared" si="315"/>
        <v>0</v>
      </c>
      <c r="BE162" s="31">
        <f t="shared" si="316"/>
        <v>0</v>
      </c>
      <c r="BF162" s="31">
        <f t="shared" si="317"/>
        <v>0</v>
      </c>
      <c r="BG162" s="31">
        <f t="shared" si="318"/>
        <v>0</v>
      </c>
      <c r="BH162" s="31">
        <f t="shared" si="319"/>
        <v>0</v>
      </c>
      <c r="BI162" s="31">
        <f t="shared" si="320"/>
        <v>0</v>
      </c>
      <c r="BJ162" s="31">
        <f t="shared" si="321"/>
        <v>0</v>
      </c>
      <c r="BK162" s="31">
        <f t="shared" si="322"/>
        <v>0</v>
      </c>
      <c r="BL162" s="31">
        <f t="shared" si="323"/>
        <v>0</v>
      </c>
      <c r="BM162" s="6">
        <v>1.9599999999999999E-2</v>
      </c>
      <c r="BN162" s="6">
        <v>1.9599999999999999E-2</v>
      </c>
      <c r="BO162" s="6">
        <v>1.9599999999999999E-2</v>
      </c>
      <c r="BP162" s="6">
        <v>1.9599999999999999E-2</v>
      </c>
      <c r="BQ162" s="6">
        <v>1.9599999999999999E-2</v>
      </c>
      <c r="BR162" s="6">
        <v>1.9599999999999999E-2</v>
      </c>
      <c r="BS162" s="6">
        <v>1.9599999999999999E-2</v>
      </c>
      <c r="BT162" s="6">
        <v>1.9599999999999999E-2</v>
      </c>
      <c r="BU162" s="6">
        <v>1.9599999999999999E-2</v>
      </c>
      <c r="BV162" s="6">
        <v>1.9599999999999999E-2</v>
      </c>
      <c r="BW162" s="6">
        <v>1.9599999999999999E-2</v>
      </c>
      <c r="BX162" s="6">
        <v>1.9599999999999999E-2</v>
      </c>
      <c r="BY162" s="31">
        <v>0</v>
      </c>
      <c r="BZ162" s="31">
        <v>0</v>
      </c>
      <c r="CA162" s="31">
        <v>27.62</v>
      </c>
      <c r="CB162" s="31">
        <v>0</v>
      </c>
      <c r="CC162" s="31">
        <v>0</v>
      </c>
      <c r="CD162" s="31">
        <v>0</v>
      </c>
      <c r="CE162" s="31">
        <v>0</v>
      </c>
      <c r="CF162" s="31">
        <v>0</v>
      </c>
      <c r="CG162" s="31">
        <v>0</v>
      </c>
      <c r="CH162" s="31">
        <v>0</v>
      </c>
      <c r="CI162" s="31">
        <v>0</v>
      </c>
      <c r="CJ162" s="31">
        <v>0</v>
      </c>
      <c r="CK162" s="32">
        <f t="shared" si="324"/>
        <v>0</v>
      </c>
      <c r="CL162" s="32">
        <f t="shared" si="325"/>
        <v>0</v>
      </c>
      <c r="CM162" s="32">
        <f t="shared" si="326"/>
        <v>3.52</v>
      </c>
      <c r="CN162" s="32">
        <f t="shared" si="327"/>
        <v>0</v>
      </c>
      <c r="CO162" s="32">
        <f t="shared" si="328"/>
        <v>0</v>
      </c>
      <c r="CP162" s="32">
        <f t="shared" si="329"/>
        <v>0</v>
      </c>
      <c r="CQ162" s="32">
        <f t="shared" si="330"/>
        <v>0</v>
      </c>
      <c r="CR162" s="32">
        <f t="shared" si="331"/>
        <v>0</v>
      </c>
      <c r="CS162" s="32">
        <f t="shared" si="332"/>
        <v>0</v>
      </c>
      <c r="CT162" s="32">
        <f t="shared" si="333"/>
        <v>0</v>
      </c>
      <c r="CU162" s="32">
        <f t="shared" si="334"/>
        <v>0</v>
      </c>
      <c r="CV162" s="32">
        <f t="shared" si="335"/>
        <v>0</v>
      </c>
      <c r="CW162" s="31">
        <f t="shared" si="336"/>
        <v>0</v>
      </c>
      <c r="CX162" s="31">
        <f t="shared" si="337"/>
        <v>0</v>
      </c>
      <c r="CY162" s="31">
        <f t="shared" si="338"/>
        <v>-4.3799999999999963</v>
      </c>
      <c r="CZ162" s="31">
        <f t="shared" si="339"/>
        <v>0</v>
      </c>
      <c r="DA162" s="31">
        <f t="shared" si="340"/>
        <v>0</v>
      </c>
      <c r="DB162" s="31">
        <f t="shared" si="341"/>
        <v>0</v>
      </c>
      <c r="DC162" s="31">
        <f t="shared" si="342"/>
        <v>0</v>
      </c>
      <c r="DD162" s="31">
        <f t="shared" si="343"/>
        <v>0</v>
      </c>
      <c r="DE162" s="31">
        <f t="shared" si="344"/>
        <v>0</v>
      </c>
      <c r="DF162" s="31">
        <f t="shared" si="345"/>
        <v>0</v>
      </c>
      <c r="DG162" s="31">
        <f t="shared" si="346"/>
        <v>0</v>
      </c>
      <c r="DH162" s="31">
        <f t="shared" si="347"/>
        <v>0</v>
      </c>
      <c r="DI162" s="32">
        <f t="shared" si="276"/>
        <v>0</v>
      </c>
      <c r="DJ162" s="32">
        <f t="shared" si="277"/>
        <v>0</v>
      </c>
      <c r="DK162" s="32">
        <f t="shared" si="278"/>
        <v>-0.22</v>
      </c>
      <c r="DL162" s="32">
        <f t="shared" si="279"/>
        <v>0</v>
      </c>
      <c r="DM162" s="32">
        <f t="shared" si="280"/>
        <v>0</v>
      </c>
      <c r="DN162" s="32">
        <f t="shared" si="281"/>
        <v>0</v>
      </c>
      <c r="DO162" s="32">
        <f t="shared" si="282"/>
        <v>0</v>
      </c>
      <c r="DP162" s="32">
        <f t="shared" si="283"/>
        <v>0</v>
      </c>
      <c r="DQ162" s="32">
        <f t="shared" si="284"/>
        <v>0</v>
      </c>
      <c r="DR162" s="32">
        <f t="shared" si="285"/>
        <v>0</v>
      </c>
      <c r="DS162" s="32">
        <f t="shared" si="286"/>
        <v>0</v>
      </c>
      <c r="DT162" s="32">
        <f t="shared" si="287"/>
        <v>0</v>
      </c>
      <c r="DU162" s="31">
        <f t="shared" si="288"/>
        <v>0</v>
      </c>
      <c r="DV162" s="31">
        <f t="shared" si="289"/>
        <v>0</v>
      </c>
      <c r="DW162" s="31">
        <f t="shared" si="290"/>
        <v>-0.68</v>
      </c>
      <c r="DX162" s="31">
        <f t="shared" si="291"/>
        <v>0</v>
      </c>
      <c r="DY162" s="31">
        <f t="shared" si="292"/>
        <v>0</v>
      </c>
      <c r="DZ162" s="31">
        <f t="shared" si="293"/>
        <v>0</v>
      </c>
      <c r="EA162" s="31">
        <f t="shared" si="294"/>
        <v>0</v>
      </c>
      <c r="EB162" s="31">
        <f t="shared" si="295"/>
        <v>0</v>
      </c>
      <c r="EC162" s="31">
        <f t="shared" si="296"/>
        <v>0</v>
      </c>
      <c r="ED162" s="31">
        <f t="shared" si="297"/>
        <v>0</v>
      </c>
      <c r="EE162" s="31">
        <f t="shared" si="298"/>
        <v>0</v>
      </c>
      <c r="EF162" s="31">
        <f t="shared" si="299"/>
        <v>0</v>
      </c>
      <c r="EG162" s="32">
        <f t="shared" si="300"/>
        <v>0</v>
      </c>
      <c r="EH162" s="32">
        <f t="shared" si="301"/>
        <v>0</v>
      </c>
      <c r="EI162" s="32">
        <f t="shared" si="302"/>
        <v>-5.2799999999999958</v>
      </c>
      <c r="EJ162" s="32">
        <f t="shared" si="303"/>
        <v>0</v>
      </c>
      <c r="EK162" s="32">
        <f t="shared" si="304"/>
        <v>0</v>
      </c>
      <c r="EL162" s="32">
        <f t="shared" si="305"/>
        <v>0</v>
      </c>
      <c r="EM162" s="32">
        <f t="shared" si="306"/>
        <v>0</v>
      </c>
      <c r="EN162" s="32">
        <f t="shared" si="307"/>
        <v>0</v>
      </c>
      <c r="EO162" s="32">
        <f t="shared" si="308"/>
        <v>0</v>
      </c>
      <c r="EP162" s="32">
        <f t="shared" si="309"/>
        <v>0</v>
      </c>
      <c r="EQ162" s="32">
        <f t="shared" si="310"/>
        <v>0</v>
      </c>
      <c r="ER162" s="32">
        <f t="shared" si="311"/>
        <v>0</v>
      </c>
    </row>
    <row r="163" spans="1:148" x14ac:dyDescent="0.25">
      <c r="A163" t="s">
        <v>525</v>
      </c>
      <c r="B163" s="1" t="s">
        <v>433</v>
      </c>
      <c r="C163" t="str">
        <f t="shared" ca="1" si="348"/>
        <v>SPCIMP</v>
      </c>
      <c r="D163" t="str">
        <f t="shared" ca="1" si="349"/>
        <v>Alberta-Saskatchewan Intertie - Import</v>
      </c>
      <c r="J163" s="52">
        <v>22</v>
      </c>
      <c r="Q163" s="32"/>
      <c r="R163" s="32"/>
      <c r="S163" s="32"/>
      <c r="T163" s="32"/>
      <c r="U163" s="32"/>
      <c r="V163" s="32">
        <v>461.34</v>
      </c>
      <c r="W163" s="32"/>
      <c r="X163" s="32"/>
      <c r="Y163" s="32"/>
      <c r="Z163" s="32"/>
      <c r="AA163" s="32"/>
      <c r="AB163" s="32"/>
      <c r="AH163" s="2">
        <v>6.4</v>
      </c>
      <c r="AO163" s="33"/>
      <c r="AP163" s="33"/>
      <c r="AQ163" s="33"/>
      <c r="AR163" s="33"/>
      <c r="AS163" s="33"/>
      <c r="AT163" s="33">
        <v>29.53</v>
      </c>
      <c r="AU163" s="33"/>
      <c r="AV163" s="33"/>
      <c r="AW163" s="33"/>
      <c r="AX163" s="33"/>
      <c r="AY163" s="33"/>
      <c r="AZ163" s="33"/>
      <c r="BA163" s="31">
        <f t="shared" si="312"/>
        <v>0</v>
      </c>
      <c r="BB163" s="31">
        <f t="shared" si="313"/>
        <v>0</v>
      </c>
      <c r="BC163" s="31">
        <f t="shared" si="314"/>
        <v>0</v>
      </c>
      <c r="BD163" s="31">
        <f t="shared" si="315"/>
        <v>0</v>
      </c>
      <c r="BE163" s="31">
        <f t="shared" si="316"/>
        <v>0</v>
      </c>
      <c r="BF163" s="31">
        <f t="shared" si="317"/>
        <v>-0.09</v>
      </c>
      <c r="BG163" s="31">
        <f t="shared" si="318"/>
        <v>0</v>
      </c>
      <c r="BH163" s="31">
        <f t="shared" si="319"/>
        <v>0</v>
      </c>
      <c r="BI163" s="31">
        <f t="shared" si="320"/>
        <v>0</v>
      </c>
      <c r="BJ163" s="31">
        <f t="shared" si="321"/>
        <v>0</v>
      </c>
      <c r="BK163" s="31">
        <f t="shared" si="322"/>
        <v>0</v>
      </c>
      <c r="BL163" s="31">
        <f t="shared" si="323"/>
        <v>0</v>
      </c>
      <c r="BM163" s="6">
        <v>2.4799999999999999E-2</v>
      </c>
      <c r="BN163" s="6">
        <v>2.4799999999999999E-2</v>
      </c>
      <c r="BO163" s="6">
        <v>2.4799999999999999E-2</v>
      </c>
      <c r="BP163" s="6">
        <v>2.4799999999999999E-2</v>
      </c>
      <c r="BQ163" s="6">
        <v>2.4799999999999999E-2</v>
      </c>
      <c r="BR163" s="6">
        <v>2.4799999999999999E-2</v>
      </c>
      <c r="BS163" s="6">
        <v>2.4799999999999999E-2</v>
      </c>
      <c r="BT163" s="6">
        <v>2.4799999999999999E-2</v>
      </c>
      <c r="BU163" s="6">
        <v>2.4799999999999999E-2</v>
      </c>
      <c r="BV163" s="6">
        <v>2.4799999999999999E-2</v>
      </c>
      <c r="BW163" s="6">
        <v>2.4799999999999999E-2</v>
      </c>
      <c r="BX163" s="6">
        <v>2.4799999999999999E-2</v>
      </c>
      <c r="BY163" s="31">
        <v>0</v>
      </c>
      <c r="BZ163" s="31">
        <v>0</v>
      </c>
      <c r="CA163" s="31">
        <v>0</v>
      </c>
      <c r="CB163" s="31">
        <v>0</v>
      </c>
      <c r="CC163" s="31">
        <v>0</v>
      </c>
      <c r="CD163" s="31">
        <v>11.44</v>
      </c>
      <c r="CE163" s="31">
        <v>0</v>
      </c>
      <c r="CF163" s="31">
        <v>0</v>
      </c>
      <c r="CG163" s="31">
        <v>0</v>
      </c>
      <c r="CH163" s="31">
        <v>0</v>
      </c>
      <c r="CI163" s="31">
        <v>0</v>
      </c>
      <c r="CJ163" s="31">
        <v>0</v>
      </c>
      <c r="CK163" s="32">
        <f t="shared" si="324"/>
        <v>0</v>
      </c>
      <c r="CL163" s="32">
        <f t="shared" si="325"/>
        <v>0</v>
      </c>
      <c r="CM163" s="32">
        <f t="shared" si="326"/>
        <v>0</v>
      </c>
      <c r="CN163" s="32">
        <f t="shared" si="327"/>
        <v>0</v>
      </c>
      <c r="CO163" s="32">
        <f t="shared" si="328"/>
        <v>0</v>
      </c>
      <c r="CP163" s="32">
        <f t="shared" si="329"/>
        <v>1.1499999999999999</v>
      </c>
      <c r="CQ163" s="32">
        <f t="shared" si="330"/>
        <v>0</v>
      </c>
      <c r="CR163" s="32">
        <f t="shared" si="331"/>
        <v>0</v>
      </c>
      <c r="CS163" s="32">
        <f t="shared" si="332"/>
        <v>0</v>
      </c>
      <c r="CT163" s="32">
        <f t="shared" si="333"/>
        <v>0</v>
      </c>
      <c r="CU163" s="32">
        <f t="shared" si="334"/>
        <v>0</v>
      </c>
      <c r="CV163" s="32">
        <f t="shared" si="335"/>
        <v>0</v>
      </c>
      <c r="CW163" s="31">
        <f t="shared" si="336"/>
        <v>0</v>
      </c>
      <c r="CX163" s="31">
        <f t="shared" si="337"/>
        <v>0</v>
      </c>
      <c r="CY163" s="31">
        <f t="shared" si="338"/>
        <v>0</v>
      </c>
      <c r="CZ163" s="31">
        <f t="shared" si="339"/>
        <v>0</v>
      </c>
      <c r="DA163" s="31">
        <f t="shared" si="340"/>
        <v>0</v>
      </c>
      <c r="DB163" s="31">
        <f t="shared" si="341"/>
        <v>-16.850000000000001</v>
      </c>
      <c r="DC163" s="31">
        <f t="shared" si="342"/>
        <v>0</v>
      </c>
      <c r="DD163" s="31">
        <f t="shared" si="343"/>
        <v>0</v>
      </c>
      <c r="DE163" s="31">
        <f t="shared" si="344"/>
        <v>0</v>
      </c>
      <c r="DF163" s="31">
        <f t="shared" si="345"/>
        <v>0</v>
      </c>
      <c r="DG163" s="31">
        <f t="shared" si="346"/>
        <v>0</v>
      </c>
      <c r="DH163" s="31">
        <f t="shared" si="347"/>
        <v>0</v>
      </c>
      <c r="DI163" s="32">
        <f t="shared" si="276"/>
        <v>0</v>
      </c>
      <c r="DJ163" s="32">
        <f t="shared" si="277"/>
        <v>0</v>
      </c>
      <c r="DK163" s="32">
        <f t="shared" si="278"/>
        <v>0</v>
      </c>
      <c r="DL163" s="32">
        <f t="shared" si="279"/>
        <v>0</v>
      </c>
      <c r="DM163" s="32">
        <f t="shared" si="280"/>
        <v>0</v>
      </c>
      <c r="DN163" s="32">
        <f t="shared" si="281"/>
        <v>-0.84</v>
      </c>
      <c r="DO163" s="32">
        <f t="shared" si="282"/>
        <v>0</v>
      </c>
      <c r="DP163" s="32">
        <f t="shared" si="283"/>
        <v>0</v>
      </c>
      <c r="DQ163" s="32">
        <f t="shared" si="284"/>
        <v>0</v>
      </c>
      <c r="DR163" s="32">
        <f t="shared" si="285"/>
        <v>0</v>
      </c>
      <c r="DS163" s="32">
        <f t="shared" si="286"/>
        <v>0</v>
      </c>
      <c r="DT163" s="32">
        <f t="shared" si="287"/>
        <v>0</v>
      </c>
      <c r="DU163" s="31">
        <f t="shared" si="288"/>
        <v>0</v>
      </c>
      <c r="DV163" s="31">
        <f t="shared" si="289"/>
        <v>0</v>
      </c>
      <c r="DW163" s="31">
        <f t="shared" si="290"/>
        <v>0</v>
      </c>
      <c r="DX163" s="31">
        <f t="shared" si="291"/>
        <v>0</v>
      </c>
      <c r="DY163" s="31">
        <f t="shared" si="292"/>
        <v>0</v>
      </c>
      <c r="DZ163" s="31">
        <f t="shared" si="293"/>
        <v>-2.5</v>
      </c>
      <c r="EA163" s="31">
        <f t="shared" si="294"/>
        <v>0</v>
      </c>
      <c r="EB163" s="31">
        <f t="shared" si="295"/>
        <v>0</v>
      </c>
      <c r="EC163" s="31">
        <f t="shared" si="296"/>
        <v>0</v>
      </c>
      <c r="ED163" s="31">
        <f t="shared" si="297"/>
        <v>0</v>
      </c>
      <c r="EE163" s="31">
        <f t="shared" si="298"/>
        <v>0</v>
      </c>
      <c r="EF163" s="31">
        <f t="shared" si="299"/>
        <v>0</v>
      </c>
      <c r="EG163" s="32">
        <f t="shared" si="300"/>
        <v>0</v>
      </c>
      <c r="EH163" s="32">
        <f t="shared" si="301"/>
        <v>0</v>
      </c>
      <c r="EI163" s="32">
        <f t="shared" si="302"/>
        <v>0</v>
      </c>
      <c r="EJ163" s="32">
        <f t="shared" si="303"/>
        <v>0</v>
      </c>
      <c r="EK163" s="32">
        <f t="shared" si="304"/>
        <v>0</v>
      </c>
      <c r="EL163" s="32">
        <f t="shared" si="305"/>
        <v>-20.190000000000001</v>
      </c>
      <c r="EM163" s="32">
        <f t="shared" si="306"/>
        <v>0</v>
      </c>
      <c r="EN163" s="32">
        <f t="shared" si="307"/>
        <v>0</v>
      </c>
      <c r="EO163" s="32">
        <f t="shared" si="308"/>
        <v>0</v>
      </c>
      <c r="EP163" s="32">
        <f t="shared" si="309"/>
        <v>0</v>
      </c>
      <c r="EQ163" s="32">
        <f t="shared" si="310"/>
        <v>0</v>
      </c>
      <c r="ER163" s="32">
        <f t="shared" si="311"/>
        <v>0</v>
      </c>
    </row>
    <row r="164" spans="1:148" x14ac:dyDescent="0.25">
      <c r="A164" t="s">
        <v>467</v>
      </c>
      <c r="B164" s="1" t="s">
        <v>134</v>
      </c>
      <c r="C164" t="str">
        <f t="shared" ca="1" si="348"/>
        <v>THS</v>
      </c>
      <c r="D164" t="str">
        <f t="shared" ca="1" si="349"/>
        <v>Three Sisters Hydro Plant</v>
      </c>
      <c r="E164" s="52">
        <v>531.90143409999996</v>
      </c>
      <c r="F164" s="52">
        <v>418.98423289999999</v>
      </c>
      <c r="G164" s="52">
        <v>83.754386100000005</v>
      </c>
      <c r="H164" s="52">
        <v>0</v>
      </c>
      <c r="I164" s="52">
        <v>0</v>
      </c>
      <c r="J164" s="52">
        <v>0</v>
      </c>
      <c r="K164" s="52">
        <v>16.7287532</v>
      </c>
      <c r="L164" s="52">
        <v>117.3730171</v>
      </c>
      <c r="M164" s="52">
        <v>159.60740899999999</v>
      </c>
      <c r="N164" s="52">
        <v>163.92828729999999</v>
      </c>
      <c r="O164" s="52">
        <v>507.51678720000001</v>
      </c>
      <c r="P164" s="52">
        <v>585.82593329999997</v>
      </c>
      <c r="Q164" s="32">
        <v>20430.09</v>
      </c>
      <c r="R164" s="32">
        <v>15021.4</v>
      </c>
      <c r="S164" s="32">
        <v>1633.45</v>
      </c>
      <c r="T164" s="32">
        <v>0</v>
      </c>
      <c r="U164" s="32">
        <v>0</v>
      </c>
      <c r="V164" s="32">
        <v>0</v>
      </c>
      <c r="W164" s="32">
        <v>630.15</v>
      </c>
      <c r="X164" s="32">
        <v>6042.89</v>
      </c>
      <c r="Y164" s="32">
        <v>3528.2</v>
      </c>
      <c r="Z164" s="32">
        <v>4071.23</v>
      </c>
      <c r="AA164" s="32">
        <v>11229.99</v>
      </c>
      <c r="AB164" s="32">
        <v>12543.71</v>
      </c>
      <c r="AC164" s="2">
        <v>1.1299999999999999</v>
      </c>
      <c r="AD164" s="2">
        <v>1.1299999999999999</v>
      </c>
      <c r="AE164" s="2">
        <v>1.1299999999999999</v>
      </c>
      <c r="AF164" s="2">
        <v>1.1299999999999999</v>
      </c>
      <c r="AG164" s="2">
        <v>1.1299999999999999</v>
      </c>
      <c r="AH164" s="2">
        <v>1.1299999999999999</v>
      </c>
      <c r="AI164" s="2">
        <v>1.1299999999999999</v>
      </c>
      <c r="AJ164" s="2">
        <v>1.1299999999999999</v>
      </c>
      <c r="AK164" s="2">
        <v>1.1299999999999999</v>
      </c>
      <c r="AL164" s="2">
        <v>1.1299999999999999</v>
      </c>
      <c r="AM164" s="2">
        <v>1.1299999999999999</v>
      </c>
      <c r="AN164" s="2">
        <v>1.1299999999999999</v>
      </c>
      <c r="AO164" s="33">
        <v>230.86</v>
      </c>
      <c r="AP164" s="33">
        <v>169.74</v>
      </c>
      <c r="AQ164" s="33">
        <v>18.46</v>
      </c>
      <c r="AR164" s="33">
        <v>0</v>
      </c>
      <c r="AS164" s="33">
        <v>0</v>
      </c>
      <c r="AT164" s="33">
        <v>0</v>
      </c>
      <c r="AU164" s="33">
        <v>7.12</v>
      </c>
      <c r="AV164" s="33">
        <v>68.28</v>
      </c>
      <c r="AW164" s="33">
        <v>39.869999999999997</v>
      </c>
      <c r="AX164" s="33">
        <v>46</v>
      </c>
      <c r="AY164" s="33">
        <v>126.9</v>
      </c>
      <c r="AZ164" s="33">
        <v>141.74</v>
      </c>
      <c r="BA164" s="31">
        <f t="shared" si="312"/>
        <v>-2.04</v>
      </c>
      <c r="BB164" s="31">
        <f t="shared" si="313"/>
        <v>-1.5</v>
      </c>
      <c r="BC164" s="31">
        <f t="shared" si="314"/>
        <v>-0.16</v>
      </c>
      <c r="BD164" s="31">
        <f t="shared" si="315"/>
        <v>0</v>
      </c>
      <c r="BE164" s="31">
        <f t="shared" si="316"/>
        <v>0</v>
      </c>
      <c r="BF164" s="31">
        <f t="shared" si="317"/>
        <v>0</v>
      </c>
      <c r="BG164" s="31">
        <f t="shared" si="318"/>
        <v>1.01</v>
      </c>
      <c r="BH164" s="31">
        <f t="shared" si="319"/>
        <v>9.67</v>
      </c>
      <c r="BI164" s="31">
        <f t="shared" si="320"/>
        <v>5.65</v>
      </c>
      <c r="BJ164" s="31">
        <f t="shared" si="321"/>
        <v>-4.4800000000000004</v>
      </c>
      <c r="BK164" s="31">
        <f t="shared" si="322"/>
        <v>-12.35</v>
      </c>
      <c r="BL164" s="31">
        <f t="shared" si="323"/>
        <v>-13.8</v>
      </c>
      <c r="BM164" s="6">
        <v>-5.0900000000000001E-2</v>
      </c>
      <c r="BN164" s="6">
        <v>-5.0900000000000001E-2</v>
      </c>
      <c r="BO164" s="6">
        <v>-5.0900000000000001E-2</v>
      </c>
      <c r="BP164" s="6">
        <v>-5.0900000000000001E-2</v>
      </c>
      <c r="BQ164" s="6">
        <v>-5.0900000000000001E-2</v>
      </c>
      <c r="BR164" s="6">
        <v>-5.0900000000000001E-2</v>
      </c>
      <c r="BS164" s="6">
        <v>-5.0900000000000001E-2</v>
      </c>
      <c r="BT164" s="6">
        <v>-5.0900000000000001E-2</v>
      </c>
      <c r="BU164" s="6">
        <v>-5.0900000000000001E-2</v>
      </c>
      <c r="BV164" s="6">
        <v>-5.0900000000000001E-2</v>
      </c>
      <c r="BW164" s="6">
        <v>-5.0900000000000001E-2</v>
      </c>
      <c r="BX164" s="6">
        <v>-5.0900000000000001E-2</v>
      </c>
      <c r="BY164" s="31">
        <v>-1039.8900000000001</v>
      </c>
      <c r="BZ164" s="31">
        <v>-764.59</v>
      </c>
      <c r="CA164" s="31">
        <v>-83.14</v>
      </c>
      <c r="CB164" s="31">
        <v>0</v>
      </c>
      <c r="CC164" s="31">
        <v>0</v>
      </c>
      <c r="CD164" s="31">
        <v>0</v>
      </c>
      <c r="CE164" s="31">
        <v>-32.07</v>
      </c>
      <c r="CF164" s="31">
        <v>-307.58</v>
      </c>
      <c r="CG164" s="31">
        <v>-179.59</v>
      </c>
      <c r="CH164" s="31">
        <v>-207.23</v>
      </c>
      <c r="CI164" s="31">
        <v>-571.61</v>
      </c>
      <c r="CJ164" s="31">
        <v>-638.47</v>
      </c>
      <c r="CK164" s="32">
        <f t="shared" si="324"/>
        <v>51.08</v>
      </c>
      <c r="CL164" s="32">
        <f t="shared" si="325"/>
        <v>37.549999999999997</v>
      </c>
      <c r="CM164" s="32">
        <f t="shared" si="326"/>
        <v>4.08</v>
      </c>
      <c r="CN164" s="32">
        <f t="shared" si="327"/>
        <v>0</v>
      </c>
      <c r="CO164" s="32">
        <f t="shared" si="328"/>
        <v>0</v>
      </c>
      <c r="CP164" s="32">
        <f t="shared" si="329"/>
        <v>0</v>
      </c>
      <c r="CQ164" s="32">
        <f t="shared" si="330"/>
        <v>1.58</v>
      </c>
      <c r="CR164" s="32">
        <f t="shared" si="331"/>
        <v>15.11</v>
      </c>
      <c r="CS164" s="32">
        <f t="shared" si="332"/>
        <v>8.82</v>
      </c>
      <c r="CT164" s="32">
        <f t="shared" si="333"/>
        <v>10.18</v>
      </c>
      <c r="CU164" s="32">
        <f t="shared" si="334"/>
        <v>28.07</v>
      </c>
      <c r="CV164" s="32">
        <f t="shared" si="335"/>
        <v>31.36</v>
      </c>
      <c r="CW164" s="31">
        <f t="shared" si="336"/>
        <v>-1217.6300000000001</v>
      </c>
      <c r="CX164" s="31">
        <f t="shared" si="337"/>
        <v>-895.28000000000009</v>
      </c>
      <c r="CY164" s="31">
        <f t="shared" si="338"/>
        <v>-97.360000000000014</v>
      </c>
      <c r="CZ164" s="31">
        <f t="shared" si="339"/>
        <v>0</v>
      </c>
      <c r="DA164" s="31">
        <f t="shared" si="340"/>
        <v>0</v>
      </c>
      <c r="DB164" s="31">
        <f t="shared" si="341"/>
        <v>0</v>
      </c>
      <c r="DC164" s="31">
        <f t="shared" si="342"/>
        <v>-38.619999999999997</v>
      </c>
      <c r="DD164" s="31">
        <f t="shared" si="343"/>
        <v>-370.42</v>
      </c>
      <c r="DE164" s="31">
        <f t="shared" si="344"/>
        <v>-216.29000000000002</v>
      </c>
      <c r="DF164" s="31">
        <f t="shared" si="345"/>
        <v>-238.57</v>
      </c>
      <c r="DG164" s="31">
        <f t="shared" si="346"/>
        <v>-658.08999999999992</v>
      </c>
      <c r="DH164" s="31">
        <f t="shared" si="347"/>
        <v>-735.05000000000007</v>
      </c>
      <c r="DI164" s="32">
        <f t="shared" si="276"/>
        <v>-60.88</v>
      </c>
      <c r="DJ164" s="32">
        <f t="shared" si="277"/>
        <v>-44.76</v>
      </c>
      <c r="DK164" s="32">
        <f t="shared" si="278"/>
        <v>-4.87</v>
      </c>
      <c r="DL164" s="32">
        <f t="shared" si="279"/>
        <v>0</v>
      </c>
      <c r="DM164" s="32">
        <f t="shared" si="280"/>
        <v>0</v>
      </c>
      <c r="DN164" s="32">
        <f t="shared" si="281"/>
        <v>0</v>
      </c>
      <c r="DO164" s="32">
        <f t="shared" si="282"/>
        <v>-1.93</v>
      </c>
      <c r="DP164" s="32">
        <f t="shared" si="283"/>
        <v>-18.52</v>
      </c>
      <c r="DQ164" s="32">
        <f t="shared" si="284"/>
        <v>-10.81</v>
      </c>
      <c r="DR164" s="32">
        <f t="shared" si="285"/>
        <v>-11.93</v>
      </c>
      <c r="DS164" s="32">
        <f t="shared" si="286"/>
        <v>-32.9</v>
      </c>
      <c r="DT164" s="32">
        <f t="shared" si="287"/>
        <v>-36.75</v>
      </c>
      <c r="DU164" s="31">
        <f t="shared" si="288"/>
        <v>-193.5</v>
      </c>
      <c r="DV164" s="31">
        <f t="shared" si="289"/>
        <v>-140.37</v>
      </c>
      <c r="DW164" s="31">
        <f t="shared" si="290"/>
        <v>-15.08</v>
      </c>
      <c r="DX164" s="31">
        <f t="shared" si="291"/>
        <v>0</v>
      </c>
      <c r="DY164" s="31">
        <f t="shared" si="292"/>
        <v>0</v>
      </c>
      <c r="DZ164" s="31">
        <f t="shared" si="293"/>
        <v>0</v>
      </c>
      <c r="EA164" s="31">
        <f t="shared" si="294"/>
        <v>-5.66</v>
      </c>
      <c r="EB164" s="31">
        <f t="shared" si="295"/>
        <v>-53.57</v>
      </c>
      <c r="EC164" s="31">
        <f t="shared" si="296"/>
        <v>-30.86</v>
      </c>
      <c r="ED164" s="31">
        <f t="shared" si="297"/>
        <v>-33.6</v>
      </c>
      <c r="EE164" s="31">
        <f t="shared" si="298"/>
        <v>-91.43</v>
      </c>
      <c r="EF164" s="31">
        <f t="shared" si="299"/>
        <v>-100.76</v>
      </c>
      <c r="EG164" s="32">
        <f t="shared" si="300"/>
        <v>-1472.0100000000002</v>
      </c>
      <c r="EH164" s="32">
        <f t="shared" si="301"/>
        <v>-1080.4100000000001</v>
      </c>
      <c r="EI164" s="32">
        <f t="shared" si="302"/>
        <v>-117.31000000000002</v>
      </c>
      <c r="EJ164" s="32">
        <f t="shared" si="303"/>
        <v>0</v>
      </c>
      <c r="EK164" s="32">
        <f t="shared" si="304"/>
        <v>0</v>
      </c>
      <c r="EL164" s="32">
        <f t="shared" si="305"/>
        <v>0</v>
      </c>
      <c r="EM164" s="32">
        <f t="shared" si="306"/>
        <v>-46.209999999999994</v>
      </c>
      <c r="EN164" s="32">
        <f t="shared" si="307"/>
        <v>-442.51</v>
      </c>
      <c r="EO164" s="32">
        <f t="shared" si="308"/>
        <v>-257.96000000000004</v>
      </c>
      <c r="EP164" s="32">
        <f t="shared" si="309"/>
        <v>-284.10000000000002</v>
      </c>
      <c r="EQ164" s="32">
        <f t="shared" si="310"/>
        <v>-782.41999999999985</v>
      </c>
      <c r="ER164" s="32">
        <f t="shared" si="311"/>
        <v>-872.56000000000006</v>
      </c>
    </row>
    <row r="165" spans="1:148" x14ac:dyDescent="0.25">
      <c r="A165" t="s">
        <v>512</v>
      </c>
      <c r="B165" s="1" t="s">
        <v>53</v>
      </c>
      <c r="C165" t="str">
        <f t="shared" ca="1" si="348"/>
        <v>VVW1</v>
      </c>
      <c r="D165" t="str">
        <f t="shared" ca="1" si="349"/>
        <v>Valleyview #1</v>
      </c>
      <c r="E165" s="52">
        <v>0.72799999999999998</v>
      </c>
      <c r="F165" s="52">
        <v>1302.1120000000001</v>
      </c>
      <c r="G165" s="52">
        <v>4727.9120000000003</v>
      </c>
      <c r="H165" s="52">
        <v>1787.7159999999999</v>
      </c>
      <c r="I165" s="52">
        <v>3040.7159999999999</v>
      </c>
      <c r="J165" s="52">
        <v>3445.54</v>
      </c>
      <c r="K165" s="52">
        <v>442.56799999999998</v>
      </c>
      <c r="L165" s="52">
        <v>838.6</v>
      </c>
      <c r="M165" s="52">
        <v>627.53599999999994</v>
      </c>
      <c r="N165" s="52">
        <v>415.8</v>
      </c>
      <c r="O165" s="52">
        <v>64.988</v>
      </c>
      <c r="P165" s="52">
        <v>1041.404</v>
      </c>
      <c r="Q165" s="32">
        <v>25.32</v>
      </c>
      <c r="R165" s="32">
        <v>37624.68</v>
      </c>
      <c r="S165" s="32">
        <v>110092.08</v>
      </c>
      <c r="T165" s="32">
        <v>53746.1</v>
      </c>
      <c r="U165" s="32">
        <v>609315.17000000004</v>
      </c>
      <c r="V165" s="32">
        <v>1651540.01</v>
      </c>
      <c r="W165" s="32">
        <v>30226.98</v>
      </c>
      <c r="X165" s="32">
        <v>164320.79999999999</v>
      </c>
      <c r="Y165" s="32">
        <v>21043.79</v>
      </c>
      <c r="Z165" s="32">
        <v>83181.56</v>
      </c>
      <c r="AA165" s="32">
        <v>19110.62</v>
      </c>
      <c r="AB165" s="32">
        <v>39194.959999999999</v>
      </c>
      <c r="AC165" s="2">
        <v>-0.5</v>
      </c>
      <c r="AD165" s="2">
        <v>-0.5</v>
      </c>
      <c r="AE165" s="2">
        <v>-0.5</v>
      </c>
      <c r="AF165" s="2">
        <v>-0.5</v>
      </c>
      <c r="AG165" s="2">
        <v>-0.5</v>
      </c>
      <c r="AH165" s="2">
        <v>-0.5</v>
      </c>
      <c r="AI165" s="2">
        <v>-0.5</v>
      </c>
      <c r="AJ165" s="2">
        <v>-0.5</v>
      </c>
      <c r="AK165" s="2">
        <v>-0.5</v>
      </c>
      <c r="AL165" s="2">
        <v>-0.5</v>
      </c>
      <c r="AM165" s="2">
        <v>-0.5</v>
      </c>
      <c r="AN165" s="2">
        <v>-0.5</v>
      </c>
      <c r="AO165" s="33">
        <v>-0.13</v>
      </c>
      <c r="AP165" s="33">
        <v>-188.12</v>
      </c>
      <c r="AQ165" s="33">
        <v>-550.46</v>
      </c>
      <c r="AR165" s="33">
        <v>-268.73</v>
      </c>
      <c r="AS165" s="33">
        <v>-3046.58</v>
      </c>
      <c r="AT165" s="33">
        <v>-8257.7000000000007</v>
      </c>
      <c r="AU165" s="33">
        <v>-151.13</v>
      </c>
      <c r="AV165" s="33">
        <v>-821.6</v>
      </c>
      <c r="AW165" s="33">
        <v>-105.22</v>
      </c>
      <c r="AX165" s="33">
        <v>-415.91</v>
      </c>
      <c r="AY165" s="33">
        <v>-95.55</v>
      </c>
      <c r="AZ165" s="33">
        <v>-195.97</v>
      </c>
      <c r="BA165" s="31">
        <f t="shared" si="312"/>
        <v>0</v>
      </c>
      <c r="BB165" s="31">
        <f t="shared" si="313"/>
        <v>-3.76</v>
      </c>
      <c r="BC165" s="31">
        <f t="shared" si="314"/>
        <v>-11.01</v>
      </c>
      <c r="BD165" s="31">
        <f t="shared" si="315"/>
        <v>-10.75</v>
      </c>
      <c r="BE165" s="31">
        <f t="shared" si="316"/>
        <v>-121.86</v>
      </c>
      <c r="BF165" s="31">
        <f t="shared" si="317"/>
        <v>-330.31</v>
      </c>
      <c r="BG165" s="31">
        <f t="shared" si="318"/>
        <v>48.36</v>
      </c>
      <c r="BH165" s="31">
        <f t="shared" si="319"/>
        <v>262.91000000000003</v>
      </c>
      <c r="BI165" s="31">
        <f t="shared" si="320"/>
        <v>33.67</v>
      </c>
      <c r="BJ165" s="31">
        <f t="shared" si="321"/>
        <v>-91.5</v>
      </c>
      <c r="BK165" s="31">
        <f t="shared" si="322"/>
        <v>-21.02</v>
      </c>
      <c r="BL165" s="31">
        <f t="shared" si="323"/>
        <v>-43.11</v>
      </c>
      <c r="BM165" s="6">
        <v>-2.0199999999999999E-2</v>
      </c>
      <c r="BN165" s="6">
        <v>-2.0199999999999999E-2</v>
      </c>
      <c r="BO165" s="6">
        <v>-2.0199999999999999E-2</v>
      </c>
      <c r="BP165" s="6">
        <v>-2.0199999999999999E-2</v>
      </c>
      <c r="BQ165" s="6">
        <v>-2.0199999999999999E-2</v>
      </c>
      <c r="BR165" s="6">
        <v>-2.0199999999999999E-2</v>
      </c>
      <c r="BS165" s="6">
        <v>-2.0199999999999999E-2</v>
      </c>
      <c r="BT165" s="6">
        <v>-2.0199999999999999E-2</v>
      </c>
      <c r="BU165" s="6">
        <v>-2.0199999999999999E-2</v>
      </c>
      <c r="BV165" s="6">
        <v>-2.0199999999999999E-2</v>
      </c>
      <c r="BW165" s="6">
        <v>-2.0199999999999999E-2</v>
      </c>
      <c r="BX165" s="6">
        <v>-2.0199999999999999E-2</v>
      </c>
      <c r="BY165" s="31">
        <v>-0.51</v>
      </c>
      <c r="BZ165" s="31">
        <v>-760.02</v>
      </c>
      <c r="CA165" s="31">
        <v>-2223.86</v>
      </c>
      <c r="CB165" s="31">
        <v>-1085.67</v>
      </c>
      <c r="CC165" s="31">
        <v>-12308.17</v>
      </c>
      <c r="CD165" s="31">
        <v>-33361.11</v>
      </c>
      <c r="CE165" s="31">
        <v>-610.58000000000004</v>
      </c>
      <c r="CF165" s="31">
        <v>-3319.28</v>
      </c>
      <c r="CG165" s="31">
        <v>-425.08</v>
      </c>
      <c r="CH165" s="31">
        <v>-1680.27</v>
      </c>
      <c r="CI165" s="31">
        <v>-386.03</v>
      </c>
      <c r="CJ165" s="31">
        <v>-791.74</v>
      </c>
      <c r="CK165" s="32">
        <f t="shared" si="324"/>
        <v>0.06</v>
      </c>
      <c r="CL165" s="32">
        <f t="shared" si="325"/>
        <v>94.06</v>
      </c>
      <c r="CM165" s="32">
        <f t="shared" si="326"/>
        <v>275.23</v>
      </c>
      <c r="CN165" s="32">
        <f t="shared" si="327"/>
        <v>134.37</v>
      </c>
      <c r="CO165" s="32">
        <f t="shared" si="328"/>
        <v>1523.29</v>
      </c>
      <c r="CP165" s="32">
        <f t="shared" si="329"/>
        <v>4128.8500000000004</v>
      </c>
      <c r="CQ165" s="32">
        <f t="shared" si="330"/>
        <v>75.569999999999993</v>
      </c>
      <c r="CR165" s="32">
        <f t="shared" si="331"/>
        <v>410.8</v>
      </c>
      <c r="CS165" s="32">
        <f t="shared" si="332"/>
        <v>52.61</v>
      </c>
      <c r="CT165" s="32">
        <f t="shared" si="333"/>
        <v>207.95</v>
      </c>
      <c r="CU165" s="32">
        <f t="shared" si="334"/>
        <v>47.78</v>
      </c>
      <c r="CV165" s="32">
        <f t="shared" si="335"/>
        <v>97.99</v>
      </c>
      <c r="CW165" s="31">
        <f t="shared" si="336"/>
        <v>-0.32</v>
      </c>
      <c r="CX165" s="31">
        <f t="shared" si="337"/>
        <v>-474.08000000000004</v>
      </c>
      <c r="CY165" s="31">
        <f t="shared" si="338"/>
        <v>-1387.16</v>
      </c>
      <c r="CZ165" s="31">
        <f t="shared" si="339"/>
        <v>-671.82</v>
      </c>
      <c r="DA165" s="31">
        <f t="shared" si="340"/>
        <v>-7616.4400000000014</v>
      </c>
      <c r="DB165" s="31">
        <f t="shared" si="341"/>
        <v>-20644.25</v>
      </c>
      <c r="DC165" s="31">
        <f t="shared" si="342"/>
        <v>-432.24</v>
      </c>
      <c r="DD165" s="31">
        <f t="shared" si="343"/>
        <v>-2349.79</v>
      </c>
      <c r="DE165" s="31">
        <f t="shared" si="344"/>
        <v>-300.92</v>
      </c>
      <c r="DF165" s="31">
        <f t="shared" si="345"/>
        <v>-964.90999999999985</v>
      </c>
      <c r="DG165" s="31">
        <f t="shared" si="346"/>
        <v>-221.67999999999998</v>
      </c>
      <c r="DH165" s="31">
        <f t="shared" si="347"/>
        <v>-454.66999999999996</v>
      </c>
      <c r="DI165" s="32">
        <f t="shared" si="276"/>
        <v>-0.02</v>
      </c>
      <c r="DJ165" s="32">
        <f t="shared" si="277"/>
        <v>-23.7</v>
      </c>
      <c r="DK165" s="32">
        <f t="shared" si="278"/>
        <v>-69.36</v>
      </c>
      <c r="DL165" s="32">
        <f t="shared" si="279"/>
        <v>-33.590000000000003</v>
      </c>
      <c r="DM165" s="32">
        <f t="shared" si="280"/>
        <v>-380.82</v>
      </c>
      <c r="DN165" s="32">
        <f t="shared" si="281"/>
        <v>-1032.21</v>
      </c>
      <c r="DO165" s="32">
        <f t="shared" si="282"/>
        <v>-21.61</v>
      </c>
      <c r="DP165" s="32">
        <f t="shared" si="283"/>
        <v>-117.49</v>
      </c>
      <c r="DQ165" s="32">
        <f t="shared" si="284"/>
        <v>-15.05</v>
      </c>
      <c r="DR165" s="32">
        <f t="shared" si="285"/>
        <v>-48.25</v>
      </c>
      <c r="DS165" s="32">
        <f t="shared" si="286"/>
        <v>-11.08</v>
      </c>
      <c r="DT165" s="32">
        <f t="shared" si="287"/>
        <v>-22.73</v>
      </c>
      <c r="DU165" s="31">
        <f t="shared" si="288"/>
        <v>-0.05</v>
      </c>
      <c r="DV165" s="31">
        <f t="shared" si="289"/>
        <v>-74.33</v>
      </c>
      <c r="DW165" s="31">
        <f t="shared" si="290"/>
        <v>-214.83</v>
      </c>
      <c r="DX165" s="31">
        <f t="shared" si="291"/>
        <v>-102.62</v>
      </c>
      <c r="DY165" s="31">
        <f t="shared" si="292"/>
        <v>-1147.76</v>
      </c>
      <c r="DZ165" s="31">
        <f t="shared" si="293"/>
        <v>-3067.16</v>
      </c>
      <c r="EA165" s="31">
        <f t="shared" si="294"/>
        <v>-63.33</v>
      </c>
      <c r="EB165" s="31">
        <f t="shared" si="295"/>
        <v>-339.79</v>
      </c>
      <c r="EC165" s="31">
        <f t="shared" si="296"/>
        <v>-42.94</v>
      </c>
      <c r="ED165" s="31">
        <f t="shared" si="297"/>
        <v>-135.9</v>
      </c>
      <c r="EE165" s="31">
        <f t="shared" si="298"/>
        <v>-30.8</v>
      </c>
      <c r="EF165" s="31">
        <f t="shared" si="299"/>
        <v>-62.33</v>
      </c>
      <c r="EG165" s="32">
        <f t="shared" si="300"/>
        <v>-0.39</v>
      </c>
      <c r="EH165" s="32">
        <f t="shared" si="301"/>
        <v>-572.11</v>
      </c>
      <c r="EI165" s="32">
        <f t="shared" si="302"/>
        <v>-1671.35</v>
      </c>
      <c r="EJ165" s="32">
        <f t="shared" si="303"/>
        <v>-808.03000000000009</v>
      </c>
      <c r="EK165" s="32">
        <f t="shared" si="304"/>
        <v>-9145.02</v>
      </c>
      <c r="EL165" s="32">
        <f t="shared" si="305"/>
        <v>-24743.62</v>
      </c>
      <c r="EM165" s="32">
        <f t="shared" si="306"/>
        <v>-517.18000000000006</v>
      </c>
      <c r="EN165" s="32">
        <f t="shared" si="307"/>
        <v>-2807.0699999999997</v>
      </c>
      <c r="EO165" s="32">
        <f t="shared" si="308"/>
        <v>-358.91</v>
      </c>
      <c r="EP165" s="32">
        <f t="shared" si="309"/>
        <v>-1149.06</v>
      </c>
      <c r="EQ165" s="32">
        <f t="shared" si="310"/>
        <v>-263.56</v>
      </c>
      <c r="ER165" s="32">
        <f t="shared" si="311"/>
        <v>-539.73</v>
      </c>
    </row>
    <row r="166" spans="1:148" x14ac:dyDescent="0.25">
      <c r="A166" t="s">
        <v>512</v>
      </c>
      <c r="B166" s="1" t="s">
        <v>54</v>
      </c>
      <c r="C166" t="str">
        <f t="shared" ca="1" si="348"/>
        <v>VVW2</v>
      </c>
      <c r="D166" t="str">
        <f t="shared" ca="1" si="349"/>
        <v>Valleyview #2</v>
      </c>
      <c r="E166" s="52">
        <v>11.087999999999999</v>
      </c>
      <c r="F166" s="52">
        <v>16.324000000000002</v>
      </c>
      <c r="G166" s="52">
        <v>28.7</v>
      </c>
      <c r="H166" s="52">
        <v>699.94399999999996</v>
      </c>
      <c r="I166" s="52">
        <v>1188.18</v>
      </c>
      <c r="J166" s="52">
        <v>1373.7919999999999</v>
      </c>
      <c r="K166" s="52">
        <v>207.48</v>
      </c>
      <c r="L166" s="52">
        <v>125.496</v>
      </c>
      <c r="M166" s="52">
        <v>17.864000000000001</v>
      </c>
      <c r="N166" s="52">
        <v>227.864</v>
      </c>
      <c r="O166" s="52">
        <v>10.864000000000001</v>
      </c>
      <c r="P166" s="52">
        <v>144.50800000000001</v>
      </c>
      <c r="Q166" s="32">
        <v>360.49</v>
      </c>
      <c r="R166" s="32">
        <v>432.01</v>
      </c>
      <c r="S166" s="32">
        <v>748.57</v>
      </c>
      <c r="T166" s="32">
        <v>21914.48</v>
      </c>
      <c r="U166" s="32">
        <v>315179.58</v>
      </c>
      <c r="V166" s="32">
        <v>742217.56</v>
      </c>
      <c r="W166" s="32">
        <v>15412.11</v>
      </c>
      <c r="X166" s="32">
        <v>19183.28</v>
      </c>
      <c r="Y166" s="32">
        <v>753.52</v>
      </c>
      <c r="Z166" s="32">
        <v>65318.52</v>
      </c>
      <c r="AA166" s="32">
        <v>5890.5</v>
      </c>
      <c r="AB166" s="32">
        <v>8413.7099999999991</v>
      </c>
      <c r="AC166" s="2">
        <v>-0.5</v>
      </c>
      <c r="AD166" s="2">
        <v>-0.5</v>
      </c>
      <c r="AE166" s="2">
        <v>-0.5</v>
      </c>
      <c r="AF166" s="2">
        <v>-0.5</v>
      </c>
      <c r="AG166" s="2">
        <v>-0.5</v>
      </c>
      <c r="AH166" s="2">
        <v>-0.5</v>
      </c>
      <c r="AI166" s="2">
        <v>-0.5</v>
      </c>
      <c r="AJ166" s="2">
        <v>-0.5</v>
      </c>
      <c r="AK166" s="2">
        <v>-0.5</v>
      </c>
      <c r="AL166" s="2">
        <v>-0.5</v>
      </c>
      <c r="AM166" s="2">
        <v>-0.5</v>
      </c>
      <c r="AN166" s="2">
        <v>-0.5</v>
      </c>
      <c r="AO166" s="33">
        <v>-1.8</v>
      </c>
      <c r="AP166" s="33">
        <v>-2.16</v>
      </c>
      <c r="AQ166" s="33">
        <v>-3.74</v>
      </c>
      <c r="AR166" s="33">
        <v>-109.57</v>
      </c>
      <c r="AS166" s="33">
        <v>-1575.9</v>
      </c>
      <c r="AT166" s="33">
        <v>-3711.09</v>
      </c>
      <c r="AU166" s="33">
        <v>-77.06</v>
      </c>
      <c r="AV166" s="33">
        <v>-95.92</v>
      </c>
      <c r="AW166" s="33">
        <v>-3.77</v>
      </c>
      <c r="AX166" s="33">
        <v>-326.58999999999997</v>
      </c>
      <c r="AY166" s="33">
        <v>-29.45</v>
      </c>
      <c r="AZ166" s="33">
        <v>-42.07</v>
      </c>
      <c r="BA166" s="31">
        <f t="shared" si="312"/>
        <v>-0.04</v>
      </c>
      <c r="BB166" s="31">
        <f t="shared" si="313"/>
        <v>-0.04</v>
      </c>
      <c r="BC166" s="31">
        <f t="shared" si="314"/>
        <v>-7.0000000000000007E-2</v>
      </c>
      <c r="BD166" s="31">
        <f t="shared" si="315"/>
        <v>-4.38</v>
      </c>
      <c r="BE166" s="31">
        <f t="shared" si="316"/>
        <v>-63.04</v>
      </c>
      <c r="BF166" s="31">
        <f t="shared" si="317"/>
        <v>-148.44</v>
      </c>
      <c r="BG166" s="31">
        <f t="shared" si="318"/>
        <v>24.66</v>
      </c>
      <c r="BH166" s="31">
        <f t="shared" si="319"/>
        <v>30.69</v>
      </c>
      <c r="BI166" s="31">
        <f t="shared" si="320"/>
        <v>1.21</v>
      </c>
      <c r="BJ166" s="31">
        <f t="shared" si="321"/>
        <v>-71.849999999999994</v>
      </c>
      <c r="BK166" s="31">
        <f t="shared" si="322"/>
        <v>-6.48</v>
      </c>
      <c r="BL166" s="31">
        <f t="shared" si="323"/>
        <v>-9.26</v>
      </c>
      <c r="BM166" s="6">
        <v>-6.3E-3</v>
      </c>
      <c r="BN166" s="6">
        <v>-6.3E-3</v>
      </c>
      <c r="BO166" s="6">
        <v>-6.3E-3</v>
      </c>
      <c r="BP166" s="6">
        <v>-6.3E-3</v>
      </c>
      <c r="BQ166" s="6">
        <v>-6.3E-3</v>
      </c>
      <c r="BR166" s="6">
        <v>-6.3E-3</v>
      </c>
      <c r="BS166" s="6">
        <v>-6.3E-3</v>
      </c>
      <c r="BT166" s="6">
        <v>-6.3E-3</v>
      </c>
      <c r="BU166" s="6">
        <v>-6.3E-3</v>
      </c>
      <c r="BV166" s="6">
        <v>-6.3E-3</v>
      </c>
      <c r="BW166" s="6">
        <v>-6.3E-3</v>
      </c>
      <c r="BX166" s="6">
        <v>-6.3E-3</v>
      </c>
      <c r="BY166" s="31">
        <v>-2.27</v>
      </c>
      <c r="BZ166" s="31">
        <v>-2.72</v>
      </c>
      <c r="CA166" s="31">
        <v>-4.72</v>
      </c>
      <c r="CB166" s="31">
        <v>-138.06</v>
      </c>
      <c r="CC166" s="31">
        <v>-1985.63</v>
      </c>
      <c r="CD166" s="31">
        <v>-4675.97</v>
      </c>
      <c r="CE166" s="31">
        <v>-97.1</v>
      </c>
      <c r="CF166" s="31">
        <v>-120.85</v>
      </c>
      <c r="CG166" s="31">
        <v>-4.75</v>
      </c>
      <c r="CH166" s="31">
        <v>-411.51</v>
      </c>
      <c r="CI166" s="31">
        <v>-37.11</v>
      </c>
      <c r="CJ166" s="31">
        <v>-53.01</v>
      </c>
      <c r="CK166" s="32">
        <f t="shared" si="324"/>
        <v>0.9</v>
      </c>
      <c r="CL166" s="32">
        <f t="shared" si="325"/>
        <v>1.08</v>
      </c>
      <c r="CM166" s="32">
        <f t="shared" si="326"/>
        <v>1.87</v>
      </c>
      <c r="CN166" s="32">
        <f t="shared" si="327"/>
        <v>54.79</v>
      </c>
      <c r="CO166" s="32">
        <f t="shared" si="328"/>
        <v>787.95</v>
      </c>
      <c r="CP166" s="32">
        <f t="shared" si="329"/>
        <v>1855.54</v>
      </c>
      <c r="CQ166" s="32">
        <f t="shared" si="330"/>
        <v>38.53</v>
      </c>
      <c r="CR166" s="32">
        <f t="shared" si="331"/>
        <v>47.96</v>
      </c>
      <c r="CS166" s="32">
        <f t="shared" si="332"/>
        <v>1.88</v>
      </c>
      <c r="CT166" s="32">
        <f t="shared" si="333"/>
        <v>163.30000000000001</v>
      </c>
      <c r="CU166" s="32">
        <f t="shared" si="334"/>
        <v>14.73</v>
      </c>
      <c r="CV166" s="32">
        <f t="shared" si="335"/>
        <v>21.03</v>
      </c>
      <c r="CW166" s="31">
        <f t="shared" si="336"/>
        <v>0.46999999999999992</v>
      </c>
      <c r="CX166" s="31">
        <f t="shared" si="337"/>
        <v>0.56000000000000005</v>
      </c>
      <c r="CY166" s="31">
        <f t="shared" si="338"/>
        <v>0.96000000000000063</v>
      </c>
      <c r="CZ166" s="31">
        <f t="shared" si="339"/>
        <v>30.679999999999982</v>
      </c>
      <c r="DA166" s="31">
        <f t="shared" si="340"/>
        <v>441.26000000000005</v>
      </c>
      <c r="DB166" s="31">
        <f t="shared" si="341"/>
        <v>1039.0999999999999</v>
      </c>
      <c r="DC166" s="31">
        <f t="shared" si="342"/>
        <v>-6.169999999999991</v>
      </c>
      <c r="DD166" s="31">
        <f t="shared" si="343"/>
        <v>-7.6599999999999859</v>
      </c>
      <c r="DE166" s="31">
        <f t="shared" si="344"/>
        <v>-0.31000000000000005</v>
      </c>
      <c r="DF166" s="31">
        <f t="shared" si="345"/>
        <v>150.22999999999999</v>
      </c>
      <c r="DG166" s="31">
        <f t="shared" si="346"/>
        <v>13.55</v>
      </c>
      <c r="DH166" s="31">
        <f t="shared" si="347"/>
        <v>19.350000000000001</v>
      </c>
      <c r="DI166" s="32">
        <f t="shared" si="276"/>
        <v>0.02</v>
      </c>
      <c r="DJ166" s="32">
        <f t="shared" si="277"/>
        <v>0.03</v>
      </c>
      <c r="DK166" s="32">
        <f t="shared" si="278"/>
        <v>0.05</v>
      </c>
      <c r="DL166" s="32">
        <f t="shared" si="279"/>
        <v>1.53</v>
      </c>
      <c r="DM166" s="32">
        <f t="shared" si="280"/>
        <v>22.06</v>
      </c>
      <c r="DN166" s="32">
        <f t="shared" si="281"/>
        <v>51.96</v>
      </c>
      <c r="DO166" s="32">
        <f t="shared" si="282"/>
        <v>-0.31</v>
      </c>
      <c r="DP166" s="32">
        <f t="shared" si="283"/>
        <v>-0.38</v>
      </c>
      <c r="DQ166" s="32">
        <f t="shared" si="284"/>
        <v>-0.02</v>
      </c>
      <c r="DR166" s="32">
        <f t="shared" si="285"/>
        <v>7.51</v>
      </c>
      <c r="DS166" s="32">
        <f t="shared" si="286"/>
        <v>0.68</v>
      </c>
      <c r="DT166" s="32">
        <f t="shared" si="287"/>
        <v>0.97</v>
      </c>
      <c r="DU166" s="31">
        <f t="shared" si="288"/>
        <v>7.0000000000000007E-2</v>
      </c>
      <c r="DV166" s="31">
        <f t="shared" si="289"/>
        <v>0.09</v>
      </c>
      <c r="DW166" s="31">
        <f t="shared" si="290"/>
        <v>0.15</v>
      </c>
      <c r="DX166" s="31">
        <f t="shared" si="291"/>
        <v>4.6900000000000004</v>
      </c>
      <c r="DY166" s="31">
        <f t="shared" si="292"/>
        <v>66.5</v>
      </c>
      <c r="DZ166" s="31">
        <f t="shared" si="293"/>
        <v>154.38</v>
      </c>
      <c r="EA166" s="31">
        <f t="shared" si="294"/>
        <v>-0.9</v>
      </c>
      <c r="EB166" s="31">
        <f t="shared" si="295"/>
        <v>-1.1100000000000001</v>
      </c>
      <c r="EC166" s="31">
        <f t="shared" si="296"/>
        <v>-0.04</v>
      </c>
      <c r="ED166" s="31">
        <f t="shared" si="297"/>
        <v>21.16</v>
      </c>
      <c r="EE166" s="31">
        <f t="shared" si="298"/>
        <v>1.88</v>
      </c>
      <c r="EF166" s="31">
        <f t="shared" si="299"/>
        <v>2.65</v>
      </c>
      <c r="EG166" s="32">
        <f t="shared" si="300"/>
        <v>0.55999999999999994</v>
      </c>
      <c r="EH166" s="32">
        <f t="shared" si="301"/>
        <v>0.68</v>
      </c>
      <c r="EI166" s="32">
        <f t="shared" si="302"/>
        <v>1.1600000000000006</v>
      </c>
      <c r="EJ166" s="32">
        <f t="shared" si="303"/>
        <v>36.899999999999977</v>
      </c>
      <c r="EK166" s="32">
        <f t="shared" si="304"/>
        <v>529.82000000000005</v>
      </c>
      <c r="EL166" s="32">
        <f t="shared" si="305"/>
        <v>1245.44</v>
      </c>
      <c r="EM166" s="32">
        <f t="shared" si="306"/>
        <v>-7.379999999999991</v>
      </c>
      <c r="EN166" s="32">
        <f t="shared" si="307"/>
        <v>-9.1499999999999861</v>
      </c>
      <c r="EO166" s="32">
        <f t="shared" si="308"/>
        <v>-0.37000000000000005</v>
      </c>
      <c r="EP166" s="32">
        <f t="shared" si="309"/>
        <v>178.89999999999998</v>
      </c>
      <c r="EQ166" s="32">
        <f t="shared" si="310"/>
        <v>16.11</v>
      </c>
      <c r="ER166" s="32">
        <f t="shared" si="311"/>
        <v>22.97</v>
      </c>
    </row>
    <row r="167" spans="1:148" x14ac:dyDescent="0.25">
      <c r="A167" t="s">
        <v>526</v>
      </c>
      <c r="B167" s="1" t="s">
        <v>87</v>
      </c>
      <c r="C167" t="str">
        <f t="shared" ca="1" si="348"/>
        <v>WEY1</v>
      </c>
      <c r="D167" t="str">
        <f t="shared" ca="1" si="349"/>
        <v>Weyerhaeuser</v>
      </c>
      <c r="E167" s="52">
        <v>773.559169</v>
      </c>
      <c r="F167" s="52">
        <v>890.01076599999999</v>
      </c>
      <c r="G167" s="52">
        <v>1179.276196</v>
      </c>
      <c r="H167" s="52">
        <v>1074.02242</v>
      </c>
      <c r="I167" s="52">
        <v>879.27466200000003</v>
      </c>
      <c r="J167" s="52">
        <v>1594.6450729999999</v>
      </c>
      <c r="K167" s="52">
        <v>1933.5033550000001</v>
      </c>
      <c r="L167" s="52">
        <v>1528.7857939999999</v>
      </c>
      <c r="M167" s="52">
        <v>1397.377675</v>
      </c>
      <c r="N167" s="52">
        <v>1403.214825</v>
      </c>
      <c r="O167" s="52">
        <v>1304.0380273999999</v>
      </c>
      <c r="P167" s="52">
        <v>993.30820800000004</v>
      </c>
      <c r="Q167" s="32">
        <v>24790.61</v>
      </c>
      <c r="R167" s="32">
        <v>27566.76</v>
      </c>
      <c r="S167" s="32">
        <v>25326.37</v>
      </c>
      <c r="T167" s="32">
        <v>23114.42</v>
      </c>
      <c r="U167" s="32">
        <v>76413.490000000005</v>
      </c>
      <c r="V167" s="32">
        <v>175524.86</v>
      </c>
      <c r="W167" s="32">
        <v>44165.26</v>
      </c>
      <c r="X167" s="32">
        <v>63395.01</v>
      </c>
      <c r="Y167" s="32">
        <v>28785.42</v>
      </c>
      <c r="Z167" s="32">
        <v>32901.03</v>
      </c>
      <c r="AA167" s="32">
        <v>27426.57</v>
      </c>
      <c r="AB167" s="32">
        <v>19742.13</v>
      </c>
      <c r="AC167" s="2">
        <v>-4.04</v>
      </c>
      <c r="AD167" s="2">
        <v>-4.04</v>
      </c>
      <c r="AE167" s="2">
        <v>-4.04</v>
      </c>
      <c r="AF167" s="2">
        <v>-4.04</v>
      </c>
      <c r="AG167" s="2">
        <v>-4.04</v>
      </c>
      <c r="AH167" s="2">
        <v>-4.04</v>
      </c>
      <c r="AI167" s="2">
        <v>-4.04</v>
      </c>
      <c r="AJ167" s="2">
        <v>-4.04</v>
      </c>
      <c r="AK167" s="2">
        <v>-4.04</v>
      </c>
      <c r="AL167" s="2">
        <v>-4.04</v>
      </c>
      <c r="AM167" s="2">
        <v>-4.04</v>
      </c>
      <c r="AN167" s="2">
        <v>-4.04</v>
      </c>
      <c r="AO167" s="33">
        <v>-1001.54</v>
      </c>
      <c r="AP167" s="33">
        <v>-1113.7</v>
      </c>
      <c r="AQ167" s="33">
        <v>-1023.19</v>
      </c>
      <c r="AR167" s="33">
        <v>-933.82</v>
      </c>
      <c r="AS167" s="33">
        <v>-3087.11</v>
      </c>
      <c r="AT167" s="33">
        <v>-7091.2</v>
      </c>
      <c r="AU167" s="33">
        <v>-1784.28</v>
      </c>
      <c r="AV167" s="33">
        <v>-2561.16</v>
      </c>
      <c r="AW167" s="33">
        <v>-1162.93</v>
      </c>
      <c r="AX167" s="33">
        <v>-1329.2</v>
      </c>
      <c r="AY167" s="33">
        <v>-1108.03</v>
      </c>
      <c r="AZ167" s="33">
        <v>-797.58</v>
      </c>
      <c r="BA167" s="31">
        <f t="shared" si="312"/>
        <v>-2.48</v>
      </c>
      <c r="BB167" s="31">
        <f t="shared" si="313"/>
        <v>-2.76</v>
      </c>
      <c r="BC167" s="31">
        <f t="shared" si="314"/>
        <v>-2.5299999999999998</v>
      </c>
      <c r="BD167" s="31">
        <f t="shared" si="315"/>
        <v>-4.62</v>
      </c>
      <c r="BE167" s="31">
        <f t="shared" si="316"/>
        <v>-15.28</v>
      </c>
      <c r="BF167" s="31">
        <f t="shared" si="317"/>
        <v>-35.1</v>
      </c>
      <c r="BG167" s="31">
        <f t="shared" si="318"/>
        <v>70.66</v>
      </c>
      <c r="BH167" s="31">
        <f t="shared" si="319"/>
        <v>101.43</v>
      </c>
      <c r="BI167" s="31">
        <f t="shared" si="320"/>
        <v>46.06</v>
      </c>
      <c r="BJ167" s="31">
        <f t="shared" si="321"/>
        <v>-36.19</v>
      </c>
      <c r="BK167" s="31">
        <f t="shared" si="322"/>
        <v>-30.17</v>
      </c>
      <c r="BL167" s="31">
        <f t="shared" si="323"/>
        <v>-21.72</v>
      </c>
      <c r="BM167" s="6">
        <v>-0.12</v>
      </c>
      <c r="BN167" s="6">
        <v>-0.12</v>
      </c>
      <c r="BO167" s="6">
        <v>-0.12</v>
      </c>
      <c r="BP167" s="6">
        <v>-0.12</v>
      </c>
      <c r="BQ167" s="6">
        <v>-0.12</v>
      </c>
      <c r="BR167" s="6">
        <v>-0.12</v>
      </c>
      <c r="BS167" s="6">
        <v>-0.12</v>
      </c>
      <c r="BT167" s="6">
        <v>-0.12</v>
      </c>
      <c r="BU167" s="6">
        <v>-0.12</v>
      </c>
      <c r="BV167" s="6">
        <v>-0.12</v>
      </c>
      <c r="BW167" s="6">
        <v>-0.12</v>
      </c>
      <c r="BX167" s="6">
        <v>-0.12</v>
      </c>
      <c r="BY167" s="31">
        <v>-2974.87</v>
      </c>
      <c r="BZ167" s="31">
        <v>-3308.01</v>
      </c>
      <c r="CA167" s="31">
        <v>-3039.16</v>
      </c>
      <c r="CB167" s="31">
        <v>-2773.73</v>
      </c>
      <c r="CC167" s="31">
        <v>-9169.6200000000008</v>
      </c>
      <c r="CD167" s="31">
        <v>-21062.98</v>
      </c>
      <c r="CE167" s="31">
        <v>-5299.83</v>
      </c>
      <c r="CF167" s="31">
        <v>-7607.4</v>
      </c>
      <c r="CG167" s="31">
        <v>-3454.25</v>
      </c>
      <c r="CH167" s="31">
        <v>-3948.12</v>
      </c>
      <c r="CI167" s="31">
        <v>-3291.19</v>
      </c>
      <c r="CJ167" s="31">
        <v>-2369.06</v>
      </c>
      <c r="CK167" s="32">
        <f t="shared" si="324"/>
        <v>61.98</v>
      </c>
      <c r="CL167" s="32">
        <f t="shared" si="325"/>
        <v>68.92</v>
      </c>
      <c r="CM167" s="32">
        <f t="shared" si="326"/>
        <v>63.32</v>
      </c>
      <c r="CN167" s="32">
        <f t="shared" si="327"/>
        <v>57.79</v>
      </c>
      <c r="CO167" s="32">
        <f t="shared" si="328"/>
        <v>191.03</v>
      </c>
      <c r="CP167" s="32">
        <f t="shared" si="329"/>
        <v>438.81</v>
      </c>
      <c r="CQ167" s="32">
        <f t="shared" si="330"/>
        <v>110.41</v>
      </c>
      <c r="CR167" s="32">
        <f t="shared" si="331"/>
        <v>158.49</v>
      </c>
      <c r="CS167" s="32">
        <f t="shared" si="332"/>
        <v>71.959999999999994</v>
      </c>
      <c r="CT167" s="32">
        <f t="shared" si="333"/>
        <v>82.25</v>
      </c>
      <c r="CU167" s="32">
        <f t="shared" si="334"/>
        <v>68.569999999999993</v>
      </c>
      <c r="CV167" s="32">
        <f t="shared" si="335"/>
        <v>49.36</v>
      </c>
      <c r="CW167" s="31">
        <f t="shared" si="336"/>
        <v>-1908.87</v>
      </c>
      <c r="CX167" s="31">
        <f t="shared" si="337"/>
        <v>-2122.63</v>
      </c>
      <c r="CY167" s="31">
        <f t="shared" si="338"/>
        <v>-1950.1199999999997</v>
      </c>
      <c r="CZ167" s="31">
        <f t="shared" si="339"/>
        <v>-1777.5</v>
      </c>
      <c r="DA167" s="31">
        <f t="shared" si="340"/>
        <v>-5876.2</v>
      </c>
      <c r="DB167" s="31">
        <f t="shared" si="341"/>
        <v>-13497.869999999997</v>
      </c>
      <c r="DC167" s="31">
        <f t="shared" si="342"/>
        <v>-3475.8</v>
      </c>
      <c r="DD167" s="31">
        <f t="shared" si="343"/>
        <v>-4989.18</v>
      </c>
      <c r="DE167" s="31">
        <f t="shared" si="344"/>
        <v>-2265.4199999999996</v>
      </c>
      <c r="DF167" s="31">
        <f t="shared" si="345"/>
        <v>-2500.48</v>
      </c>
      <c r="DG167" s="31">
        <f t="shared" si="346"/>
        <v>-2084.42</v>
      </c>
      <c r="DH167" s="31">
        <f t="shared" si="347"/>
        <v>-1500.3999999999999</v>
      </c>
      <c r="DI167" s="32">
        <f t="shared" si="276"/>
        <v>-95.44</v>
      </c>
      <c r="DJ167" s="32">
        <f t="shared" si="277"/>
        <v>-106.13</v>
      </c>
      <c r="DK167" s="32">
        <f t="shared" si="278"/>
        <v>-97.51</v>
      </c>
      <c r="DL167" s="32">
        <f t="shared" si="279"/>
        <v>-88.88</v>
      </c>
      <c r="DM167" s="32">
        <f t="shared" si="280"/>
        <v>-293.81</v>
      </c>
      <c r="DN167" s="32">
        <f t="shared" si="281"/>
        <v>-674.89</v>
      </c>
      <c r="DO167" s="32">
        <f t="shared" si="282"/>
        <v>-173.79</v>
      </c>
      <c r="DP167" s="32">
        <f t="shared" si="283"/>
        <v>-249.46</v>
      </c>
      <c r="DQ167" s="32">
        <f t="shared" si="284"/>
        <v>-113.27</v>
      </c>
      <c r="DR167" s="32">
        <f t="shared" si="285"/>
        <v>-125.02</v>
      </c>
      <c r="DS167" s="32">
        <f t="shared" si="286"/>
        <v>-104.22</v>
      </c>
      <c r="DT167" s="32">
        <f t="shared" si="287"/>
        <v>-75.02</v>
      </c>
      <c r="DU167" s="31">
        <f t="shared" si="288"/>
        <v>-303.35000000000002</v>
      </c>
      <c r="DV167" s="31">
        <f t="shared" si="289"/>
        <v>-332.81</v>
      </c>
      <c r="DW167" s="31">
        <f t="shared" si="290"/>
        <v>-302.02</v>
      </c>
      <c r="DX167" s="31">
        <f t="shared" si="291"/>
        <v>-271.51</v>
      </c>
      <c r="DY167" s="31">
        <f t="shared" si="292"/>
        <v>-885.52</v>
      </c>
      <c r="DZ167" s="31">
        <f t="shared" si="293"/>
        <v>-2005.41</v>
      </c>
      <c r="EA167" s="31">
        <f t="shared" si="294"/>
        <v>-509.26</v>
      </c>
      <c r="EB167" s="31">
        <f t="shared" si="295"/>
        <v>-721.47</v>
      </c>
      <c r="EC167" s="31">
        <f t="shared" si="296"/>
        <v>-323.26</v>
      </c>
      <c r="ED167" s="31">
        <f t="shared" si="297"/>
        <v>-352.18</v>
      </c>
      <c r="EE167" s="31">
        <f t="shared" si="298"/>
        <v>-289.60000000000002</v>
      </c>
      <c r="EF167" s="31">
        <f t="shared" si="299"/>
        <v>-205.68</v>
      </c>
      <c r="EG167" s="32">
        <f t="shared" si="300"/>
        <v>-2307.66</v>
      </c>
      <c r="EH167" s="32">
        <f t="shared" si="301"/>
        <v>-2561.5700000000002</v>
      </c>
      <c r="EI167" s="32">
        <f t="shared" si="302"/>
        <v>-2349.6499999999996</v>
      </c>
      <c r="EJ167" s="32">
        <f t="shared" si="303"/>
        <v>-2137.8900000000003</v>
      </c>
      <c r="EK167" s="32">
        <f t="shared" si="304"/>
        <v>-7055.5300000000007</v>
      </c>
      <c r="EL167" s="32">
        <f t="shared" si="305"/>
        <v>-16178.169999999996</v>
      </c>
      <c r="EM167" s="32">
        <f t="shared" si="306"/>
        <v>-4158.8500000000004</v>
      </c>
      <c r="EN167" s="32">
        <f t="shared" si="307"/>
        <v>-5960.1100000000006</v>
      </c>
      <c r="EO167" s="32">
        <f t="shared" si="308"/>
        <v>-2701.95</v>
      </c>
      <c r="EP167" s="32">
        <f t="shared" si="309"/>
        <v>-2977.68</v>
      </c>
      <c r="EQ167" s="32">
        <f t="shared" si="310"/>
        <v>-2478.2399999999998</v>
      </c>
      <c r="ER167" s="32">
        <f t="shared" si="311"/>
        <v>-1781.1</v>
      </c>
    </row>
    <row r="169" spans="1:148" x14ac:dyDescent="0.25">
      <c r="A169" t="s">
        <v>554</v>
      </c>
    </row>
    <row r="170" spans="1:148" x14ac:dyDescent="0.25">
      <c r="A170" t="s">
        <v>563</v>
      </c>
    </row>
    <row r="171" spans="1:148" x14ac:dyDescent="0.25">
      <c r="A171" t="s">
        <v>555</v>
      </c>
    </row>
    <row r="172" spans="1:148" x14ac:dyDescent="0.25">
      <c r="A172" t="s">
        <v>556</v>
      </c>
    </row>
    <row r="173" spans="1:148" x14ac:dyDescent="0.25">
      <c r="A173" t="s">
        <v>557</v>
      </c>
    </row>
    <row r="174" spans="1:148" x14ac:dyDescent="0.25">
      <c r="A174" t="s">
        <v>558</v>
      </c>
    </row>
    <row r="175" spans="1:148" x14ac:dyDescent="0.25">
      <c r="A175" t="s">
        <v>559</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6"/>
  <sheetViews>
    <sheetView showZeros="0" workbookViewId="0">
      <pane xSplit="3" ySplit="4" topLeftCell="D5" activePane="bottomRight" state="frozen"/>
      <selection activeCell="A3" sqref="A3"/>
      <selection pane="topRight" activeCell="A3" sqref="A3"/>
      <selection pane="bottomLeft" activeCell="A3" sqref="A3"/>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ustomWidth="1"/>
    <col min="17" max="28" width="12.7109375" style="31" customWidth="1"/>
    <col min="29" max="40" width="12.7109375" style="56" customWidth="1"/>
    <col min="41" max="52" width="12.7109375" style="2" customWidth="1"/>
    <col min="53" max="64" width="12.7109375" style="56" customWidth="1"/>
    <col min="65" max="88" width="12.7109375" style="31" customWidth="1"/>
    <col min="89" max="100" width="12.7109375" style="3" customWidth="1"/>
    <col min="101" max="112" width="12.7109375" style="31" customWidth="1"/>
    <col min="113" max="124" width="12.7109375" style="31"/>
    <col min="125" max="148" width="12.7109375" style="56"/>
  </cols>
  <sheetData>
    <row r="1" spans="1:148" x14ac:dyDescent="0.25">
      <c r="A1" s="22" t="s">
        <v>576</v>
      </c>
      <c r="Q1" s="56"/>
      <c r="R1" s="56"/>
      <c r="S1" s="56"/>
      <c r="T1" s="56"/>
      <c r="U1" s="56"/>
      <c r="V1" s="56"/>
      <c r="W1" s="56"/>
      <c r="X1" s="56"/>
      <c r="Y1" s="56"/>
      <c r="Z1" s="56"/>
      <c r="AA1" s="56"/>
      <c r="AB1" s="56"/>
      <c r="AO1"/>
      <c r="AP1"/>
      <c r="AQ1"/>
      <c r="AR1"/>
      <c r="AS1"/>
      <c r="AT1"/>
      <c r="AU1"/>
      <c r="AV1"/>
      <c r="AW1"/>
      <c r="AX1"/>
      <c r="AY1"/>
      <c r="AZ1"/>
      <c r="BM1" s="56"/>
      <c r="BN1" s="56"/>
      <c r="BO1" s="56"/>
      <c r="BP1" s="56"/>
      <c r="BQ1" s="56"/>
      <c r="BR1" s="56"/>
      <c r="BS1" s="56"/>
      <c r="BT1" s="56"/>
      <c r="BU1" s="56"/>
      <c r="BV1" s="56"/>
      <c r="BW1" s="56"/>
      <c r="BX1" s="56"/>
      <c r="BY1" s="56"/>
      <c r="BZ1" s="56"/>
      <c r="CA1" s="56"/>
      <c r="CB1" s="56"/>
      <c r="CC1" s="56"/>
      <c r="CD1" s="56"/>
      <c r="CE1" s="56"/>
      <c r="CF1" s="56"/>
      <c r="CG1" s="56"/>
      <c r="CH1" s="56"/>
      <c r="CI1" s="56"/>
      <c r="CJ1" s="56"/>
      <c r="CK1"/>
      <c r="CL1"/>
      <c r="CM1"/>
      <c r="CN1"/>
      <c r="CO1"/>
      <c r="CP1"/>
      <c r="CQ1"/>
      <c r="CR1"/>
      <c r="CS1"/>
      <c r="CT1"/>
      <c r="CU1"/>
      <c r="CV1"/>
      <c r="CW1" s="56"/>
      <c r="CX1" s="56"/>
      <c r="CY1" s="56"/>
      <c r="CZ1" s="56"/>
      <c r="DA1" s="56"/>
      <c r="DB1" s="56"/>
      <c r="DC1" s="56"/>
      <c r="DD1" s="56"/>
      <c r="DE1" s="56"/>
      <c r="DF1" s="56"/>
      <c r="DG1" s="56"/>
      <c r="DH1" s="56"/>
      <c r="DI1" s="56"/>
      <c r="DJ1" s="56"/>
      <c r="DK1" s="56"/>
      <c r="DL1" s="56"/>
      <c r="DM1" s="56"/>
      <c r="DN1" s="56"/>
      <c r="DO1" s="56"/>
      <c r="DP1" s="56"/>
      <c r="DQ1" s="56"/>
      <c r="DR1" s="56"/>
      <c r="DS1" s="56"/>
      <c r="DT1" s="56"/>
    </row>
    <row r="2" spans="1:148" x14ac:dyDescent="0.25">
      <c r="A2" s="29" t="str">
        <f>'Correction Adjustments'!A2</f>
        <v>Estimate - September 13, 2021</v>
      </c>
      <c r="B2" s="22"/>
      <c r="E2" s="53" t="s">
        <v>0</v>
      </c>
      <c r="Q2" s="38" t="s">
        <v>551</v>
      </c>
      <c r="R2" s="38"/>
      <c r="S2" s="38"/>
      <c r="T2" s="38"/>
      <c r="U2" s="38"/>
      <c r="V2" s="38"/>
      <c r="W2" s="38"/>
      <c r="X2" s="38"/>
      <c r="Y2" s="38"/>
      <c r="Z2" s="39"/>
      <c r="AA2" s="40"/>
      <c r="AB2" s="39" t="s">
        <v>545</v>
      </c>
      <c r="AC2" s="62"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2" t="s">
        <v>3</v>
      </c>
      <c r="BB2" s="31"/>
      <c r="BC2" s="31"/>
      <c r="BD2" s="31"/>
      <c r="BE2" s="31"/>
      <c r="BF2" s="31"/>
      <c r="BG2" s="31"/>
      <c r="BH2" s="31"/>
      <c r="BI2" s="31"/>
      <c r="BJ2" s="31"/>
      <c r="BK2" s="31"/>
      <c r="BL2" s="23" t="s">
        <v>447</v>
      </c>
      <c r="BM2" s="38" t="s">
        <v>546</v>
      </c>
      <c r="BN2" s="38"/>
      <c r="BO2" s="38"/>
      <c r="BP2" s="38"/>
      <c r="BQ2" s="38"/>
      <c r="BR2" s="38"/>
      <c r="BS2" s="38"/>
      <c r="BT2" s="38"/>
      <c r="BU2" s="38"/>
      <c r="BV2" s="39"/>
      <c r="BW2" s="40"/>
      <c r="BX2" s="39" t="s">
        <v>542</v>
      </c>
      <c r="BY2" s="67" t="s">
        <v>547</v>
      </c>
      <c r="BZ2" s="67"/>
      <c r="CA2" s="67"/>
      <c r="CB2" s="67"/>
      <c r="CC2" s="67"/>
      <c r="CD2" s="67"/>
      <c r="CE2" s="67"/>
      <c r="CF2" s="67"/>
      <c r="CG2" s="67"/>
      <c r="CH2" s="30"/>
      <c r="CI2" s="69"/>
      <c r="CJ2" s="30" t="s">
        <v>548</v>
      </c>
      <c r="CK2" s="5" t="s">
        <v>577</v>
      </c>
      <c r="CL2" s="5"/>
      <c r="CM2" s="5"/>
      <c r="CN2" s="5"/>
      <c r="CO2" s="5"/>
      <c r="CP2" s="5"/>
      <c r="CQ2" s="5"/>
      <c r="CR2" s="5"/>
      <c r="CS2" s="5"/>
      <c r="CT2" s="5"/>
      <c r="CU2" s="5"/>
      <c r="CV2" s="5"/>
      <c r="CW2" s="62" t="s">
        <v>578</v>
      </c>
      <c r="DH2" s="23" t="s">
        <v>449</v>
      </c>
      <c r="DI2" s="57" t="s">
        <v>579</v>
      </c>
      <c r="DJ2" s="32"/>
      <c r="DK2" s="32"/>
      <c r="DL2" s="32"/>
      <c r="DM2" s="32"/>
      <c r="DN2" s="32"/>
      <c r="DO2" s="32"/>
      <c r="DP2" s="32"/>
      <c r="DQ2" s="32"/>
      <c r="DR2" s="32"/>
      <c r="DS2" s="32"/>
      <c r="DT2" s="24" t="s">
        <v>549</v>
      </c>
      <c r="DU2" s="62" t="s">
        <v>580</v>
      </c>
      <c r="DV2" s="62"/>
      <c r="DW2" s="62"/>
      <c r="DX2" s="62"/>
      <c r="DY2" s="62"/>
      <c r="DZ2" s="62"/>
      <c r="EA2" s="62"/>
      <c r="EB2" s="62"/>
      <c r="EC2" s="62"/>
      <c r="ED2" s="62"/>
      <c r="EE2" s="62"/>
      <c r="EF2" s="23" t="s">
        <v>550</v>
      </c>
      <c r="EG2" s="57" t="s">
        <v>581</v>
      </c>
      <c r="EH2" s="57"/>
      <c r="EI2" s="57"/>
      <c r="EJ2" s="57"/>
      <c r="EK2" s="57"/>
      <c r="EL2" s="57"/>
      <c r="EM2" s="57"/>
      <c r="EN2" s="57"/>
      <c r="EO2" s="57"/>
      <c r="EP2" s="57"/>
      <c r="EQ2" s="57"/>
      <c r="ER2" s="24" t="s">
        <v>553</v>
      </c>
    </row>
    <row r="3" spans="1:148" x14ac:dyDescent="0.25">
      <c r="E3" s="65"/>
      <c r="F3" s="65"/>
      <c r="G3" s="65"/>
      <c r="H3" s="65"/>
      <c r="I3" s="65"/>
      <c r="J3" s="65"/>
      <c r="K3" s="65"/>
      <c r="L3" s="65"/>
      <c r="M3" s="65"/>
      <c r="N3" s="65"/>
      <c r="O3" s="84"/>
      <c r="P3" s="84"/>
      <c r="Q3" s="32"/>
      <c r="R3" s="32"/>
      <c r="S3" s="32"/>
      <c r="T3" s="32"/>
      <c r="U3" s="32"/>
      <c r="V3" s="32"/>
      <c r="W3" s="32"/>
      <c r="X3" s="32"/>
      <c r="Y3" s="32"/>
      <c r="Z3" s="32"/>
      <c r="AA3" s="32"/>
      <c r="AB3" s="32"/>
      <c r="AC3" s="67"/>
      <c r="AD3" s="67"/>
      <c r="AE3" s="67"/>
      <c r="AF3" s="67"/>
      <c r="AG3" s="67"/>
      <c r="AH3" s="67"/>
      <c r="AI3" s="67"/>
      <c r="AJ3" s="67"/>
      <c r="AK3" s="67"/>
      <c r="AL3" s="67"/>
      <c r="AM3" s="85"/>
      <c r="AN3" s="85"/>
      <c r="AO3" s="42"/>
      <c r="AP3" s="41"/>
      <c r="AQ3" s="41"/>
      <c r="AR3" s="41"/>
      <c r="AS3" s="41"/>
      <c r="AT3" s="41"/>
      <c r="AU3" s="41"/>
      <c r="AV3" s="41"/>
      <c r="AW3" s="41"/>
      <c r="AX3" s="41"/>
      <c r="AY3" s="41"/>
      <c r="AZ3" s="41"/>
      <c r="BA3" s="67"/>
      <c r="BB3" s="67"/>
      <c r="BC3" s="67"/>
      <c r="BD3" s="67"/>
      <c r="BE3" s="67"/>
      <c r="BF3" s="67"/>
      <c r="BG3" s="67"/>
      <c r="BH3" s="67"/>
      <c r="BI3" s="67"/>
      <c r="BJ3" s="67"/>
      <c r="BK3" s="85"/>
      <c r="BL3" s="85"/>
      <c r="BM3" s="32"/>
      <c r="BN3" s="32"/>
      <c r="BO3" s="32"/>
      <c r="BP3" s="32"/>
      <c r="BQ3" s="32"/>
      <c r="BR3" s="32"/>
      <c r="BS3" s="32"/>
      <c r="BT3" s="32"/>
      <c r="BU3" s="32"/>
      <c r="BV3" s="32"/>
      <c r="BW3" s="32"/>
      <c r="BX3" s="32"/>
      <c r="CK3" s="6"/>
      <c r="CL3" s="6"/>
      <c r="CM3" s="6"/>
      <c r="CN3" s="6"/>
      <c r="CO3" s="6"/>
      <c r="CP3" s="6"/>
      <c r="CQ3" s="6"/>
      <c r="CR3" s="6"/>
      <c r="CS3" s="6"/>
      <c r="CT3" s="6"/>
      <c r="CU3" s="6"/>
      <c r="CV3" s="6"/>
      <c r="CW3" s="67"/>
      <c r="CX3" s="67"/>
      <c r="CY3" s="67"/>
      <c r="CZ3" s="67"/>
      <c r="DA3" s="67"/>
      <c r="DB3" s="67"/>
      <c r="DC3" s="67"/>
      <c r="DD3" s="67"/>
      <c r="DE3" s="67"/>
      <c r="DF3" s="67"/>
      <c r="DG3" s="85"/>
      <c r="DH3" s="85"/>
      <c r="DI3" s="38"/>
      <c r="DJ3" s="38"/>
      <c r="DK3" s="38"/>
      <c r="DL3" s="38"/>
      <c r="DM3" s="38"/>
      <c r="DN3" s="38"/>
      <c r="DO3" s="38"/>
      <c r="DP3" s="38"/>
      <c r="DQ3" s="38"/>
      <c r="DR3" s="39"/>
      <c r="DS3" s="39"/>
      <c r="DT3" s="38"/>
      <c r="DU3" s="67"/>
      <c r="DV3" s="67"/>
      <c r="DW3" s="67"/>
      <c r="DX3" s="67"/>
      <c r="DY3" s="67"/>
      <c r="DZ3" s="67"/>
      <c r="EA3" s="67"/>
      <c r="EB3" s="67"/>
      <c r="EC3" s="67"/>
      <c r="ED3" s="67"/>
      <c r="EE3" s="85"/>
      <c r="EF3" s="85"/>
      <c r="EG3" s="38"/>
      <c r="EH3" s="38"/>
      <c r="EI3" s="38"/>
      <c r="EJ3" s="38"/>
      <c r="EK3" s="38"/>
      <c r="EL3" s="38"/>
      <c r="EM3" s="38"/>
      <c r="EN3" s="38"/>
      <c r="EO3" s="38"/>
      <c r="EP3" s="38"/>
      <c r="EQ3" s="83"/>
      <c r="ER3" s="83"/>
    </row>
    <row r="4" spans="1:148" s="7" customFormat="1" x14ac:dyDescent="0.25">
      <c r="A4" s="7" t="s">
        <v>8</v>
      </c>
      <c r="B4" s="1" t="s">
        <v>527</v>
      </c>
      <c r="C4" s="7" t="s">
        <v>9</v>
      </c>
      <c r="D4" s="7" t="s">
        <v>10</v>
      </c>
      <c r="E4" s="8">
        <v>42005</v>
      </c>
      <c r="F4" s="8">
        <v>42036</v>
      </c>
      <c r="G4" s="8">
        <v>42064</v>
      </c>
      <c r="H4" s="8">
        <v>42095</v>
      </c>
      <c r="I4" s="8">
        <v>42125</v>
      </c>
      <c r="J4" s="8">
        <v>42156</v>
      </c>
      <c r="K4" s="8">
        <v>42186</v>
      </c>
      <c r="L4" s="8">
        <v>42217</v>
      </c>
      <c r="M4" s="8">
        <v>42248</v>
      </c>
      <c r="N4" s="8">
        <v>42278</v>
      </c>
      <c r="O4" s="8">
        <v>42309</v>
      </c>
      <c r="P4" s="8">
        <v>42339</v>
      </c>
      <c r="Q4" s="9">
        <v>42005</v>
      </c>
      <c r="R4" s="9">
        <v>42036</v>
      </c>
      <c r="S4" s="9">
        <v>42064</v>
      </c>
      <c r="T4" s="9">
        <v>42095</v>
      </c>
      <c r="U4" s="9">
        <v>42125</v>
      </c>
      <c r="V4" s="9">
        <v>42156</v>
      </c>
      <c r="W4" s="9">
        <v>42186</v>
      </c>
      <c r="X4" s="9">
        <v>42217</v>
      </c>
      <c r="Y4" s="9">
        <v>42248</v>
      </c>
      <c r="Z4" s="9">
        <v>42278</v>
      </c>
      <c r="AA4" s="9">
        <v>42309</v>
      </c>
      <c r="AB4" s="9">
        <v>42339</v>
      </c>
      <c r="AC4" s="10">
        <v>42005</v>
      </c>
      <c r="AD4" s="10">
        <v>42036</v>
      </c>
      <c r="AE4" s="10">
        <v>42064</v>
      </c>
      <c r="AF4" s="10">
        <v>42095</v>
      </c>
      <c r="AG4" s="10">
        <v>42125</v>
      </c>
      <c r="AH4" s="10">
        <v>42156</v>
      </c>
      <c r="AI4" s="10">
        <v>42186</v>
      </c>
      <c r="AJ4" s="10">
        <v>42217</v>
      </c>
      <c r="AK4" s="10">
        <v>42248</v>
      </c>
      <c r="AL4" s="10">
        <v>42278</v>
      </c>
      <c r="AM4" s="10">
        <v>42309</v>
      </c>
      <c r="AN4" s="10">
        <v>42339</v>
      </c>
      <c r="AO4" s="9">
        <v>42005</v>
      </c>
      <c r="AP4" s="9">
        <v>42036</v>
      </c>
      <c r="AQ4" s="9">
        <v>42064</v>
      </c>
      <c r="AR4" s="9">
        <v>42095</v>
      </c>
      <c r="AS4" s="9">
        <v>42125</v>
      </c>
      <c r="AT4" s="9">
        <v>42156</v>
      </c>
      <c r="AU4" s="9">
        <v>42186</v>
      </c>
      <c r="AV4" s="9">
        <v>42217</v>
      </c>
      <c r="AW4" s="9">
        <v>42248</v>
      </c>
      <c r="AX4" s="9">
        <v>42278</v>
      </c>
      <c r="AY4" s="9">
        <v>42309</v>
      </c>
      <c r="AZ4" s="9">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c r="BY4" s="10">
        <v>42005</v>
      </c>
      <c r="BZ4" s="10">
        <v>42036</v>
      </c>
      <c r="CA4" s="10">
        <v>42064</v>
      </c>
      <c r="CB4" s="10">
        <v>42095</v>
      </c>
      <c r="CC4" s="10">
        <v>42125</v>
      </c>
      <c r="CD4" s="10">
        <v>42156</v>
      </c>
      <c r="CE4" s="10">
        <v>42186</v>
      </c>
      <c r="CF4" s="10">
        <v>42217</v>
      </c>
      <c r="CG4" s="10">
        <v>42248</v>
      </c>
      <c r="CH4" s="10">
        <v>42278</v>
      </c>
      <c r="CI4" s="10">
        <v>42309</v>
      </c>
      <c r="CJ4" s="10">
        <v>42339</v>
      </c>
      <c r="CK4" s="9">
        <v>42005</v>
      </c>
      <c r="CL4" s="9">
        <v>42036</v>
      </c>
      <c r="CM4" s="9">
        <v>42064</v>
      </c>
      <c r="CN4" s="9">
        <v>42095</v>
      </c>
      <c r="CO4" s="9">
        <v>42125</v>
      </c>
      <c r="CP4" s="9">
        <v>42156</v>
      </c>
      <c r="CQ4" s="9">
        <v>42186</v>
      </c>
      <c r="CR4" s="9">
        <v>42217</v>
      </c>
      <c r="CS4" s="9">
        <v>42248</v>
      </c>
      <c r="CT4" s="9">
        <v>42278</v>
      </c>
      <c r="CU4" s="9">
        <v>42309</v>
      </c>
      <c r="CV4" s="9">
        <v>42339</v>
      </c>
      <c r="CW4" s="10">
        <v>42005</v>
      </c>
      <c r="CX4" s="10">
        <v>42036</v>
      </c>
      <c r="CY4" s="10">
        <v>42064</v>
      </c>
      <c r="CZ4" s="10">
        <v>42095</v>
      </c>
      <c r="DA4" s="10">
        <v>42125</v>
      </c>
      <c r="DB4" s="10">
        <v>42156</v>
      </c>
      <c r="DC4" s="10">
        <v>42186</v>
      </c>
      <c r="DD4" s="10">
        <v>42217</v>
      </c>
      <c r="DE4" s="10">
        <v>42248</v>
      </c>
      <c r="DF4" s="10">
        <v>42278</v>
      </c>
      <c r="DG4" s="10">
        <v>42309</v>
      </c>
      <c r="DH4" s="10">
        <v>42339</v>
      </c>
      <c r="DI4" s="9">
        <v>42005</v>
      </c>
      <c r="DJ4" s="9">
        <v>42036</v>
      </c>
      <c r="DK4" s="9">
        <v>42064</v>
      </c>
      <c r="DL4" s="9">
        <v>42095</v>
      </c>
      <c r="DM4" s="9">
        <v>42125</v>
      </c>
      <c r="DN4" s="9">
        <v>42156</v>
      </c>
      <c r="DO4" s="9">
        <v>42186</v>
      </c>
      <c r="DP4" s="9">
        <v>42217</v>
      </c>
      <c r="DQ4" s="9">
        <v>42248</v>
      </c>
      <c r="DR4" s="9">
        <v>42278</v>
      </c>
      <c r="DS4" s="9">
        <v>42309</v>
      </c>
      <c r="DT4" s="9">
        <v>42339</v>
      </c>
      <c r="DU4" s="10">
        <v>42005</v>
      </c>
      <c r="DV4" s="10">
        <v>42036</v>
      </c>
      <c r="DW4" s="10">
        <v>42064</v>
      </c>
      <c r="DX4" s="10">
        <v>42095</v>
      </c>
      <c r="DY4" s="10">
        <v>42125</v>
      </c>
      <c r="DZ4" s="10">
        <v>42156</v>
      </c>
      <c r="EA4" s="10">
        <v>42186</v>
      </c>
      <c r="EB4" s="10">
        <v>42217</v>
      </c>
      <c r="EC4" s="10">
        <v>42248</v>
      </c>
      <c r="ED4" s="10">
        <v>42278</v>
      </c>
      <c r="EE4" s="10">
        <v>42309</v>
      </c>
      <c r="EF4" s="10">
        <v>42339</v>
      </c>
      <c r="EG4" s="9">
        <v>42005</v>
      </c>
      <c r="EH4" s="9">
        <v>42036</v>
      </c>
      <c r="EI4" s="9">
        <v>42064</v>
      </c>
      <c r="EJ4" s="9">
        <v>42095</v>
      </c>
      <c r="EK4" s="9">
        <v>42125</v>
      </c>
      <c r="EL4" s="9">
        <v>42156</v>
      </c>
      <c r="EM4" s="9">
        <v>42186</v>
      </c>
      <c r="EN4" s="9">
        <v>42217</v>
      </c>
      <c r="EO4" s="9">
        <v>42248</v>
      </c>
      <c r="EP4" s="9">
        <v>42278</v>
      </c>
      <c r="EQ4" s="9">
        <v>42309</v>
      </c>
      <c r="ER4" s="9">
        <v>42339</v>
      </c>
    </row>
    <row r="5" spans="1:148" x14ac:dyDescent="0.25">
      <c r="A5" t="s">
        <v>460</v>
      </c>
      <c r="B5" s="1" t="s">
        <v>195</v>
      </c>
      <c r="C5" t="s">
        <v>543</v>
      </c>
      <c r="D5" t="str">
        <f ca="1">VLOOKUP($B5,LossFactorLookup,2,FALSE)</f>
        <v>FortisAlberta DOS - Cochrane EV Partnership (793S)</v>
      </c>
      <c r="J5" s="52">
        <v>3936.4832500000002</v>
      </c>
      <c r="Q5" s="32"/>
      <c r="R5" s="32"/>
      <c r="S5" s="32"/>
      <c r="T5" s="32"/>
      <c r="U5" s="32"/>
      <c r="V5" s="32">
        <v>21690.02</v>
      </c>
      <c r="W5" s="32"/>
      <c r="X5" s="32"/>
      <c r="Y5" s="32"/>
      <c r="Z5" s="32"/>
      <c r="AA5" s="32"/>
      <c r="AB5" s="32"/>
      <c r="AC5" s="31"/>
      <c r="AD5" s="31"/>
      <c r="AE5" s="31"/>
      <c r="AF5" s="31"/>
      <c r="AG5" s="31"/>
      <c r="AH5" s="31">
        <v>141973.06</v>
      </c>
      <c r="AI5" s="31"/>
      <c r="AJ5" s="31"/>
      <c r="AK5" s="31"/>
      <c r="AL5" s="31"/>
      <c r="AM5" s="31"/>
      <c r="AN5" s="31"/>
      <c r="AO5" s="42">
        <v>1.42</v>
      </c>
      <c r="AP5" s="42">
        <v>1.42</v>
      </c>
      <c r="AQ5" s="42">
        <v>1.42</v>
      </c>
      <c r="AR5" s="42">
        <v>1.42</v>
      </c>
      <c r="AS5" s="42">
        <v>1.42</v>
      </c>
      <c r="AT5" s="42">
        <v>1.42</v>
      </c>
      <c r="AU5" s="42">
        <v>1.42</v>
      </c>
      <c r="AV5" s="42">
        <v>1.42</v>
      </c>
      <c r="AW5" s="42">
        <v>1.42</v>
      </c>
      <c r="AX5" s="42">
        <v>1.42</v>
      </c>
      <c r="AY5" s="42">
        <v>1.42</v>
      </c>
      <c r="AZ5" s="42">
        <v>1.42</v>
      </c>
      <c r="BA5" s="31"/>
      <c r="BB5" s="31"/>
      <c r="BC5" s="31"/>
      <c r="BD5" s="31"/>
      <c r="BE5" s="31"/>
      <c r="BF5" s="31">
        <v>2016.01</v>
      </c>
      <c r="BG5" s="31"/>
      <c r="BH5" s="31"/>
      <c r="BI5" s="31"/>
      <c r="BJ5" s="31"/>
      <c r="BK5" s="31"/>
      <c r="BL5" s="31"/>
      <c r="BM5" s="32"/>
      <c r="BN5" s="32"/>
      <c r="BO5" s="32"/>
      <c r="BP5" s="32"/>
      <c r="BQ5" s="32"/>
      <c r="BR5" s="32">
        <v>34167.51</v>
      </c>
      <c r="BS5" s="32"/>
      <c r="BT5" s="32"/>
      <c r="BU5" s="32"/>
      <c r="BV5" s="32"/>
      <c r="BW5" s="32"/>
      <c r="BX5" s="32"/>
      <c r="BY5" s="31">
        <f t="shared" ref="BY5:BY6" si="0">MAX(Q5+BA5,BM5)</f>
        <v>0</v>
      </c>
      <c r="BZ5" s="31">
        <f t="shared" ref="BZ5:BZ6" si="1">MAX(R5+BB5,BN5)</f>
        <v>0</v>
      </c>
      <c r="CA5" s="31">
        <f t="shared" ref="CA5:CA6" si="2">MAX(S5+BC5,BO5)</f>
        <v>0</v>
      </c>
      <c r="CB5" s="31">
        <f t="shared" ref="CB5:CB6" si="3">MAX(T5+BD5,BP5)</f>
        <v>0</v>
      </c>
      <c r="CC5" s="31">
        <f t="shared" ref="CC5:CC6" si="4">MAX(U5+BE5,BQ5)</f>
        <v>0</v>
      </c>
      <c r="CD5" s="31">
        <f>MAX(V5+BF5,BR5)</f>
        <v>34167.51</v>
      </c>
      <c r="CE5" s="31">
        <f t="shared" ref="CE5:CE6" si="5">MAX(W5+BG5,BS5)</f>
        <v>0</v>
      </c>
      <c r="CF5" s="31">
        <f t="shared" ref="CF5:CF6" si="6">MAX(X5+BH5,BT5)</f>
        <v>0</v>
      </c>
      <c r="CG5" s="31">
        <f t="shared" ref="CG5:CG6" si="7">MAX(Y5+BI5,BU5)</f>
        <v>0</v>
      </c>
      <c r="CH5" s="31">
        <f t="shared" ref="CH5:CH6" si="8">MAX(Z5+BJ5,BV5)</f>
        <v>0</v>
      </c>
      <c r="CI5" s="31">
        <f t="shared" ref="CI5:CI6" si="9">MAX(AA5+BK5,BW5)</f>
        <v>0</v>
      </c>
      <c r="CJ5" s="31">
        <f t="shared" ref="CJ5:CJ6" si="10">MAX(AB5+BL5,BX5)</f>
        <v>0</v>
      </c>
      <c r="CK5" s="6">
        <f t="shared" ref="CK5:CV6" ca="1" si="11">VLOOKUP($B5,LossFactorLookup,3,FALSE)</f>
        <v>0.12</v>
      </c>
      <c r="CL5" s="6">
        <f t="shared" ca="1" si="11"/>
        <v>0.12</v>
      </c>
      <c r="CM5" s="6">
        <f t="shared" ca="1" si="11"/>
        <v>0.12</v>
      </c>
      <c r="CN5" s="6">
        <f t="shared" ca="1" si="11"/>
        <v>0.12</v>
      </c>
      <c r="CO5" s="6">
        <f t="shared" ca="1" si="11"/>
        <v>0.12</v>
      </c>
      <c r="CP5" s="6">
        <f t="shared" ca="1" si="11"/>
        <v>0.12</v>
      </c>
      <c r="CQ5" s="6">
        <f t="shared" ca="1" si="11"/>
        <v>0.12</v>
      </c>
      <c r="CR5" s="6">
        <f t="shared" ca="1" si="11"/>
        <v>0.12</v>
      </c>
      <c r="CS5" s="6">
        <f t="shared" ca="1" si="11"/>
        <v>0.12</v>
      </c>
      <c r="CT5" s="6">
        <f t="shared" ca="1" si="11"/>
        <v>0.12</v>
      </c>
      <c r="CU5" s="6">
        <f t="shared" ca="1" si="11"/>
        <v>0.12</v>
      </c>
      <c r="CV5" s="6">
        <f t="shared" ca="1" si="11"/>
        <v>0.12</v>
      </c>
      <c r="CW5" s="31">
        <f t="shared" ref="CW5:DH6" ca="1" si="12">ROUND(AC5*CK5,2)</f>
        <v>0</v>
      </c>
      <c r="CX5" s="31">
        <f t="shared" ca="1" si="12"/>
        <v>0</v>
      </c>
      <c r="CY5" s="31">
        <f t="shared" ca="1" si="12"/>
        <v>0</v>
      </c>
      <c r="CZ5" s="31">
        <f t="shared" ca="1" si="12"/>
        <v>0</v>
      </c>
      <c r="DA5" s="31">
        <f t="shared" ca="1" si="12"/>
        <v>0</v>
      </c>
      <c r="DB5" s="31">
        <f t="shared" ca="1" si="12"/>
        <v>17036.77</v>
      </c>
      <c r="DC5" s="31">
        <f t="shared" ca="1" si="12"/>
        <v>0</v>
      </c>
      <c r="DD5" s="31">
        <f t="shared" ca="1" si="12"/>
        <v>0</v>
      </c>
      <c r="DE5" s="31">
        <f t="shared" ca="1" si="12"/>
        <v>0</v>
      </c>
      <c r="DF5" s="31">
        <f t="shared" ca="1" si="12"/>
        <v>0</v>
      </c>
      <c r="DG5" s="31">
        <f t="shared" ca="1" si="12"/>
        <v>0</v>
      </c>
      <c r="DH5" s="31">
        <f t="shared" ca="1" si="12"/>
        <v>0</v>
      </c>
      <c r="DI5" s="32">
        <f t="shared" ref="DI5:DM6" ca="1" si="13">MAX(Q5+CW5,BM5)</f>
        <v>0</v>
      </c>
      <c r="DJ5" s="32">
        <f t="shared" ca="1" si="13"/>
        <v>0</v>
      </c>
      <c r="DK5" s="32">
        <f t="shared" ca="1" si="13"/>
        <v>0</v>
      </c>
      <c r="DL5" s="32">
        <f t="shared" ca="1" si="13"/>
        <v>0</v>
      </c>
      <c r="DM5" s="32">
        <f t="shared" ca="1" si="13"/>
        <v>0</v>
      </c>
      <c r="DN5" s="32">
        <f ca="1">MAX(V5+DB5,BR5)</f>
        <v>38726.79</v>
      </c>
      <c r="DO5" s="32">
        <f t="shared" ref="DO5:DT6" ca="1" si="14">MAX(W5+DC5,BS5)</f>
        <v>0</v>
      </c>
      <c r="DP5" s="32">
        <f t="shared" ca="1" si="14"/>
        <v>0</v>
      </c>
      <c r="DQ5" s="32">
        <f t="shared" ca="1" si="14"/>
        <v>0</v>
      </c>
      <c r="DR5" s="32">
        <f t="shared" ca="1" si="14"/>
        <v>0</v>
      </c>
      <c r="DS5" s="32">
        <f t="shared" ca="1" si="14"/>
        <v>0</v>
      </c>
      <c r="DT5" s="32">
        <f t="shared" ca="1" si="14"/>
        <v>0</v>
      </c>
      <c r="DU5" s="31">
        <f ca="1">DI5-BY5</f>
        <v>0</v>
      </c>
      <c r="DV5" s="31">
        <f t="shared" ref="DV5:DV6" ca="1" si="15">DJ5-BZ5</f>
        <v>0</v>
      </c>
      <c r="DW5" s="31">
        <f t="shared" ref="DW5:DW6" ca="1" si="16">DK5-CA5</f>
        <v>0</v>
      </c>
      <c r="DX5" s="31">
        <f t="shared" ref="DX5:DX6" ca="1" si="17">DL5-CB5</f>
        <v>0</v>
      </c>
      <c r="DY5" s="31">
        <f t="shared" ref="DY5:DY6" ca="1" si="18">DM5-CC5</f>
        <v>0</v>
      </c>
      <c r="DZ5" s="31">
        <f t="shared" ref="DZ5:DZ6" ca="1" si="19">DN5-CD5</f>
        <v>4559.2799999999988</v>
      </c>
      <c r="EA5" s="31">
        <f t="shared" ref="EA5:EA6" ca="1" si="20">DO5-CE5</f>
        <v>0</v>
      </c>
      <c r="EB5" s="31">
        <f t="shared" ref="EB5:EB6" ca="1" si="21">DP5-CF5</f>
        <v>0</v>
      </c>
      <c r="EC5" s="31">
        <f t="shared" ref="EC5:EC6" ca="1" si="22">DQ5-CG5</f>
        <v>0</v>
      </c>
      <c r="ED5" s="31">
        <f t="shared" ref="ED5:ED6" ca="1" si="23">DR5-CH5</f>
        <v>0</v>
      </c>
      <c r="EE5" s="31">
        <f t="shared" ref="EE5:EE6" ca="1" si="24">DS5-CI5</f>
        <v>0</v>
      </c>
      <c r="EF5" s="31">
        <f t="shared" ref="EF5:EF6" ca="1" si="25">DT5-CJ5</f>
        <v>0</v>
      </c>
      <c r="EG5" s="32">
        <f ca="1">DU5+BA5</f>
        <v>0</v>
      </c>
      <c r="EH5" s="32">
        <f t="shared" ref="EH5:EH6" ca="1" si="26">DV5+BB5</f>
        <v>0</v>
      </c>
      <c r="EI5" s="32">
        <f t="shared" ref="EI5:EI6" ca="1" si="27">DW5+BC5</f>
        <v>0</v>
      </c>
      <c r="EJ5" s="32">
        <f t="shared" ref="EJ5:EJ6" ca="1" si="28">DX5+BD5</f>
        <v>0</v>
      </c>
      <c r="EK5" s="32">
        <f t="shared" ref="EK5:EK6" ca="1" si="29">DY5+BE5</f>
        <v>0</v>
      </c>
      <c r="EL5" s="32">
        <f t="shared" ref="EL5:EL6" ca="1" si="30">DZ5+BF5</f>
        <v>6575.2899999999991</v>
      </c>
      <c r="EM5" s="32">
        <f t="shared" ref="EM5:EM6" ca="1" si="31">EA5+BG5</f>
        <v>0</v>
      </c>
      <c r="EN5" s="32">
        <f t="shared" ref="EN5:EN6" ca="1" si="32">EB5+BH5</f>
        <v>0</v>
      </c>
      <c r="EO5" s="32">
        <f t="shared" ref="EO5:EO6" ca="1" si="33">EC5+BI5</f>
        <v>0</v>
      </c>
      <c r="EP5" s="32">
        <f t="shared" ref="EP5:EP6" ca="1" si="34">ED5+BJ5</f>
        <v>0</v>
      </c>
      <c r="EQ5" s="32">
        <f t="shared" ref="EQ5:EQ6" ca="1" si="35">EE5+BK5</f>
        <v>0</v>
      </c>
      <c r="ER5" s="32">
        <f t="shared" ref="ER5:ER6" ca="1" si="36">EF5+BL5</f>
        <v>0</v>
      </c>
    </row>
    <row r="6" spans="1:148" x14ac:dyDescent="0.25">
      <c r="A6" t="s">
        <v>460</v>
      </c>
      <c r="B6" s="1" t="s">
        <v>195</v>
      </c>
      <c r="C6" t="s">
        <v>544</v>
      </c>
      <c r="D6" t="str">
        <f ca="1">VLOOKUP($B6,LossFactorLookup,2,FALSE)</f>
        <v>FortisAlberta DOS - Cochrane EV Partnership (793S)</v>
      </c>
      <c r="J6" s="52">
        <v>2700.8413</v>
      </c>
      <c r="Q6" s="32"/>
      <c r="R6" s="32"/>
      <c r="S6" s="32"/>
      <c r="T6" s="32"/>
      <c r="U6" s="32"/>
      <c r="V6" s="32">
        <v>14881.64</v>
      </c>
      <c r="W6" s="32"/>
      <c r="X6" s="32"/>
      <c r="Y6" s="32"/>
      <c r="Z6" s="32"/>
      <c r="AA6" s="32"/>
      <c r="AB6" s="32"/>
      <c r="AC6" s="31"/>
      <c r="AD6" s="31"/>
      <c r="AE6" s="31"/>
      <c r="AF6" s="31"/>
      <c r="AG6" s="31"/>
      <c r="AH6" s="31">
        <v>559379.48</v>
      </c>
      <c r="AI6" s="31"/>
      <c r="AJ6" s="31"/>
      <c r="AK6" s="31"/>
      <c r="AL6" s="31"/>
      <c r="AM6" s="31"/>
      <c r="AN6" s="31"/>
      <c r="AO6" s="42">
        <v>1.42</v>
      </c>
      <c r="AP6" s="42">
        <v>1.42</v>
      </c>
      <c r="AQ6" s="42">
        <v>1.42</v>
      </c>
      <c r="AR6" s="42">
        <v>1.42</v>
      </c>
      <c r="AS6" s="42">
        <v>1.42</v>
      </c>
      <c r="AT6" s="42">
        <v>1.42</v>
      </c>
      <c r="AU6" s="42">
        <v>1.42</v>
      </c>
      <c r="AV6" s="42">
        <v>1.42</v>
      </c>
      <c r="AW6" s="42">
        <v>1.42</v>
      </c>
      <c r="AX6" s="42">
        <v>1.42</v>
      </c>
      <c r="AY6" s="42">
        <v>1.42</v>
      </c>
      <c r="AZ6" s="42">
        <v>1.42</v>
      </c>
      <c r="BA6" s="31"/>
      <c r="BB6" s="31"/>
      <c r="BC6" s="31"/>
      <c r="BD6" s="31"/>
      <c r="BE6" s="31"/>
      <c r="BF6" s="31">
        <v>7943.19</v>
      </c>
      <c r="BG6" s="31"/>
      <c r="BH6" s="31"/>
      <c r="BI6" s="31"/>
      <c r="BJ6" s="31"/>
      <c r="BK6" s="31"/>
      <c r="BL6" s="31"/>
      <c r="BM6" s="32"/>
      <c r="BN6" s="32"/>
      <c r="BO6" s="32"/>
      <c r="BP6" s="32"/>
      <c r="BQ6" s="32"/>
      <c r="BR6" s="32">
        <v>20736.88</v>
      </c>
      <c r="BS6" s="32"/>
      <c r="BT6" s="32"/>
      <c r="BU6" s="32"/>
      <c r="BV6" s="32"/>
      <c r="BW6" s="32"/>
      <c r="BX6" s="32"/>
      <c r="BY6" s="31">
        <f t="shared" si="0"/>
        <v>0</v>
      </c>
      <c r="BZ6" s="31">
        <f t="shared" si="1"/>
        <v>0</v>
      </c>
      <c r="CA6" s="31">
        <f t="shared" si="2"/>
        <v>0</v>
      </c>
      <c r="CB6" s="31">
        <f t="shared" si="3"/>
        <v>0</v>
      </c>
      <c r="CC6" s="31">
        <f t="shared" si="4"/>
        <v>0</v>
      </c>
      <c r="CD6" s="31">
        <f t="shared" ref="CD6" si="37">MAX(V6+BF6,BR6)</f>
        <v>22824.829999999998</v>
      </c>
      <c r="CE6" s="31">
        <f t="shared" si="5"/>
        <v>0</v>
      </c>
      <c r="CF6" s="31">
        <f t="shared" si="6"/>
        <v>0</v>
      </c>
      <c r="CG6" s="31">
        <f t="shared" si="7"/>
        <v>0</v>
      </c>
      <c r="CH6" s="31">
        <f t="shared" si="8"/>
        <v>0</v>
      </c>
      <c r="CI6" s="31">
        <f t="shared" si="9"/>
        <v>0</v>
      </c>
      <c r="CJ6" s="31">
        <f t="shared" si="10"/>
        <v>0</v>
      </c>
      <c r="CK6" s="6">
        <f t="shared" ca="1" si="11"/>
        <v>0.12</v>
      </c>
      <c r="CL6" s="6">
        <f t="shared" ca="1" si="11"/>
        <v>0.12</v>
      </c>
      <c r="CM6" s="6">
        <f t="shared" ca="1" si="11"/>
        <v>0.12</v>
      </c>
      <c r="CN6" s="6">
        <f t="shared" ca="1" si="11"/>
        <v>0.12</v>
      </c>
      <c r="CO6" s="6">
        <f t="shared" ca="1" si="11"/>
        <v>0.12</v>
      </c>
      <c r="CP6" s="6">
        <f t="shared" ca="1" si="11"/>
        <v>0.12</v>
      </c>
      <c r="CQ6" s="6">
        <f t="shared" ca="1" si="11"/>
        <v>0.12</v>
      </c>
      <c r="CR6" s="6">
        <f t="shared" ca="1" si="11"/>
        <v>0.12</v>
      </c>
      <c r="CS6" s="6">
        <f t="shared" ca="1" si="11"/>
        <v>0.12</v>
      </c>
      <c r="CT6" s="6">
        <f t="shared" ca="1" si="11"/>
        <v>0.12</v>
      </c>
      <c r="CU6" s="6">
        <f t="shared" ca="1" si="11"/>
        <v>0.12</v>
      </c>
      <c r="CV6" s="6">
        <f t="shared" ca="1" si="11"/>
        <v>0.12</v>
      </c>
      <c r="CW6" s="31">
        <f t="shared" ca="1" si="12"/>
        <v>0</v>
      </c>
      <c r="CX6" s="31">
        <f t="shared" ca="1" si="12"/>
        <v>0</v>
      </c>
      <c r="CY6" s="31">
        <f t="shared" ca="1" si="12"/>
        <v>0</v>
      </c>
      <c r="CZ6" s="31">
        <f t="shared" ca="1" si="12"/>
        <v>0</v>
      </c>
      <c r="DA6" s="31">
        <f t="shared" ca="1" si="12"/>
        <v>0</v>
      </c>
      <c r="DB6" s="31">
        <f t="shared" ca="1" si="12"/>
        <v>67125.539999999994</v>
      </c>
      <c r="DC6" s="31">
        <f t="shared" ca="1" si="12"/>
        <v>0</v>
      </c>
      <c r="DD6" s="31">
        <f t="shared" ca="1" si="12"/>
        <v>0</v>
      </c>
      <c r="DE6" s="31">
        <f t="shared" ca="1" si="12"/>
        <v>0</v>
      </c>
      <c r="DF6" s="31">
        <f t="shared" ca="1" si="12"/>
        <v>0</v>
      </c>
      <c r="DG6" s="31">
        <f t="shared" ca="1" si="12"/>
        <v>0</v>
      </c>
      <c r="DH6" s="31">
        <f t="shared" ca="1" si="12"/>
        <v>0</v>
      </c>
      <c r="DI6" s="32">
        <f t="shared" ca="1" si="13"/>
        <v>0</v>
      </c>
      <c r="DJ6" s="32">
        <f t="shared" ca="1" si="13"/>
        <v>0</v>
      </c>
      <c r="DK6" s="32">
        <f t="shared" ca="1" si="13"/>
        <v>0</v>
      </c>
      <c r="DL6" s="32">
        <f t="shared" ca="1" si="13"/>
        <v>0</v>
      </c>
      <c r="DM6" s="32">
        <f t="shared" ca="1" si="13"/>
        <v>0</v>
      </c>
      <c r="DN6" s="32">
        <f ca="1">MAX(V6+DB6,BR6)</f>
        <v>82007.179999999993</v>
      </c>
      <c r="DO6" s="32">
        <f t="shared" ca="1" si="14"/>
        <v>0</v>
      </c>
      <c r="DP6" s="32">
        <f t="shared" ca="1" si="14"/>
        <v>0</v>
      </c>
      <c r="DQ6" s="32">
        <f t="shared" ca="1" si="14"/>
        <v>0</v>
      </c>
      <c r="DR6" s="32">
        <f t="shared" ca="1" si="14"/>
        <v>0</v>
      </c>
      <c r="DS6" s="32">
        <f t="shared" ca="1" si="14"/>
        <v>0</v>
      </c>
      <c r="DT6" s="32">
        <f t="shared" ca="1" si="14"/>
        <v>0</v>
      </c>
      <c r="DU6" s="31">
        <f t="shared" ref="DU6" ca="1" si="38">DI6-BY6</f>
        <v>0</v>
      </c>
      <c r="DV6" s="31">
        <f t="shared" ca="1" si="15"/>
        <v>0</v>
      </c>
      <c r="DW6" s="31">
        <f t="shared" ca="1" si="16"/>
        <v>0</v>
      </c>
      <c r="DX6" s="31">
        <f t="shared" ca="1" si="17"/>
        <v>0</v>
      </c>
      <c r="DY6" s="31">
        <f t="shared" ca="1" si="18"/>
        <v>0</v>
      </c>
      <c r="DZ6" s="31">
        <f t="shared" ca="1" si="19"/>
        <v>59182.349999999991</v>
      </c>
      <c r="EA6" s="31">
        <f t="shared" ca="1" si="20"/>
        <v>0</v>
      </c>
      <c r="EB6" s="31">
        <f t="shared" ca="1" si="21"/>
        <v>0</v>
      </c>
      <c r="EC6" s="31">
        <f t="shared" ca="1" si="22"/>
        <v>0</v>
      </c>
      <c r="ED6" s="31">
        <f t="shared" ca="1" si="23"/>
        <v>0</v>
      </c>
      <c r="EE6" s="31">
        <f t="shared" ca="1" si="24"/>
        <v>0</v>
      </c>
      <c r="EF6" s="31">
        <f t="shared" ca="1" si="25"/>
        <v>0</v>
      </c>
      <c r="EG6" s="32">
        <f t="shared" ref="EG6" ca="1" si="39">DU6+BA6</f>
        <v>0</v>
      </c>
      <c r="EH6" s="32">
        <f t="shared" ca="1" si="26"/>
        <v>0</v>
      </c>
      <c r="EI6" s="32">
        <f t="shared" ca="1" si="27"/>
        <v>0</v>
      </c>
      <c r="EJ6" s="32">
        <f t="shared" ca="1" si="28"/>
        <v>0</v>
      </c>
      <c r="EK6" s="32">
        <f t="shared" ca="1" si="29"/>
        <v>0</v>
      </c>
      <c r="EL6" s="32">
        <f t="shared" ca="1" si="30"/>
        <v>67125.539999999994</v>
      </c>
      <c r="EM6" s="32">
        <f t="shared" ca="1" si="31"/>
        <v>0</v>
      </c>
      <c r="EN6" s="32">
        <f t="shared" ca="1" si="32"/>
        <v>0</v>
      </c>
      <c r="EO6" s="32">
        <f t="shared" ca="1" si="33"/>
        <v>0</v>
      </c>
      <c r="EP6" s="32">
        <f t="shared" ca="1" si="34"/>
        <v>0</v>
      </c>
      <c r="EQ6" s="32">
        <f t="shared" ca="1" si="35"/>
        <v>0</v>
      </c>
      <c r="ER6" s="32">
        <f t="shared" ca="1" si="36"/>
        <v>0</v>
      </c>
    </row>
    <row r="7" spans="1:148" x14ac:dyDescent="0.25">
      <c r="A7" t="s">
        <v>460</v>
      </c>
      <c r="B7" s="1" t="s">
        <v>195</v>
      </c>
      <c r="C7" t="str">
        <f t="shared" ref="C7:C8" ca="1" si="40">VLOOKUP($B7,LocationLookup,2,FALSE)</f>
        <v>0000079301</v>
      </c>
      <c r="D7" t="str">
        <f t="shared" ref="D7:D8" ca="1" si="41">VLOOKUP($C7,LossFactorLookup,2,FALSE)</f>
        <v>FortisAlberta DOS - Cochrane EV Partnership (793S)</v>
      </c>
      <c r="E7" s="66">
        <f>SUM(E5:E6)</f>
        <v>0</v>
      </c>
      <c r="F7" s="66">
        <f t="shared" ref="F7:P7" si="42">SUM(F5:F6)</f>
        <v>0</v>
      </c>
      <c r="G7" s="66">
        <f t="shared" si="42"/>
        <v>0</v>
      </c>
      <c r="H7" s="66">
        <f t="shared" si="42"/>
        <v>0</v>
      </c>
      <c r="I7" s="66">
        <f t="shared" si="42"/>
        <v>0</v>
      </c>
      <c r="J7" s="66">
        <f t="shared" si="42"/>
        <v>6637.3245500000003</v>
      </c>
      <c r="K7" s="66">
        <f t="shared" si="42"/>
        <v>0</v>
      </c>
      <c r="L7" s="66">
        <f t="shared" si="42"/>
        <v>0</v>
      </c>
      <c r="M7" s="66">
        <f t="shared" si="42"/>
        <v>0</v>
      </c>
      <c r="N7" s="66">
        <f t="shared" si="42"/>
        <v>0</v>
      </c>
      <c r="O7" s="66">
        <f t="shared" si="42"/>
        <v>0</v>
      </c>
      <c r="P7" s="66">
        <f t="shared" si="42"/>
        <v>0</v>
      </c>
      <c r="Q7" s="32"/>
      <c r="R7" s="32"/>
      <c r="S7" s="32"/>
      <c r="T7" s="32"/>
      <c r="U7" s="32"/>
      <c r="V7" s="32"/>
      <c r="W7" s="32"/>
      <c r="X7" s="32"/>
      <c r="Y7" s="32"/>
      <c r="Z7" s="32"/>
      <c r="AA7" s="32"/>
      <c r="AB7" s="32"/>
      <c r="AC7" s="68">
        <f t="shared" ref="AC7:AG7" si="43">SUM(AC5:AC6)</f>
        <v>0</v>
      </c>
      <c r="AD7" s="68">
        <f t="shared" si="43"/>
        <v>0</v>
      </c>
      <c r="AE7" s="68">
        <f t="shared" si="43"/>
        <v>0</v>
      </c>
      <c r="AF7" s="68">
        <f t="shared" si="43"/>
        <v>0</v>
      </c>
      <c r="AG7" s="68">
        <f t="shared" si="43"/>
        <v>0</v>
      </c>
      <c r="AH7" s="68">
        <f>SUM(AH5:AH6)</f>
        <v>701352.54</v>
      </c>
      <c r="AI7" s="68">
        <f t="shared" ref="AI7:AN7" si="44">SUM(AI5:AI6)</f>
        <v>0</v>
      </c>
      <c r="AJ7" s="68">
        <f t="shared" si="44"/>
        <v>0</v>
      </c>
      <c r="AK7" s="68">
        <f t="shared" si="44"/>
        <v>0</v>
      </c>
      <c r="AL7" s="68">
        <f t="shared" si="44"/>
        <v>0</v>
      </c>
      <c r="AM7" s="68">
        <f t="shared" si="44"/>
        <v>0</v>
      </c>
      <c r="AN7" s="68">
        <f t="shared" si="44"/>
        <v>0</v>
      </c>
      <c r="AO7" s="43">
        <v>1.42</v>
      </c>
      <c r="AP7" s="43">
        <v>1.42</v>
      </c>
      <c r="AQ7" s="43">
        <v>1.42</v>
      </c>
      <c r="AR7" s="43">
        <v>1.42</v>
      </c>
      <c r="AS7" s="43">
        <v>1.42</v>
      </c>
      <c r="AT7" s="43">
        <v>1.42</v>
      </c>
      <c r="AU7" s="43">
        <v>1.42</v>
      </c>
      <c r="AV7" s="43">
        <v>1.42</v>
      </c>
      <c r="AW7" s="43">
        <v>1.42</v>
      </c>
      <c r="AX7" s="43">
        <v>1.42</v>
      </c>
      <c r="AY7" s="43">
        <v>1.42</v>
      </c>
      <c r="AZ7" s="43">
        <v>1.42</v>
      </c>
      <c r="BA7" s="68">
        <f t="shared" ref="BA7:BE7" si="45">SUM(BA5:BA6)</f>
        <v>0</v>
      </c>
      <c r="BB7" s="68">
        <f t="shared" si="45"/>
        <v>0</v>
      </c>
      <c r="BC7" s="68">
        <f t="shared" si="45"/>
        <v>0</v>
      </c>
      <c r="BD7" s="68">
        <f t="shared" si="45"/>
        <v>0</v>
      </c>
      <c r="BE7" s="68">
        <f t="shared" si="45"/>
        <v>0</v>
      </c>
      <c r="BF7" s="68">
        <f>SUM(BF5:BF6)</f>
        <v>9959.1999999999989</v>
      </c>
      <c r="BG7" s="68">
        <f t="shared" ref="BG7:BL7" si="46">SUM(BG5:BG6)</f>
        <v>0</v>
      </c>
      <c r="BH7" s="68">
        <f t="shared" si="46"/>
        <v>0</v>
      </c>
      <c r="BI7" s="68">
        <f t="shared" si="46"/>
        <v>0</v>
      </c>
      <c r="BJ7" s="68">
        <f t="shared" si="46"/>
        <v>0</v>
      </c>
      <c r="BK7" s="68">
        <f t="shared" si="46"/>
        <v>0</v>
      </c>
      <c r="BL7" s="68">
        <f t="shared" si="46"/>
        <v>0</v>
      </c>
      <c r="BM7" s="32"/>
      <c r="BN7" s="32"/>
      <c r="BO7" s="32"/>
      <c r="BP7" s="32"/>
      <c r="BQ7" s="32"/>
      <c r="BR7" s="32"/>
      <c r="BS7" s="32"/>
      <c r="BT7" s="32"/>
      <c r="BU7" s="32"/>
      <c r="BV7" s="32"/>
      <c r="BW7" s="32"/>
      <c r="BX7" s="32"/>
      <c r="BY7" s="68">
        <f t="shared" ref="BY7:CC7" si="47">SUM(BY5:BY6)</f>
        <v>0</v>
      </c>
      <c r="BZ7" s="68">
        <f t="shared" si="47"/>
        <v>0</v>
      </c>
      <c r="CA7" s="68">
        <f t="shared" si="47"/>
        <v>0</v>
      </c>
      <c r="CB7" s="68">
        <f t="shared" si="47"/>
        <v>0</v>
      </c>
      <c r="CC7" s="68">
        <f t="shared" si="47"/>
        <v>0</v>
      </c>
      <c r="CD7" s="68">
        <f>SUM(CD5:CD6)</f>
        <v>56992.34</v>
      </c>
      <c r="CE7" s="68">
        <f t="shared" ref="CE7:CJ7" si="48">SUM(CE5:CE6)</f>
        <v>0</v>
      </c>
      <c r="CF7" s="68">
        <f t="shared" si="48"/>
        <v>0</v>
      </c>
      <c r="CG7" s="68">
        <f t="shared" si="48"/>
        <v>0</v>
      </c>
      <c r="CH7" s="68">
        <f t="shared" si="48"/>
        <v>0</v>
      </c>
      <c r="CI7" s="68">
        <f t="shared" si="48"/>
        <v>0</v>
      </c>
      <c r="CJ7" s="68">
        <f t="shared" si="48"/>
        <v>0</v>
      </c>
      <c r="CK7" s="6"/>
      <c r="CL7" s="6"/>
      <c r="CM7" s="6"/>
      <c r="CN7" s="6"/>
      <c r="CO7" s="6"/>
      <c r="CP7" s="6"/>
      <c r="CQ7" s="6"/>
      <c r="CR7" s="6"/>
      <c r="CS7" s="6"/>
      <c r="CT7" s="6"/>
      <c r="CU7" s="6"/>
      <c r="CV7" s="6"/>
      <c r="CW7" s="68">
        <f t="shared" ref="CW7:DA7" ca="1" si="49">SUM(CW5:CW6)</f>
        <v>0</v>
      </c>
      <c r="CX7" s="68">
        <f t="shared" ca="1" si="49"/>
        <v>0</v>
      </c>
      <c r="CY7" s="68">
        <f t="shared" ca="1" si="49"/>
        <v>0</v>
      </c>
      <c r="CZ7" s="68">
        <f t="shared" ca="1" si="49"/>
        <v>0</v>
      </c>
      <c r="DA7" s="68">
        <f t="shared" ca="1" si="49"/>
        <v>0</v>
      </c>
      <c r="DB7" s="68">
        <f ca="1">SUM(DB5:DB6)</f>
        <v>84162.31</v>
      </c>
      <c r="DC7" s="68">
        <f t="shared" ref="DC7:DH7" ca="1" si="50">SUM(DC5:DC6)</f>
        <v>0</v>
      </c>
      <c r="DD7" s="68">
        <f t="shared" ca="1" si="50"/>
        <v>0</v>
      </c>
      <c r="DE7" s="68">
        <f t="shared" ca="1" si="50"/>
        <v>0</v>
      </c>
      <c r="DF7" s="68">
        <f t="shared" ca="1" si="50"/>
        <v>0</v>
      </c>
      <c r="DG7" s="68">
        <f t="shared" ca="1" si="50"/>
        <v>0</v>
      </c>
      <c r="DH7" s="68">
        <f t="shared" ca="1" si="50"/>
        <v>0</v>
      </c>
      <c r="DI7" s="70">
        <f t="shared" ref="DI7:DM7" ca="1" si="51">SUM(DI5:DI6)</f>
        <v>0</v>
      </c>
      <c r="DJ7" s="70">
        <f t="shared" ca="1" si="51"/>
        <v>0</v>
      </c>
      <c r="DK7" s="70">
        <f t="shared" ca="1" si="51"/>
        <v>0</v>
      </c>
      <c r="DL7" s="70">
        <f t="shared" ca="1" si="51"/>
        <v>0</v>
      </c>
      <c r="DM7" s="70">
        <f t="shared" ca="1" si="51"/>
        <v>0</v>
      </c>
      <c r="DN7" s="70">
        <f ca="1">SUM(DN5:DN6)</f>
        <v>120733.97</v>
      </c>
      <c r="DO7" s="70">
        <f t="shared" ref="DO7:DY7" ca="1" si="52">SUM(DO5:DO6)</f>
        <v>0</v>
      </c>
      <c r="DP7" s="70">
        <f t="shared" ca="1" si="52"/>
        <v>0</v>
      </c>
      <c r="DQ7" s="70">
        <f t="shared" ca="1" si="52"/>
        <v>0</v>
      </c>
      <c r="DR7" s="70">
        <f t="shared" ca="1" si="52"/>
        <v>0</v>
      </c>
      <c r="DS7" s="70">
        <f t="shared" ca="1" si="52"/>
        <v>0</v>
      </c>
      <c r="DT7" s="70">
        <f t="shared" ca="1" si="52"/>
        <v>0</v>
      </c>
      <c r="DU7" s="68">
        <f t="shared" ca="1" si="52"/>
        <v>0</v>
      </c>
      <c r="DV7" s="68">
        <f t="shared" ca="1" si="52"/>
        <v>0</v>
      </c>
      <c r="DW7" s="68">
        <f t="shared" ca="1" si="52"/>
        <v>0</v>
      </c>
      <c r="DX7" s="68">
        <f t="shared" ca="1" si="52"/>
        <v>0</v>
      </c>
      <c r="DY7" s="68">
        <f t="shared" ca="1" si="52"/>
        <v>0</v>
      </c>
      <c r="DZ7" s="68">
        <f ca="1">SUM(DZ5:DZ6)</f>
        <v>63741.62999999999</v>
      </c>
      <c r="EA7" s="68">
        <f t="shared" ref="EA7:EF7" ca="1" si="53">SUM(EA5:EA6)</f>
        <v>0</v>
      </c>
      <c r="EB7" s="68">
        <f t="shared" ca="1" si="53"/>
        <v>0</v>
      </c>
      <c r="EC7" s="68">
        <f t="shared" ca="1" si="53"/>
        <v>0</v>
      </c>
      <c r="ED7" s="68">
        <f t="shared" ca="1" si="53"/>
        <v>0</v>
      </c>
      <c r="EE7" s="68">
        <f t="shared" ca="1" si="53"/>
        <v>0</v>
      </c>
      <c r="EF7" s="68">
        <f t="shared" ca="1" si="53"/>
        <v>0</v>
      </c>
      <c r="EG7" s="70">
        <f t="shared" ref="EG7" ca="1" si="54">SUM(EG5:EG6)</f>
        <v>0</v>
      </c>
      <c r="EH7" s="70">
        <f t="shared" ref="EH7" ca="1" si="55">SUM(EH5:EH6)</f>
        <v>0</v>
      </c>
      <c r="EI7" s="70">
        <f t="shared" ref="EI7" ca="1" si="56">SUM(EI5:EI6)</f>
        <v>0</v>
      </c>
      <c r="EJ7" s="70">
        <f t="shared" ref="EJ7" ca="1" si="57">SUM(EJ5:EJ6)</f>
        <v>0</v>
      </c>
      <c r="EK7" s="70">
        <f t="shared" ref="EK7" ca="1" si="58">SUM(EK5:EK6)</f>
        <v>0</v>
      </c>
      <c r="EL7" s="70">
        <f ca="1">SUM(EL5:EL6)</f>
        <v>73700.829999999987</v>
      </c>
      <c r="EM7" s="70">
        <f t="shared" ref="EM7" ca="1" si="59">SUM(EM5:EM6)</f>
        <v>0</v>
      </c>
      <c r="EN7" s="70">
        <f t="shared" ref="EN7" ca="1" si="60">SUM(EN5:EN6)</f>
        <v>0</v>
      </c>
      <c r="EO7" s="70">
        <f t="shared" ref="EO7" ca="1" si="61">SUM(EO5:EO6)</f>
        <v>0</v>
      </c>
      <c r="EP7" s="70">
        <f t="shared" ref="EP7" ca="1" si="62">SUM(EP5:EP6)</f>
        <v>0</v>
      </c>
      <c r="EQ7" s="70">
        <f t="shared" ref="EQ7" ca="1" si="63">SUM(EQ5:EQ6)</f>
        <v>0</v>
      </c>
      <c r="ER7" s="70">
        <f t="shared" ref="ER7" ca="1" si="64">SUM(ER5:ER6)</f>
        <v>0</v>
      </c>
    </row>
    <row r="8" spans="1:148" x14ac:dyDescent="0.25">
      <c r="A8" t="s">
        <v>461</v>
      </c>
      <c r="B8" s="1" t="s">
        <v>201</v>
      </c>
      <c r="C8" t="str">
        <f t="shared" ca="1" si="40"/>
        <v>321S033</v>
      </c>
      <c r="D8" t="str">
        <f t="shared" ca="1" si="41"/>
        <v>ATCO Electric DOS - Daishowa-Marubeni (839S)</v>
      </c>
      <c r="I8" s="52">
        <v>2.468</v>
      </c>
      <c r="Q8" s="32"/>
      <c r="R8" s="32"/>
      <c r="S8" s="32"/>
      <c r="T8" s="32"/>
      <c r="U8" s="32">
        <v>119.53</v>
      </c>
      <c r="V8" s="32"/>
      <c r="W8" s="32"/>
      <c r="X8" s="32"/>
      <c r="Y8" s="32"/>
      <c r="Z8" s="32"/>
      <c r="AA8" s="32"/>
      <c r="AB8" s="32"/>
      <c r="AC8" s="31"/>
      <c r="AD8" s="31"/>
      <c r="AE8" s="31"/>
      <c r="AF8" s="31"/>
      <c r="AG8" s="31">
        <v>645.1</v>
      </c>
      <c r="AH8" s="31"/>
      <c r="AI8" s="31"/>
      <c r="AJ8" s="31"/>
      <c r="AK8" s="31"/>
      <c r="AL8" s="31"/>
      <c r="AM8" s="31"/>
      <c r="AN8" s="31"/>
      <c r="AO8" s="42">
        <v>2.61</v>
      </c>
      <c r="AP8" s="42">
        <v>2.61</v>
      </c>
      <c r="AQ8" s="42">
        <v>2.61</v>
      </c>
      <c r="AR8" s="42">
        <v>2.61</v>
      </c>
      <c r="AS8" s="42">
        <v>2.61</v>
      </c>
      <c r="AT8" s="42">
        <v>2.61</v>
      </c>
      <c r="AU8" s="42">
        <v>2.61</v>
      </c>
      <c r="AV8" s="42">
        <v>2.61</v>
      </c>
      <c r="AW8" s="42">
        <v>2.61</v>
      </c>
      <c r="AX8" s="42">
        <v>2.61</v>
      </c>
      <c r="AY8" s="42">
        <v>2.61</v>
      </c>
      <c r="AZ8" s="42">
        <v>2.61</v>
      </c>
      <c r="BA8" s="31"/>
      <c r="BB8" s="31"/>
      <c r="BC8" s="31"/>
      <c r="BD8" s="31"/>
      <c r="BE8" s="31">
        <v>16.84</v>
      </c>
      <c r="BF8" s="31"/>
      <c r="BG8" s="31"/>
      <c r="BH8" s="31"/>
      <c r="BI8" s="31"/>
      <c r="BJ8" s="31"/>
      <c r="BK8" s="31"/>
      <c r="BL8" s="31"/>
      <c r="BM8" s="32"/>
      <c r="BN8" s="32"/>
      <c r="BO8" s="32"/>
      <c r="BP8" s="32"/>
      <c r="BQ8" s="32">
        <v>1452.9</v>
      </c>
      <c r="BR8" s="32"/>
      <c r="BS8" s="32"/>
      <c r="BT8" s="32"/>
      <c r="BU8" s="32"/>
      <c r="BV8" s="32"/>
      <c r="BW8" s="32"/>
      <c r="BX8" s="32"/>
      <c r="BY8" s="31">
        <f t="shared" ref="BY8" si="65">MAX(Q8+BA8,BM8)</f>
        <v>0</v>
      </c>
      <c r="BZ8" s="31">
        <f t="shared" ref="BZ8" si="66">MAX(R8+BB8,BN8)</f>
        <v>0</v>
      </c>
      <c r="CA8" s="31">
        <f t="shared" ref="CA8" si="67">MAX(S8+BC8,BO8)</f>
        <v>0</v>
      </c>
      <c r="CB8" s="31">
        <f t="shared" ref="CB8" si="68">MAX(T8+BD8,BP8)</f>
        <v>0</v>
      </c>
      <c r="CC8" s="31">
        <f t="shared" ref="CC8" si="69">MAX(U8+BE8,BQ8)</f>
        <v>1452.9</v>
      </c>
      <c r="CD8" s="31">
        <f t="shared" ref="CD8" si="70">MAX(V8+BF8,BR8)</f>
        <v>0</v>
      </c>
      <c r="CE8" s="31">
        <f t="shared" ref="CE8" si="71">MAX(W8+BG8,BS8)</f>
        <v>0</v>
      </c>
      <c r="CF8" s="31">
        <f t="shared" ref="CF8" si="72">MAX(X8+BH8,BT8)</f>
        <v>0</v>
      </c>
      <c r="CG8" s="31">
        <f t="shared" ref="CG8" si="73">MAX(Y8+BI8,BU8)</f>
        <v>0</v>
      </c>
      <c r="CH8" s="31">
        <f t="shared" ref="CH8" si="74">MAX(Z8+BJ8,BV8)</f>
        <v>0</v>
      </c>
      <c r="CI8" s="31">
        <f t="shared" ref="CI8" si="75">MAX(AA8+BK8,BW8)</f>
        <v>0</v>
      </c>
      <c r="CJ8" s="31">
        <f t="shared" ref="CJ8" si="76">MAX(AB8+BL8,BX8)</f>
        <v>0</v>
      </c>
      <c r="CK8" s="6">
        <f t="shared" ref="CK8:CV8" ca="1" si="77">VLOOKUP($C8,LossFactorLookup,3,FALSE)</f>
        <v>0.12</v>
      </c>
      <c r="CL8" s="6">
        <f t="shared" ca="1" si="77"/>
        <v>0.12</v>
      </c>
      <c r="CM8" s="6">
        <f t="shared" ca="1" si="77"/>
        <v>0.12</v>
      </c>
      <c r="CN8" s="6">
        <f t="shared" ca="1" si="77"/>
        <v>0.12</v>
      </c>
      <c r="CO8" s="6">
        <f t="shared" ca="1" si="77"/>
        <v>0.12</v>
      </c>
      <c r="CP8" s="6">
        <f t="shared" ca="1" si="77"/>
        <v>0.12</v>
      </c>
      <c r="CQ8" s="6">
        <f t="shared" ca="1" si="77"/>
        <v>0.12</v>
      </c>
      <c r="CR8" s="6">
        <f t="shared" ca="1" si="77"/>
        <v>0.12</v>
      </c>
      <c r="CS8" s="6">
        <f t="shared" ca="1" si="77"/>
        <v>0.12</v>
      </c>
      <c r="CT8" s="6">
        <f t="shared" ca="1" si="77"/>
        <v>0.12</v>
      </c>
      <c r="CU8" s="6">
        <f t="shared" ca="1" si="77"/>
        <v>0.12</v>
      </c>
      <c r="CV8" s="6">
        <f t="shared" ca="1" si="77"/>
        <v>0.12</v>
      </c>
      <c r="CW8" s="31">
        <f t="shared" ref="CW8:DH8" ca="1" si="78">ROUND(AC8*CK8,2)</f>
        <v>0</v>
      </c>
      <c r="CX8" s="31">
        <f t="shared" ca="1" si="78"/>
        <v>0</v>
      </c>
      <c r="CY8" s="31">
        <f t="shared" ca="1" si="78"/>
        <v>0</v>
      </c>
      <c r="CZ8" s="31">
        <f t="shared" ca="1" si="78"/>
        <v>0</v>
      </c>
      <c r="DA8" s="31">
        <f t="shared" ca="1" si="78"/>
        <v>77.41</v>
      </c>
      <c r="DB8" s="31">
        <f t="shared" ca="1" si="78"/>
        <v>0</v>
      </c>
      <c r="DC8" s="31">
        <f t="shared" ca="1" si="78"/>
        <v>0</v>
      </c>
      <c r="DD8" s="31">
        <f t="shared" ca="1" si="78"/>
        <v>0</v>
      </c>
      <c r="DE8" s="31">
        <f t="shared" ca="1" si="78"/>
        <v>0</v>
      </c>
      <c r="DF8" s="31">
        <f t="shared" ca="1" si="78"/>
        <v>0</v>
      </c>
      <c r="DG8" s="31">
        <f t="shared" ca="1" si="78"/>
        <v>0</v>
      </c>
      <c r="DH8" s="31">
        <f t="shared" ca="1" si="78"/>
        <v>0</v>
      </c>
      <c r="DI8" s="32">
        <f t="shared" ref="DI8" ca="1" si="79">MAX(Q8+CW8,BM8)</f>
        <v>0</v>
      </c>
      <c r="DJ8" s="32">
        <f t="shared" ref="DJ8" ca="1" si="80">MAX(R8+CX8,BN8)</f>
        <v>0</v>
      </c>
      <c r="DK8" s="32">
        <f t="shared" ref="DK8" ca="1" si="81">MAX(S8+CY8,BO8)</f>
        <v>0</v>
      </c>
      <c r="DL8" s="32">
        <f t="shared" ref="DL8" ca="1" si="82">MAX(T8+CZ8,BP8)</f>
        <v>0</v>
      </c>
      <c r="DM8" s="32">
        <f t="shared" ref="DM8" ca="1" si="83">MAX(U8+DA8,BQ8)</f>
        <v>1452.9</v>
      </c>
      <c r="DN8" s="32">
        <f ca="1">MAX(V8+DB8,BR8)</f>
        <v>0</v>
      </c>
      <c r="DO8" s="32">
        <f t="shared" ref="DO8" ca="1" si="84">MAX(W8+DC8,BS8)</f>
        <v>0</v>
      </c>
      <c r="DP8" s="32">
        <f t="shared" ref="DP8" ca="1" si="85">MAX(X8+DD8,BT8)</f>
        <v>0</v>
      </c>
      <c r="DQ8" s="32">
        <f t="shared" ref="DQ8" ca="1" si="86">MAX(Y8+DE8,BU8)</f>
        <v>0</v>
      </c>
      <c r="DR8" s="32">
        <f t="shared" ref="DR8" ca="1" si="87">MAX(Z8+DF8,BV8)</f>
        <v>0</v>
      </c>
      <c r="DS8" s="32">
        <f t="shared" ref="DS8" ca="1" si="88">MAX(AA8+DG8,BW8)</f>
        <v>0</v>
      </c>
      <c r="DT8" s="32">
        <f t="shared" ref="DT8" ca="1" si="89">MAX(AB8+DH8,BX8)</f>
        <v>0</v>
      </c>
      <c r="DU8" s="31">
        <f t="shared" ref="DU8:EF8" ca="1" si="90">DI8-BY8</f>
        <v>0</v>
      </c>
      <c r="DV8" s="31">
        <f t="shared" ca="1" si="90"/>
        <v>0</v>
      </c>
      <c r="DW8" s="31">
        <f t="shared" ca="1" si="90"/>
        <v>0</v>
      </c>
      <c r="DX8" s="31">
        <f t="shared" ca="1" si="90"/>
        <v>0</v>
      </c>
      <c r="DY8" s="31">
        <f t="shared" ca="1" si="90"/>
        <v>0</v>
      </c>
      <c r="DZ8" s="31">
        <f t="shared" ca="1" si="90"/>
        <v>0</v>
      </c>
      <c r="EA8" s="31">
        <f t="shared" ca="1" si="90"/>
        <v>0</v>
      </c>
      <c r="EB8" s="31">
        <f t="shared" ca="1" si="90"/>
        <v>0</v>
      </c>
      <c r="EC8" s="31">
        <f t="shared" ca="1" si="90"/>
        <v>0</v>
      </c>
      <c r="ED8" s="31">
        <f t="shared" ca="1" si="90"/>
        <v>0</v>
      </c>
      <c r="EE8" s="31">
        <f t="shared" ca="1" si="90"/>
        <v>0</v>
      </c>
      <c r="EF8" s="31">
        <f t="shared" ca="1" si="90"/>
        <v>0</v>
      </c>
      <c r="EG8" s="32">
        <f t="shared" ref="EG8:ER8" ca="1" si="91">DU8+BA8</f>
        <v>0</v>
      </c>
      <c r="EH8" s="32">
        <f t="shared" ca="1" si="91"/>
        <v>0</v>
      </c>
      <c r="EI8" s="32">
        <f t="shared" ca="1" si="91"/>
        <v>0</v>
      </c>
      <c r="EJ8" s="32">
        <f t="shared" ca="1" si="91"/>
        <v>0</v>
      </c>
      <c r="EK8" s="32">
        <f t="shared" ca="1" si="91"/>
        <v>16.84</v>
      </c>
      <c r="EL8" s="32">
        <f t="shared" ca="1" si="91"/>
        <v>0</v>
      </c>
      <c r="EM8" s="32">
        <f t="shared" ca="1" si="91"/>
        <v>0</v>
      </c>
      <c r="EN8" s="32">
        <f t="shared" ca="1" si="91"/>
        <v>0</v>
      </c>
      <c r="EO8" s="32">
        <f t="shared" ca="1" si="91"/>
        <v>0</v>
      </c>
      <c r="EP8" s="32">
        <f t="shared" ca="1" si="91"/>
        <v>0</v>
      </c>
      <c r="EQ8" s="32">
        <f t="shared" ca="1" si="91"/>
        <v>0</v>
      </c>
      <c r="ER8" s="32">
        <f t="shared" ca="1" si="91"/>
        <v>0</v>
      </c>
    </row>
    <row r="10" spans="1:148" x14ac:dyDescent="0.25">
      <c r="A10" t="s">
        <v>554</v>
      </c>
    </row>
    <row r="11" spans="1:148" x14ac:dyDescent="0.25">
      <c r="A11" t="s">
        <v>563</v>
      </c>
    </row>
    <row r="12" spans="1:148" x14ac:dyDescent="0.25">
      <c r="A12" t="s">
        <v>555</v>
      </c>
    </row>
    <row r="13" spans="1:148" x14ac:dyDescent="0.25">
      <c r="A13" t="s">
        <v>556</v>
      </c>
    </row>
    <row r="14" spans="1:148" x14ac:dyDescent="0.25">
      <c r="A14" t="s">
        <v>557</v>
      </c>
    </row>
    <row r="15" spans="1:148" x14ac:dyDescent="0.25">
      <c r="A15" t="s">
        <v>558</v>
      </c>
    </row>
    <row r="16" spans="1:148" x14ac:dyDescent="0.25">
      <c r="A16" t="s">
        <v>559</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3EE3-3EA2-4DD0-AD40-E17A193979C4}">
  <dimension ref="A1:G24"/>
  <sheetViews>
    <sheetView workbookViewId="0">
      <pane ySplit="2" topLeftCell="A3" activePane="bottomLeft" state="frozen"/>
      <selection activeCell="A3" sqref="A3"/>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8" customWidth="1"/>
    <col min="5" max="5" width="18.7109375" style="51" customWidth="1"/>
    <col min="6" max="7" width="18.7109375" style="16" customWidth="1"/>
  </cols>
  <sheetData>
    <row r="1" spans="1:7" x14ac:dyDescent="0.25">
      <c r="A1" s="73" t="s">
        <v>164</v>
      </c>
      <c r="B1" s="74" t="s">
        <v>165</v>
      </c>
      <c r="C1" s="74" t="s">
        <v>166</v>
      </c>
      <c r="D1" s="75" t="s">
        <v>566</v>
      </c>
      <c r="E1" s="76" t="s">
        <v>567</v>
      </c>
      <c r="F1" s="74" t="s">
        <v>568</v>
      </c>
      <c r="G1" s="74" t="s">
        <v>569</v>
      </c>
    </row>
    <row r="2" spans="1:7" x14ac:dyDescent="0.25">
      <c r="A2" s="13" t="s">
        <v>167</v>
      </c>
      <c r="B2" s="14" t="s">
        <v>168</v>
      </c>
      <c r="C2" s="14" t="s">
        <v>169</v>
      </c>
      <c r="D2" s="47" t="s">
        <v>570</v>
      </c>
      <c r="E2" s="50" t="s">
        <v>571</v>
      </c>
      <c r="F2" s="14" t="s">
        <v>170</v>
      </c>
      <c r="G2" s="14" t="s">
        <v>171</v>
      </c>
    </row>
    <row r="3" spans="1:7" x14ac:dyDescent="0.25">
      <c r="A3" s="15">
        <v>44166</v>
      </c>
      <c r="B3" s="16">
        <v>5.0000000000000001E-3</v>
      </c>
      <c r="C3" s="16">
        <f t="shared" ref="C3:C15" si="0">B3+1.5%</f>
        <v>0.02</v>
      </c>
      <c r="D3" s="48">
        <f>C3/366</f>
        <v>5.4644808743169399E-5</v>
      </c>
      <c r="E3" s="51">
        <f t="shared" ref="E3:E15" si="1">DAY(DATE(YEAR(A3),MONTH(A3)+1,0))</f>
        <v>31</v>
      </c>
      <c r="F3" s="16">
        <f t="shared" ref="F3:F15" si="2">D3*E3</f>
        <v>1.6939890710382514E-3</v>
      </c>
      <c r="G3" s="16">
        <f>SUM(F3:F$15)-F$15</f>
        <v>1.9995358934051952E-2</v>
      </c>
    </row>
    <row r="4" spans="1:7" x14ac:dyDescent="0.25">
      <c r="A4" s="15">
        <v>44197</v>
      </c>
      <c r="B4" s="16">
        <v>5.0000000000000001E-3</v>
      </c>
      <c r="C4" s="16">
        <f t="shared" si="0"/>
        <v>0.02</v>
      </c>
      <c r="D4" s="48">
        <f>C4/365</f>
        <v>5.4794520547945207E-5</v>
      </c>
      <c r="E4" s="51">
        <f t="shared" si="1"/>
        <v>31</v>
      </c>
      <c r="F4" s="16">
        <f t="shared" si="2"/>
        <v>1.6986301369863014E-3</v>
      </c>
      <c r="G4" s="16">
        <f>SUM(F4:F$15)-F$15</f>
        <v>1.83013698630137E-2</v>
      </c>
    </row>
    <row r="5" spans="1:7" x14ac:dyDescent="0.25">
      <c r="A5" s="15">
        <v>44228</v>
      </c>
      <c r="B5" s="16">
        <v>5.0000000000000001E-3</v>
      </c>
      <c r="C5" s="16">
        <f t="shared" si="0"/>
        <v>0.02</v>
      </c>
      <c r="D5" s="48">
        <f>C5/365</f>
        <v>5.4794520547945207E-5</v>
      </c>
      <c r="E5" s="51">
        <f t="shared" si="1"/>
        <v>28</v>
      </c>
      <c r="F5" s="16">
        <f t="shared" si="2"/>
        <v>1.5342465753424659E-3</v>
      </c>
      <c r="G5" s="16">
        <f>SUM(F5:F$15)-F$15</f>
        <v>1.66027397260274E-2</v>
      </c>
    </row>
    <row r="6" spans="1:7" x14ac:dyDescent="0.25">
      <c r="A6" s="15">
        <v>44256</v>
      </c>
      <c r="B6" s="16">
        <v>5.0000000000000001E-3</v>
      </c>
      <c r="C6" s="16">
        <f t="shared" si="0"/>
        <v>0.02</v>
      </c>
      <c r="D6" s="48">
        <f>C6/365</f>
        <v>5.4794520547945207E-5</v>
      </c>
      <c r="E6" s="51">
        <f t="shared" si="1"/>
        <v>31</v>
      </c>
      <c r="F6" s="16">
        <f t="shared" si="2"/>
        <v>1.6986301369863014E-3</v>
      </c>
      <c r="G6" s="16">
        <f>SUM(F6:F$15)-F$15</f>
        <v>1.5068493150684934E-2</v>
      </c>
    </row>
    <row r="7" spans="1:7" x14ac:dyDescent="0.25">
      <c r="A7" s="15">
        <v>44287</v>
      </c>
      <c r="B7" s="16">
        <v>5.0000000000000001E-3</v>
      </c>
      <c r="C7" s="16">
        <f t="shared" si="0"/>
        <v>0.02</v>
      </c>
      <c r="D7" s="48">
        <f>C7/365</f>
        <v>5.4794520547945207E-5</v>
      </c>
      <c r="E7" s="51">
        <f t="shared" si="1"/>
        <v>30</v>
      </c>
      <c r="F7" s="16">
        <f t="shared" si="2"/>
        <v>1.6438356164383563E-3</v>
      </c>
      <c r="G7" s="16">
        <f>SUM(F7:F$15)-F$15</f>
        <v>1.3369863013698632E-2</v>
      </c>
    </row>
    <row r="8" spans="1:7" x14ac:dyDescent="0.25">
      <c r="A8" s="15">
        <v>44317</v>
      </c>
      <c r="B8" s="16">
        <v>5.0000000000000001E-3</v>
      </c>
      <c r="C8" s="16">
        <f t="shared" si="0"/>
        <v>0.02</v>
      </c>
      <c r="D8" s="48">
        <f>C8/365</f>
        <v>5.4794520547945207E-5</v>
      </c>
      <c r="E8" s="51">
        <f t="shared" si="1"/>
        <v>31</v>
      </c>
      <c r="F8" s="16">
        <f t="shared" si="2"/>
        <v>1.6986301369863014E-3</v>
      </c>
      <c r="G8" s="16">
        <f>SUM(F8:F$15)-F$15</f>
        <v>1.1726027397260275E-2</v>
      </c>
    </row>
    <row r="9" spans="1:7" x14ac:dyDescent="0.25">
      <c r="A9" s="15">
        <v>44348</v>
      </c>
      <c r="B9" s="16">
        <v>5.0000000000000001E-3</v>
      </c>
      <c r="C9" s="16">
        <f t="shared" si="0"/>
        <v>0.02</v>
      </c>
      <c r="D9" s="48">
        <f t="shared" ref="D9:D15" si="3">C9/365</f>
        <v>5.4794520547945207E-5</v>
      </c>
      <c r="E9" s="51">
        <f t="shared" si="1"/>
        <v>30</v>
      </c>
      <c r="F9" s="16">
        <f t="shared" si="2"/>
        <v>1.6438356164383563E-3</v>
      </c>
      <c r="G9" s="16">
        <f>SUM(F9:F$15)-F$15</f>
        <v>1.0027397260273975E-2</v>
      </c>
    </row>
    <row r="10" spans="1:7" x14ac:dyDescent="0.25">
      <c r="A10" s="15">
        <v>44378</v>
      </c>
      <c r="B10" s="16">
        <v>5.0000000000000001E-3</v>
      </c>
      <c r="C10" s="16">
        <f t="shared" si="0"/>
        <v>0.02</v>
      </c>
      <c r="D10" s="48">
        <f t="shared" si="3"/>
        <v>5.4794520547945207E-5</v>
      </c>
      <c r="E10" s="51">
        <f t="shared" si="1"/>
        <v>31</v>
      </c>
      <c r="F10" s="16">
        <f t="shared" si="2"/>
        <v>1.6986301369863014E-3</v>
      </c>
      <c r="G10" s="16">
        <f>SUM(F10:F$15)-F$15</f>
        <v>8.3835616438356162E-3</v>
      </c>
    </row>
    <row r="11" spans="1:7" x14ac:dyDescent="0.25">
      <c r="A11" s="15">
        <v>44409</v>
      </c>
      <c r="B11" s="16">
        <v>5.0000000000000001E-3</v>
      </c>
      <c r="C11" s="16">
        <f t="shared" si="0"/>
        <v>0.02</v>
      </c>
      <c r="D11" s="48">
        <f t="shared" si="3"/>
        <v>5.4794520547945207E-5</v>
      </c>
      <c r="E11" s="51">
        <f t="shared" si="1"/>
        <v>31</v>
      </c>
      <c r="F11" s="16">
        <f t="shared" si="2"/>
        <v>1.6986301369863014E-3</v>
      </c>
      <c r="G11" s="16">
        <f>SUM(F11:F$15)-F$15</f>
        <v>6.6849315068493167E-3</v>
      </c>
    </row>
    <row r="12" spans="1:7" x14ac:dyDescent="0.25">
      <c r="A12" s="15">
        <v>44440</v>
      </c>
      <c r="B12" s="18">
        <f>B8</f>
        <v>5.0000000000000001E-3</v>
      </c>
      <c r="C12" s="16">
        <f t="shared" si="0"/>
        <v>0.02</v>
      </c>
      <c r="D12" s="48">
        <f t="shared" si="3"/>
        <v>5.4794520547945207E-5</v>
      </c>
      <c r="E12" s="51">
        <f t="shared" si="1"/>
        <v>30</v>
      </c>
      <c r="F12" s="16">
        <f t="shared" si="2"/>
        <v>1.6438356164383563E-3</v>
      </c>
      <c r="G12" s="16">
        <f>SUM(F12:F$15)-F$15</f>
        <v>4.9863013698630138E-3</v>
      </c>
    </row>
    <row r="13" spans="1:7" x14ac:dyDescent="0.25">
      <c r="A13" s="15">
        <v>44470</v>
      </c>
      <c r="B13" s="18">
        <f t="shared" ref="B13:B15" si="4">B12</f>
        <v>5.0000000000000001E-3</v>
      </c>
      <c r="C13" s="16">
        <f t="shared" si="0"/>
        <v>0.02</v>
      </c>
      <c r="D13" s="48">
        <f t="shared" si="3"/>
        <v>5.4794520547945207E-5</v>
      </c>
      <c r="E13" s="51">
        <f t="shared" si="1"/>
        <v>31</v>
      </c>
      <c r="F13" s="16">
        <f t="shared" si="2"/>
        <v>1.6986301369863014E-3</v>
      </c>
      <c r="G13" s="16">
        <f>SUM(F13:F$15)-F$15</f>
        <v>3.3424657534246579E-3</v>
      </c>
    </row>
    <row r="14" spans="1:7" x14ac:dyDescent="0.25">
      <c r="A14" s="15">
        <v>44501</v>
      </c>
      <c r="B14" s="18">
        <f t="shared" si="4"/>
        <v>5.0000000000000001E-3</v>
      </c>
      <c r="C14" s="16">
        <f t="shared" si="0"/>
        <v>0.02</v>
      </c>
      <c r="D14" s="48">
        <f t="shared" si="3"/>
        <v>5.4794520547945207E-5</v>
      </c>
      <c r="E14" s="51">
        <f t="shared" si="1"/>
        <v>30</v>
      </c>
      <c r="F14" s="16">
        <f t="shared" si="2"/>
        <v>1.6438356164383563E-3</v>
      </c>
      <c r="G14" s="16">
        <f>SUM(F14:F$15)-F$15</f>
        <v>1.6438356164383565E-3</v>
      </c>
    </row>
    <row r="15" spans="1:7" x14ac:dyDescent="0.25">
      <c r="A15" s="15">
        <v>44531</v>
      </c>
      <c r="B15" s="18">
        <f t="shared" si="4"/>
        <v>5.0000000000000001E-3</v>
      </c>
      <c r="C15" s="16">
        <f t="shared" si="0"/>
        <v>0.02</v>
      </c>
      <c r="D15" s="48">
        <f t="shared" si="3"/>
        <v>5.4794520547945207E-5</v>
      </c>
      <c r="E15" s="51">
        <f t="shared" si="1"/>
        <v>31</v>
      </c>
      <c r="F15" s="16">
        <f t="shared" si="2"/>
        <v>1.6986301369863014E-3</v>
      </c>
      <c r="G15" s="16">
        <f>SUM(F15:F$15)-F$15</f>
        <v>0</v>
      </c>
    </row>
    <row r="17" spans="1:5" x14ac:dyDescent="0.25">
      <c r="A17" s="19" t="s">
        <v>575</v>
      </c>
    </row>
    <row r="18" spans="1:5" x14ac:dyDescent="0.25">
      <c r="A18" s="19"/>
    </row>
    <row r="19" spans="1:5" s="16" customFormat="1" x14ac:dyDescent="0.25">
      <c r="A19" s="19" t="s">
        <v>459</v>
      </c>
      <c r="D19" s="48"/>
      <c r="E19" s="51"/>
    </row>
    <row r="20" spans="1:5" s="16" customFormat="1" x14ac:dyDescent="0.25">
      <c r="A20" s="27" t="s">
        <v>458</v>
      </c>
      <c r="D20" s="48"/>
      <c r="E20" s="51"/>
    </row>
    <row r="21" spans="1:5" s="16" customFormat="1" x14ac:dyDescent="0.25">
      <c r="A21" s="26"/>
      <c r="D21" s="48"/>
      <c r="E21" s="51"/>
    </row>
    <row r="22" spans="1:5" s="16" customFormat="1" x14ac:dyDescent="0.25">
      <c r="A22" s="19" t="s">
        <v>172</v>
      </c>
      <c r="D22" s="48"/>
      <c r="E22" s="51"/>
    </row>
    <row r="23" spans="1:5" s="16" customFormat="1" x14ac:dyDescent="0.25">
      <c r="A23" s="19" t="s">
        <v>173</v>
      </c>
      <c r="D23" s="48"/>
      <c r="E23" s="51"/>
    </row>
    <row r="24" spans="1:5" s="16" customFormat="1" x14ac:dyDescent="0.25">
      <c r="A24" s="19" t="s">
        <v>174</v>
      </c>
      <c r="D24" s="48"/>
      <c r="E24" s="51"/>
    </row>
  </sheetData>
  <hyperlinks>
    <hyperlink ref="A20" r:id="rId1" xr:uid="{D66E15CD-BDE3-4F06-9804-E4CCCF88015B}"/>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13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A3" sqref="A3"/>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8" customWidth="1"/>
    <col min="5" max="5" width="18.7109375" style="51" customWidth="1"/>
    <col min="6" max="7" width="18.7109375" style="16" customWidth="1"/>
  </cols>
  <sheetData>
    <row r="1" spans="1:7" x14ac:dyDescent="0.25">
      <c r="A1" s="11" t="s">
        <v>164</v>
      </c>
      <c r="B1" s="12" t="s">
        <v>165</v>
      </c>
      <c r="C1" s="12" t="s">
        <v>166</v>
      </c>
      <c r="D1" s="46" t="s">
        <v>566</v>
      </c>
      <c r="E1" s="49" t="s">
        <v>567</v>
      </c>
      <c r="F1" s="12" t="s">
        <v>568</v>
      </c>
      <c r="G1" s="12" t="s">
        <v>569</v>
      </c>
    </row>
    <row r="2" spans="1:7" x14ac:dyDescent="0.25">
      <c r="A2" s="13" t="s">
        <v>167</v>
      </c>
      <c r="B2" s="14" t="s">
        <v>168</v>
      </c>
      <c r="C2" s="14" t="s">
        <v>169</v>
      </c>
      <c r="D2" s="47" t="s">
        <v>570</v>
      </c>
      <c r="E2" s="50" t="s">
        <v>571</v>
      </c>
      <c r="F2" s="14" t="s">
        <v>170</v>
      </c>
      <c r="G2" s="14" t="s">
        <v>171</v>
      </c>
    </row>
    <row r="3" spans="1:7" x14ac:dyDescent="0.25">
      <c r="A3" s="15">
        <v>38718</v>
      </c>
      <c r="B3" s="16">
        <v>3.7499999999999999E-2</v>
      </c>
      <c r="C3" s="16">
        <f t="shared" ref="C3:C66" si="0">B3+1.5%</f>
        <v>5.2499999999999998E-2</v>
      </c>
      <c r="D3" s="48">
        <f>C3/365</f>
        <v>1.4383561643835615E-4</v>
      </c>
      <c r="E3" s="51">
        <f>DAY(DATE(YEAR(A3),MONTH(A3)+1,0))</f>
        <v>31</v>
      </c>
      <c r="F3" s="16">
        <f>D3*E3</f>
        <v>4.4589041095890406E-3</v>
      </c>
      <c r="G3" s="16">
        <f>SUM(F3:F$182)-F$182</f>
        <v>0.48014868253611848</v>
      </c>
    </row>
    <row r="4" spans="1:7" x14ac:dyDescent="0.25">
      <c r="A4" s="15">
        <v>38749</v>
      </c>
      <c r="B4" s="16">
        <v>3.7499999999999999E-2</v>
      </c>
      <c r="C4" s="16">
        <f t="shared" si="0"/>
        <v>5.2499999999999998E-2</v>
      </c>
      <c r="D4" s="48">
        <f t="shared" ref="D4:D67" si="1">C4/365</f>
        <v>1.4383561643835615E-4</v>
      </c>
      <c r="E4" s="51">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8">
        <f t="shared" si="1"/>
        <v>1.5068493150684933E-4</v>
      </c>
      <c r="E5" s="51">
        <f t="shared" si="2"/>
        <v>31</v>
      </c>
      <c r="F5" s="16">
        <f t="shared" si="3"/>
        <v>4.6712328767123295E-3</v>
      </c>
      <c r="G5" s="16">
        <f>SUM(F5:F$182)-F$182</f>
        <v>0.47166238116625536</v>
      </c>
    </row>
    <row r="6" spans="1:7" x14ac:dyDescent="0.25">
      <c r="A6" s="15">
        <v>38808</v>
      </c>
      <c r="B6" s="16">
        <v>4.2500000000000003E-2</v>
      </c>
      <c r="C6" s="16">
        <f t="shared" si="0"/>
        <v>5.7500000000000002E-2</v>
      </c>
      <c r="D6" s="48">
        <f t="shared" si="1"/>
        <v>1.5753424657534247E-4</v>
      </c>
      <c r="E6" s="51">
        <f t="shared" si="2"/>
        <v>30</v>
      </c>
      <c r="F6" s="16">
        <f t="shared" si="3"/>
        <v>4.726027397260274E-3</v>
      </c>
      <c r="G6" s="16">
        <f>SUM(F6:F$182)-F$182</f>
        <v>0.46699114828954297</v>
      </c>
    </row>
    <row r="7" spans="1:7" x14ac:dyDescent="0.25">
      <c r="A7" s="15">
        <v>38838</v>
      </c>
      <c r="B7" s="16">
        <v>4.4999999999999998E-2</v>
      </c>
      <c r="C7" s="16">
        <f t="shared" si="0"/>
        <v>0.06</v>
      </c>
      <c r="D7" s="48">
        <f t="shared" si="1"/>
        <v>1.6438356164383562E-4</v>
      </c>
      <c r="E7" s="51">
        <f t="shared" si="2"/>
        <v>31</v>
      </c>
      <c r="F7" s="16">
        <f t="shared" si="3"/>
        <v>5.0958904109589045E-3</v>
      </c>
      <c r="G7" s="16">
        <f>SUM(F7:F$182)-F$182</f>
        <v>0.46226512089228261</v>
      </c>
    </row>
    <row r="8" spans="1:7" x14ac:dyDescent="0.25">
      <c r="A8" s="15">
        <v>38869</v>
      </c>
      <c r="B8" s="16">
        <v>4.4999999999999998E-2</v>
      </c>
      <c r="C8" s="16">
        <f t="shared" si="0"/>
        <v>0.06</v>
      </c>
      <c r="D8" s="48">
        <f t="shared" si="1"/>
        <v>1.6438356164383562E-4</v>
      </c>
      <c r="E8" s="51">
        <f t="shared" si="2"/>
        <v>30</v>
      </c>
      <c r="F8" s="16">
        <f t="shared" si="3"/>
        <v>4.9315068493150684E-3</v>
      </c>
      <c r="G8" s="16">
        <f>SUM(F8:F$182)-F$182</f>
        <v>0.45716923048132374</v>
      </c>
    </row>
    <row r="9" spans="1:7" x14ac:dyDescent="0.25">
      <c r="A9" s="15">
        <v>38899</v>
      </c>
      <c r="B9" s="16">
        <v>4.4999999999999998E-2</v>
      </c>
      <c r="C9" s="16">
        <f t="shared" si="0"/>
        <v>0.06</v>
      </c>
      <c r="D9" s="48">
        <f t="shared" si="1"/>
        <v>1.6438356164383562E-4</v>
      </c>
      <c r="E9" s="51">
        <f t="shared" si="2"/>
        <v>31</v>
      </c>
      <c r="F9" s="16">
        <f t="shared" si="3"/>
        <v>5.0958904109589045E-3</v>
      </c>
      <c r="G9" s="16">
        <f>SUM(F9:F$182)-F$182</f>
        <v>0.45223772363200865</v>
      </c>
    </row>
    <row r="10" spans="1:7" x14ac:dyDescent="0.25">
      <c r="A10" s="15">
        <v>38930</v>
      </c>
      <c r="B10" s="16">
        <v>4.4999999999999998E-2</v>
      </c>
      <c r="C10" s="16">
        <f t="shared" si="0"/>
        <v>0.06</v>
      </c>
      <c r="D10" s="48">
        <f t="shared" si="1"/>
        <v>1.6438356164383562E-4</v>
      </c>
      <c r="E10" s="51">
        <f t="shared" si="2"/>
        <v>31</v>
      </c>
      <c r="F10" s="16">
        <f t="shared" si="3"/>
        <v>5.0958904109589045E-3</v>
      </c>
      <c r="G10" s="16">
        <f>SUM(F10:F$182)-F$182</f>
        <v>0.44714183322104967</v>
      </c>
    </row>
    <row r="11" spans="1:7" x14ac:dyDescent="0.25">
      <c r="A11" s="15">
        <v>38961</v>
      </c>
      <c r="B11" s="16">
        <v>4.4999999999999998E-2</v>
      </c>
      <c r="C11" s="16">
        <f t="shared" si="0"/>
        <v>0.06</v>
      </c>
      <c r="D11" s="48">
        <f t="shared" si="1"/>
        <v>1.6438356164383562E-4</v>
      </c>
      <c r="E11" s="51">
        <f t="shared" si="2"/>
        <v>30</v>
      </c>
      <c r="F11" s="16">
        <f t="shared" si="3"/>
        <v>4.9315068493150684E-3</v>
      </c>
      <c r="G11" s="16">
        <f>SUM(F11:F$182)-F$182</f>
        <v>0.44204594281009074</v>
      </c>
    </row>
    <row r="12" spans="1:7" x14ac:dyDescent="0.25">
      <c r="A12" s="15">
        <v>38991</v>
      </c>
      <c r="B12" s="16">
        <v>4.4999999999999998E-2</v>
      </c>
      <c r="C12" s="16">
        <f t="shared" si="0"/>
        <v>0.06</v>
      </c>
      <c r="D12" s="48">
        <f t="shared" si="1"/>
        <v>1.6438356164383562E-4</v>
      </c>
      <c r="E12" s="51">
        <f t="shared" si="2"/>
        <v>31</v>
      </c>
      <c r="F12" s="16">
        <f t="shared" si="3"/>
        <v>5.0958904109589045E-3</v>
      </c>
      <c r="G12" s="16">
        <f>SUM(F12:F$182)-F$182</f>
        <v>0.4371144359607757</v>
      </c>
    </row>
    <row r="13" spans="1:7" x14ac:dyDescent="0.25">
      <c r="A13" s="15">
        <v>39022</v>
      </c>
      <c r="B13" s="16">
        <v>4.4999999999999998E-2</v>
      </c>
      <c r="C13" s="16">
        <f t="shared" si="0"/>
        <v>0.06</v>
      </c>
      <c r="D13" s="48">
        <f t="shared" si="1"/>
        <v>1.6438356164383562E-4</v>
      </c>
      <c r="E13" s="51">
        <f t="shared" si="2"/>
        <v>30</v>
      </c>
      <c r="F13" s="16">
        <f t="shared" si="3"/>
        <v>4.9315068493150684E-3</v>
      </c>
      <c r="G13" s="16">
        <f>SUM(F13:F$182)-F$182</f>
        <v>0.43201854554981683</v>
      </c>
    </row>
    <row r="14" spans="1:7" x14ac:dyDescent="0.25">
      <c r="A14" s="15">
        <v>39052</v>
      </c>
      <c r="B14" s="16">
        <v>4.4999999999999998E-2</v>
      </c>
      <c r="C14" s="16">
        <f t="shared" si="0"/>
        <v>0.06</v>
      </c>
      <c r="D14" s="48">
        <f t="shared" si="1"/>
        <v>1.6438356164383562E-4</v>
      </c>
      <c r="E14" s="51">
        <f t="shared" si="2"/>
        <v>31</v>
      </c>
      <c r="F14" s="16">
        <f t="shared" si="3"/>
        <v>5.0958904109589045E-3</v>
      </c>
      <c r="G14" s="16">
        <f>SUM(F14:F$182)-F$182</f>
        <v>0.42708703870050174</v>
      </c>
    </row>
    <row r="15" spans="1:7" x14ac:dyDescent="0.25">
      <c r="A15" s="15">
        <v>39083</v>
      </c>
      <c r="B15" s="16">
        <v>4.4999999999999998E-2</v>
      </c>
      <c r="C15" s="16">
        <f t="shared" si="0"/>
        <v>0.06</v>
      </c>
      <c r="D15" s="48">
        <f t="shared" si="1"/>
        <v>1.6438356164383562E-4</v>
      </c>
      <c r="E15" s="51">
        <f t="shared" si="2"/>
        <v>31</v>
      </c>
      <c r="F15" s="16">
        <f t="shared" si="3"/>
        <v>5.0958904109589045E-3</v>
      </c>
      <c r="G15" s="16">
        <f>SUM(F15:F$182)-F$182</f>
        <v>0.42199114828954282</v>
      </c>
    </row>
    <row r="16" spans="1:7" x14ac:dyDescent="0.25">
      <c r="A16" s="15">
        <v>39114</v>
      </c>
      <c r="B16" s="16">
        <v>4.4999999999999998E-2</v>
      </c>
      <c r="C16" s="16">
        <f t="shared" si="0"/>
        <v>0.06</v>
      </c>
      <c r="D16" s="48">
        <f t="shared" si="1"/>
        <v>1.6438356164383562E-4</v>
      </c>
      <c r="E16" s="51">
        <f t="shared" si="2"/>
        <v>28</v>
      </c>
      <c r="F16" s="16">
        <f t="shared" si="3"/>
        <v>4.6027397260273977E-3</v>
      </c>
      <c r="G16" s="16">
        <f>SUM(F16:F$182)-F$182</f>
        <v>0.41689525787858395</v>
      </c>
    </row>
    <row r="17" spans="1:7" x14ac:dyDescent="0.25">
      <c r="A17" s="15">
        <v>39142</v>
      </c>
      <c r="B17" s="16">
        <v>4.4999999999999998E-2</v>
      </c>
      <c r="C17" s="16">
        <f t="shared" si="0"/>
        <v>0.06</v>
      </c>
      <c r="D17" s="48">
        <f t="shared" si="1"/>
        <v>1.6438356164383562E-4</v>
      </c>
      <c r="E17" s="51">
        <f t="shared" si="2"/>
        <v>31</v>
      </c>
      <c r="F17" s="16">
        <f t="shared" si="3"/>
        <v>5.0958904109589045E-3</v>
      </c>
      <c r="G17" s="16">
        <f>SUM(F17:F$182)-F$182</f>
        <v>0.41229251815255658</v>
      </c>
    </row>
    <row r="18" spans="1:7" x14ac:dyDescent="0.25">
      <c r="A18" s="15">
        <v>39173</v>
      </c>
      <c r="B18" s="16">
        <v>4.4999999999999998E-2</v>
      </c>
      <c r="C18" s="16">
        <f t="shared" si="0"/>
        <v>0.06</v>
      </c>
      <c r="D18" s="48">
        <f t="shared" si="1"/>
        <v>1.6438356164383562E-4</v>
      </c>
      <c r="E18" s="51">
        <f t="shared" si="2"/>
        <v>30</v>
      </c>
      <c r="F18" s="16">
        <f t="shared" si="3"/>
        <v>4.9315068493150684E-3</v>
      </c>
      <c r="G18" s="16">
        <f>SUM(F18:F$182)-F$182</f>
        <v>0.40719662774159765</v>
      </c>
    </row>
    <row r="19" spans="1:7" x14ac:dyDescent="0.25">
      <c r="A19" s="15">
        <v>39203</v>
      </c>
      <c r="B19" s="16">
        <v>4.4999999999999998E-2</v>
      </c>
      <c r="C19" s="16">
        <f t="shared" si="0"/>
        <v>0.06</v>
      </c>
      <c r="D19" s="48">
        <f t="shared" si="1"/>
        <v>1.6438356164383562E-4</v>
      </c>
      <c r="E19" s="51">
        <f t="shared" si="2"/>
        <v>31</v>
      </c>
      <c r="F19" s="16">
        <f t="shared" si="3"/>
        <v>5.0958904109589045E-3</v>
      </c>
      <c r="G19" s="16">
        <f>SUM(F19:F$182)-F$182</f>
        <v>0.40226512089228256</v>
      </c>
    </row>
    <row r="20" spans="1:7" x14ac:dyDescent="0.25">
      <c r="A20" s="15">
        <v>39234</v>
      </c>
      <c r="B20" s="16">
        <v>4.4999999999999998E-2</v>
      </c>
      <c r="C20" s="16">
        <f t="shared" si="0"/>
        <v>0.06</v>
      </c>
      <c r="D20" s="48">
        <f t="shared" si="1"/>
        <v>1.6438356164383562E-4</v>
      </c>
      <c r="E20" s="51">
        <f t="shared" si="2"/>
        <v>30</v>
      </c>
      <c r="F20" s="16">
        <f t="shared" si="3"/>
        <v>4.9315068493150684E-3</v>
      </c>
      <c r="G20" s="16">
        <f>SUM(F20:F$182)-F$182</f>
        <v>0.39716923048132369</v>
      </c>
    </row>
    <row r="21" spans="1:7" x14ac:dyDescent="0.25">
      <c r="A21" s="15">
        <v>39264</v>
      </c>
      <c r="B21" s="16">
        <v>4.7500000000000001E-2</v>
      </c>
      <c r="C21" s="16">
        <f t="shared" si="0"/>
        <v>6.25E-2</v>
      </c>
      <c r="D21" s="48">
        <f t="shared" si="1"/>
        <v>1.7123287671232877E-4</v>
      </c>
      <c r="E21" s="51">
        <f t="shared" si="2"/>
        <v>31</v>
      </c>
      <c r="F21" s="16">
        <f t="shared" si="3"/>
        <v>5.3082191780821917E-3</v>
      </c>
      <c r="G21" s="16">
        <f>SUM(F21:F$182)-F$182</f>
        <v>0.39223772363200859</v>
      </c>
    </row>
    <row r="22" spans="1:7" x14ac:dyDescent="0.25">
      <c r="A22" s="15">
        <v>39295</v>
      </c>
      <c r="B22" s="16">
        <v>4.7500000000000001E-2</v>
      </c>
      <c r="C22" s="16">
        <f t="shared" si="0"/>
        <v>6.25E-2</v>
      </c>
      <c r="D22" s="48">
        <f t="shared" si="1"/>
        <v>1.7123287671232877E-4</v>
      </c>
      <c r="E22" s="51">
        <f t="shared" si="2"/>
        <v>31</v>
      </c>
      <c r="F22" s="16">
        <f t="shared" si="3"/>
        <v>5.3082191780821917E-3</v>
      </c>
      <c r="G22" s="16">
        <f>SUM(F22:F$182)-F$182</f>
        <v>0.38692950445392638</v>
      </c>
    </row>
    <row r="23" spans="1:7" x14ac:dyDescent="0.25">
      <c r="A23" s="15">
        <v>39326</v>
      </c>
      <c r="B23" s="16">
        <v>4.7500000000000001E-2</v>
      </c>
      <c r="C23" s="16">
        <f t="shared" si="0"/>
        <v>6.25E-2</v>
      </c>
      <c r="D23" s="48">
        <f t="shared" si="1"/>
        <v>1.7123287671232877E-4</v>
      </c>
      <c r="E23" s="51">
        <f t="shared" si="2"/>
        <v>30</v>
      </c>
      <c r="F23" s="16">
        <f t="shared" si="3"/>
        <v>5.1369863013698627E-3</v>
      </c>
      <c r="G23" s="16">
        <f>SUM(F23:F$182)-F$182</f>
        <v>0.38162128527584416</v>
      </c>
    </row>
    <row r="24" spans="1:7" x14ac:dyDescent="0.25">
      <c r="A24" s="15">
        <v>39356</v>
      </c>
      <c r="B24" s="16">
        <v>4.7500000000000001E-2</v>
      </c>
      <c r="C24" s="16">
        <f t="shared" si="0"/>
        <v>6.25E-2</v>
      </c>
      <c r="D24" s="48">
        <f t="shared" si="1"/>
        <v>1.7123287671232877E-4</v>
      </c>
      <c r="E24" s="51">
        <f t="shared" si="2"/>
        <v>31</v>
      </c>
      <c r="F24" s="16">
        <f t="shared" si="3"/>
        <v>5.3082191780821917E-3</v>
      </c>
      <c r="G24" s="16">
        <f>SUM(F24:F$182)-F$182</f>
        <v>0.37648429897447433</v>
      </c>
    </row>
    <row r="25" spans="1:7" x14ac:dyDescent="0.25">
      <c r="A25" s="15">
        <v>39387</v>
      </c>
      <c r="B25" s="16">
        <v>4.7500000000000001E-2</v>
      </c>
      <c r="C25" s="16">
        <f t="shared" si="0"/>
        <v>6.25E-2</v>
      </c>
      <c r="D25" s="48">
        <f t="shared" si="1"/>
        <v>1.7123287671232877E-4</v>
      </c>
      <c r="E25" s="51">
        <f t="shared" si="2"/>
        <v>30</v>
      </c>
      <c r="F25" s="16">
        <f t="shared" si="3"/>
        <v>5.1369863013698627E-3</v>
      </c>
      <c r="G25" s="16">
        <f>SUM(F25:F$182)-F$182</f>
        <v>0.37117607979639222</v>
      </c>
    </row>
    <row r="26" spans="1:7" x14ac:dyDescent="0.25">
      <c r="A26" s="15">
        <v>39417</v>
      </c>
      <c r="B26" s="16">
        <v>4.4999999999999998E-2</v>
      </c>
      <c r="C26" s="16">
        <f t="shared" si="0"/>
        <v>0.06</v>
      </c>
      <c r="D26" s="48">
        <f t="shared" si="1"/>
        <v>1.6438356164383562E-4</v>
      </c>
      <c r="E26" s="51">
        <f t="shared" si="2"/>
        <v>31</v>
      </c>
      <c r="F26" s="16">
        <f t="shared" si="3"/>
        <v>5.0958904109589045E-3</v>
      </c>
      <c r="G26" s="16">
        <f>SUM(F26:F$182)-F$182</f>
        <v>0.36603909349502239</v>
      </c>
    </row>
    <row r="27" spans="1:7" x14ac:dyDescent="0.25">
      <c r="A27" s="15">
        <v>39448</v>
      </c>
      <c r="B27" s="16">
        <v>4.2500000000000003E-2</v>
      </c>
      <c r="C27" s="16">
        <f t="shared" si="0"/>
        <v>5.7500000000000002E-2</v>
      </c>
      <c r="D27" s="48">
        <f>C27/366</f>
        <v>1.5710382513661202E-4</v>
      </c>
      <c r="E27" s="51">
        <f t="shared" si="2"/>
        <v>31</v>
      </c>
      <c r="F27" s="16">
        <f t="shared" si="3"/>
        <v>4.8702185792349724E-3</v>
      </c>
      <c r="G27" s="16">
        <f>SUM(F27:F$182)-F$182</f>
        <v>0.36094320308406352</v>
      </c>
    </row>
    <row r="28" spans="1:7" x14ac:dyDescent="0.25">
      <c r="A28" s="15">
        <v>39479</v>
      </c>
      <c r="B28" s="16">
        <v>4.2500000000000003E-2</v>
      </c>
      <c r="C28" s="16">
        <f t="shared" si="0"/>
        <v>5.7500000000000002E-2</v>
      </c>
      <c r="D28" s="48">
        <f t="shared" ref="D28:D38" si="4">C28/366</f>
        <v>1.5710382513661202E-4</v>
      </c>
      <c r="E28" s="51">
        <f t="shared" si="2"/>
        <v>29</v>
      </c>
      <c r="F28" s="16">
        <f t="shared" si="3"/>
        <v>4.5560109289617488E-3</v>
      </c>
      <c r="G28" s="16">
        <f>SUM(F28:F$182)-F$182</f>
        <v>0.35607298450482849</v>
      </c>
    </row>
    <row r="29" spans="1:7" x14ac:dyDescent="0.25">
      <c r="A29" s="15">
        <v>39508</v>
      </c>
      <c r="B29" s="16">
        <v>3.7499999999999999E-2</v>
      </c>
      <c r="C29" s="16">
        <f t="shared" si="0"/>
        <v>5.2499999999999998E-2</v>
      </c>
      <c r="D29" s="48">
        <f t="shared" si="4"/>
        <v>1.4344262295081967E-4</v>
      </c>
      <c r="E29" s="51">
        <f t="shared" si="2"/>
        <v>31</v>
      </c>
      <c r="F29" s="16">
        <f t="shared" si="3"/>
        <v>4.4467213114754095E-3</v>
      </c>
      <c r="G29" s="16">
        <f>SUM(F29:F$182)-F$182</f>
        <v>0.3515169735758667</v>
      </c>
    </row>
    <row r="30" spans="1:7" x14ac:dyDescent="0.25">
      <c r="A30" s="15">
        <v>39539</v>
      </c>
      <c r="B30" s="16">
        <v>3.2500000000000001E-2</v>
      </c>
      <c r="C30" s="16">
        <f t="shared" si="0"/>
        <v>4.7500000000000001E-2</v>
      </c>
      <c r="D30" s="48">
        <f t="shared" si="4"/>
        <v>1.2978142076502732E-4</v>
      </c>
      <c r="E30" s="51">
        <f t="shared" si="2"/>
        <v>30</v>
      </c>
      <c r="F30" s="16">
        <f t="shared" si="3"/>
        <v>3.8934426229508198E-3</v>
      </c>
      <c r="G30" s="16">
        <f>SUM(F30:F$182)-F$182</f>
        <v>0.34707025226439125</v>
      </c>
    </row>
    <row r="31" spans="1:7" x14ac:dyDescent="0.25">
      <c r="A31" s="15">
        <v>39569</v>
      </c>
      <c r="B31" s="16">
        <v>3.2500000000000001E-2</v>
      </c>
      <c r="C31" s="16">
        <f t="shared" si="0"/>
        <v>4.7500000000000001E-2</v>
      </c>
      <c r="D31" s="48">
        <f t="shared" si="4"/>
        <v>1.2978142076502732E-4</v>
      </c>
      <c r="E31" s="51">
        <f t="shared" si="2"/>
        <v>31</v>
      </c>
      <c r="F31" s="16">
        <f t="shared" si="3"/>
        <v>4.0232240437158466E-3</v>
      </c>
      <c r="G31" s="16">
        <f>SUM(F31:F$182)-F$182</f>
        <v>0.34317680964144043</v>
      </c>
    </row>
    <row r="32" spans="1:7" x14ac:dyDescent="0.25">
      <c r="A32" s="15">
        <v>39600</v>
      </c>
      <c r="B32" s="16">
        <v>3.2500000000000001E-2</v>
      </c>
      <c r="C32" s="16">
        <f t="shared" si="0"/>
        <v>4.7500000000000001E-2</v>
      </c>
      <c r="D32" s="48">
        <f t="shared" si="4"/>
        <v>1.2978142076502732E-4</v>
      </c>
      <c r="E32" s="51">
        <f t="shared" si="2"/>
        <v>30</v>
      </c>
      <c r="F32" s="16">
        <f t="shared" si="3"/>
        <v>3.8934426229508198E-3</v>
      </c>
      <c r="G32" s="16">
        <f>SUM(F32:F$182)-F$182</f>
        <v>0.33915358559772452</v>
      </c>
    </row>
    <row r="33" spans="1:7" x14ac:dyDescent="0.25">
      <c r="A33" s="15">
        <v>39630</v>
      </c>
      <c r="B33" s="16">
        <v>3.2500000000000001E-2</v>
      </c>
      <c r="C33" s="16">
        <f t="shared" si="0"/>
        <v>4.7500000000000001E-2</v>
      </c>
      <c r="D33" s="48">
        <f t="shared" si="4"/>
        <v>1.2978142076502732E-4</v>
      </c>
      <c r="E33" s="51">
        <f t="shared" si="2"/>
        <v>31</v>
      </c>
      <c r="F33" s="16">
        <f t="shared" si="3"/>
        <v>4.0232240437158466E-3</v>
      </c>
      <c r="G33" s="16">
        <f>SUM(F33:F$182)-F$182</f>
        <v>0.33526014297477369</v>
      </c>
    </row>
    <row r="34" spans="1:7" x14ac:dyDescent="0.25">
      <c r="A34" s="15">
        <v>39661</v>
      </c>
      <c r="B34" s="16">
        <v>3.2500000000000001E-2</v>
      </c>
      <c r="C34" s="16">
        <f t="shared" si="0"/>
        <v>4.7500000000000001E-2</v>
      </c>
      <c r="D34" s="48">
        <f t="shared" si="4"/>
        <v>1.2978142076502732E-4</v>
      </c>
      <c r="E34" s="51">
        <f t="shared" si="2"/>
        <v>31</v>
      </c>
      <c r="F34" s="16">
        <f t="shared" si="3"/>
        <v>4.0232240437158466E-3</v>
      </c>
      <c r="G34" s="16">
        <f>SUM(F34:F$182)-F$182</f>
        <v>0.33123691893105783</v>
      </c>
    </row>
    <row r="35" spans="1:7" x14ac:dyDescent="0.25">
      <c r="A35" s="15">
        <v>39692</v>
      </c>
      <c r="B35" s="16">
        <v>3.2500000000000001E-2</v>
      </c>
      <c r="C35" s="16">
        <f t="shared" si="0"/>
        <v>4.7500000000000001E-2</v>
      </c>
      <c r="D35" s="48">
        <f t="shared" si="4"/>
        <v>1.2978142076502732E-4</v>
      </c>
      <c r="E35" s="51">
        <f t="shared" si="2"/>
        <v>30</v>
      </c>
      <c r="F35" s="16">
        <f t="shared" si="3"/>
        <v>3.8934426229508198E-3</v>
      </c>
      <c r="G35" s="16">
        <f>SUM(F35:F$182)-F$182</f>
        <v>0.32721369488734198</v>
      </c>
    </row>
    <row r="36" spans="1:7" x14ac:dyDescent="0.25">
      <c r="A36" s="15">
        <v>39722</v>
      </c>
      <c r="B36" s="16">
        <v>2.5000000000000001E-2</v>
      </c>
      <c r="C36" s="16">
        <f t="shared" si="0"/>
        <v>0.04</v>
      </c>
      <c r="D36" s="48">
        <f t="shared" si="4"/>
        <v>1.092896174863388E-4</v>
      </c>
      <c r="E36" s="51">
        <f t="shared" si="2"/>
        <v>31</v>
      </c>
      <c r="F36" s="16">
        <f t="shared" si="3"/>
        <v>3.3879781420765027E-3</v>
      </c>
      <c r="G36" s="16">
        <f>SUM(F36:F$182)-F$182</f>
        <v>0.32332025226439115</v>
      </c>
    </row>
    <row r="37" spans="1:7" x14ac:dyDescent="0.25">
      <c r="A37" s="15">
        <v>39753</v>
      </c>
      <c r="B37" s="16">
        <v>2.5000000000000001E-2</v>
      </c>
      <c r="C37" s="16">
        <f t="shared" si="0"/>
        <v>0.04</v>
      </c>
      <c r="D37" s="48">
        <f t="shared" si="4"/>
        <v>1.092896174863388E-4</v>
      </c>
      <c r="E37" s="51">
        <f t="shared" si="2"/>
        <v>30</v>
      </c>
      <c r="F37" s="16">
        <f t="shared" si="3"/>
        <v>3.2786885245901639E-3</v>
      </c>
      <c r="G37" s="16">
        <f>SUM(F37:F$182)-F$182</f>
        <v>0.31993227412231462</v>
      </c>
    </row>
    <row r="38" spans="1:7" x14ac:dyDescent="0.25">
      <c r="A38" s="15">
        <v>39783</v>
      </c>
      <c r="B38" s="16">
        <v>1.7500000000000002E-2</v>
      </c>
      <c r="C38" s="16">
        <f t="shared" si="0"/>
        <v>3.2500000000000001E-2</v>
      </c>
      <c r="D38" s="48">
        <f t="shared" si="4"/>
        <v>8.8797814207650273E-5</v>
      </c>
      <c r="E38" s="51">
        <f t="shared" si="2"/>
        <v>31</v>
      </c>
      <c r="F38" s="16">
        <f t="shared" si="3"/>
        <v>2.7527322404371584E-3</v>
      </c>
      <c r="G38" s="16">
        <f>SUM(F38:F$182)-F$182</f>
        <v>0.31665358559772444</v>
      </c>
    </row>
    <row r="39" spans="1:7" x14ac:dyDescent="0.25">
      <c r="A39" s="15">
        <v>39814</v>
      </c>
      <c r="B39" s="16">
        <v>1.2500000000000001E-2</v>
      </c>
      <c r="C39" s="16">
        <f t="shared" si="0"/>
        <v>2.75E-2</v>
      </c>
      <c r="D39" s="48">
        <f t="shared" si="1"/>
        <v>7.5342465753424663E-5</v>
      </c>
      <c r="E39" s="51">
        <f t="shared" si="2"/>
        <v>31</v>
      </c>
      <c r="F39" s="16">
        <f t="shared" si="3"/>
        <v>2.3356164383561647E-3</v>
      </c>
      <c r="G39" s="16">
        <f>SUM(F39:F$182)-F$182</f>
        <v>0.31390085335728729</v>
      </c>
    </row>
    <row r="40" spans="1:7" x14ac:dyDescent="0.25">
      <c r="A40" s="15">
        <v>39845</v>
      </c>
      <c r="B40" s="16">
        <v>1.2500000000000001E-2</v>
      </c>
      <c r="C40" s="16">
        <f t="shared" si="0"/>
        <v>2.75E-2</v>
      </c>
      <c r="D40" s="48">
        <f t="shared" si="1"/>
        <v>7.5342465753424663E-5</v>
      </c>
      <c r="E40" s="51">
        <f t="shared" si="2"/>
        <v>28</v>
      </c>
      <c r="F40" s="16">
        <f t="shared" si="3"/>
        <v>2.1095890410958904E-3</v>
      </c>
      <c r="G40" s="16">
        <f>SUM(F40:F$182)-F$182</f>
        <v>0.31156523691893107</v>
      </c>
    </row>
    <row r="41" spans="1:7" x14ac:dyDescent="0.25">
      <c r="A41" s="15">
        <v>39873</v>
      </c>
      <c r="B41" s="16">
        <v>7.4999999999999997E-3</v>
      </c>
      <c r="C41" s="16">
        <f t="shared" si="0"/>
        <v>2.2499999999999999E-2</v>
      </c>
      <c r="D41" s="48">
        <f t="shared" si="1"/>
        <v>6.1643835616438354E-5</v>
      </c>
      <c r="E41" s="51">
        <f t="shared" si="2"/>
        <v>31</v>
      </c>
      <c r="F41" s="16">
        <f t="shared" si="3"/>
        <v>1.910958904109589E-3</v>
      </c>
      <c r="G41" s="16">
        <f>SUM(F41:F$182)-F$182</f>
        <v>0.30945564787783519</v>
      </c>
    </row>
    <row r="42" spans="1:7" x14ac:dyDescent="0.25">
      <c r="A42" s="15">
        <v>39904</v>
      </c>
      <c r="B42" s="16">
        <v>5.0000000000000001E-3</v>
      </c>
      <c r="C42" s="16">
        <f t="shared" si="0"/>
        <v>0.02</v>
      </c>
      <c r="D42" s="48">
        <f t="shared" si="1"/>
        <v>5.4794520547945207E-5</v>
      </c>
      <c r="E42" s="51">
        <f t="shared" si="2"/>
        <v>30</v>
      </c>
      <c r="F42" s="16">
        <f t="shared" si="3"/>
        <v>1.6438356164383563E-3</v>
      </c>
      <c r="G42" s="16">
        <f>SUM(F42:F$182)-F$182</f>
        <v>0.30754468897372561</v>
      </c>
    </row>
    <row r="43" spans="1:7" x14ac:dyDescent="0.25">
      <c r="A43" s="15">
        <v>39934</v>
      </c>
      <c r="B43" s="16">
        <v>5.0000000000000001E-3</v>
      </c>
      <c r="C43" s="16">
        <f t="shared" si="0"/>
        <v>0.02</v>
      </c>
      <c r="D43" s="48">
        <f t="shared" si="1"/>
        <v>5.4794520547945207E-5</v>
      </c>
      <c r="E43" s="51">
        <f t="shared" si="2"/>
        <v>31</v>
      </c>
      <c r="F43" s="16">
        <f t="shared" si="3"/>
        <v>1.6986301369863014E-3</v>
      </c>
      <c r="G43" s="16">
        <f>SUM(F43:F$182)-F$182</f>
        <v>0.30590085335728717</v>
      </c>
    </row>
    <row r="44" spans="1:7" x14ac:dyDescent="0.25">
      <c r="A44" s="15">
        <v>39965</v>
      </c>
      <c r="B44" s="16">
        <v>5.0000000000000001E-3</v>
      </c>
      <c r="C44" s="16">
        <f t="shared" si="0"/>
        <v>0.02</v>
      </c>
      <c r="D44" s="48">
        <f t="shared" si="1"/>
        <v>5.4794520547945207E-5</v>
      </c>
      <c r="E44" s="51">
        <f t="shared" si="2"/>
        <v>30</v>
      </c>
      <c r="F44" s="16">
        <f t="shared" si="3"/>
        <v>1.6438356164383563E-3</v>
      </c>
      <c r="G44" s="16">
        <f>SUM(F44:F$182)-F$182</f>
        <v>0.30420222322030088</v>
      </c>
    </row>
    <row r="45" spans="1:7" x14ac:dyDescent="0.25">
      <c r="A45" s="15">
        <v>39995</v>
      </c>
      <c r="B45" s="16">
        <v>5.0000000000000001E-3</v>
      </c>
      <c r="C45" s="16">
        <f t="shared" si="0"/>
        <v>0.02</v>
      </c>
      <c r="D45" s="48">
        <f t="shared" si="1"/>
        <v>5.4794520547945207E-5</v>
      </c>
      <c r="E45" s="51">
        <f t="shared" si="2"/>
        <v>31</v>
      </c>
      <c r="F45" s="16">
        <f t="shared" si="3"/>
        <v>1.6986301369863014E-3</v>
      </c>
      <c r="G45" s="16">
        <f>SUM(F45:F$182)-F$182</f>
        <v>0.3025583876038625</v>
      </c>
    </row>
    <row r="46" spans="1:7" x14ac:dyDescent="0.25">
      <c r="A46" s="15">
        <v>40026</v>
      </c>
      <c r="B46" s="16">
        <v>5.0000000000000001E-3</v>
      </c>
      <c r="C46" s="16">
        <f t="shared" si="0"/>
        <v>0.02</v>
      </c>
      <c r="D46" s="48">
        <f t="shared" si="1"/>
        <v>5.4794520547945207E-5</v>
      </c>
      <c r="E46" s="51">
        <f t="shared" si="2"/>
        <v>31</v>
      </c>
      <c r="F46" s="16">
        <f t="shared" si="3"/>
        <v>1.6986301369863014E-3</v>
      </c>
      <c r="G46" s="16">
        <f>SUM(F46:F$182)-F$182</f>
        <v>0.30085975746687621</v>
      </c>
    </row>
    <row r="47" spans="1:7" x14ac:dyDescent="0.25">
      <c r="A47" s="15">
        <v>40057</v>
      </c>
      <c r="B47" s="16">
        <v>5.0000000000000001E-3</v>
      </c>
      <c r="C47" s="16">
        <f t="shared" si="0"/>
        <v>0.02</v>
      </c>
      <c r="D47" s="48">
        <f t="shared" si="1"/>
        <v>5.4794520547945207E-5</v>
      </c>
      <c r="E47" s="51">
        <f t="shared" si="2"/>
        <v>30</v>
      </c>
      <c r="F47" s="16">
        <f t="shared" si="3"/>
        <v>1.6438356164383563E-3</v>
      </c>
      <c r="G47" s="16">
        <f>SUM(F47:F$182)-F$182</f>
        <v>0.29916112732988992</v>
      </c>
    </row>
    <row r="48" spans="1:7" x14ac:dyDescent="0.25">
      <c r="A48" s="15">
        <v>40087</v>
      </c>
      <c r="B48" s="16">
        <v>5.0000000000000001E-3</v>
      </c>
      <c r="C48" s="16">
        <f t="shared" si="0"/>
        <v>0.02</v>
      </c>
      <c r="D48" s="48">
        <f t="shared" si="1"/>
        <v>5.4794520547945207E-5</v>
      </c>
      <c r="E48" s="51">
        <f t="shared" si="2"/>
        <v>31</v>
      </c>
      <c r="F48" s="16">
        <f t="shared" si="3"/>
        <v>1.6986301369863014E-3</v>
      </c>
      <c r="G48" s="16">
        <f>SUM(F48:F$182)-F$182</f>
        <v>0.29751729171345154</v>
      </c>
    </row>
    <row r="49" spans="1:7" x14ac:dyDescent="0.25">
      <c r="A49" s="15">
        <v>40118</v>
      </c>
      <c r="B49" s="16">
        <v>5.0000000000000001E-3</v>
      </c>
      <c r="C49" s="16">
        <f t="shared" si="0"/>
        <v>0.02</v>
      </c>
      <c r="D49" s="48">
        <f t="shared" si="1"/>
        <v>5.4794520547945207E-5</v>
      </c>
      <c r="E49" s="51">
        <f t="shared" si="2"/>
        <v>30</v>
      </c>
      <c r="F49" s="16">
        <f t="shared" si="3"/>
        <v>1.6438356164383563E-3</v>
      </c>
      <c r="G49" s="16">
        <f>SUM(F49:F$182)-F$182</f>
        <v>0.29581866157646525</v>
      </c>
    </row>
    <row r="50" spans="1:7" x14ac:dyDescent="0.25">
      <c r="A50" s="15">
        <v>40148</v>
      </c>
      <c r="B50" s="16">
        <v>5.0000000000000001E-3</v>
      </c>
      <c r="C50" s="16">
        <f t="shared" si="0"/>
        <v>0.02</v>
      </c>
      <c r="D50" s="48">
        <f t="shared" si="1"/>
        <v>5.4794520547945207E-5</v>
      </c>
      <c r="E50" s="51">
        <f t="shared" si="2"/>
        <v>31</v>
      </c>
      <c r="F50" s="16">
        <f t="shared" si="3"/>
        <v>1.6986301369863014E-3</v>
      </c>
      <c r="G50" s="16">
        <f>SUM(F50:F$182)-F$182</f>
        <v>0.29417482596002686</v>
      </c>
    </row>
    <row r="51" spans="1:7" x14ac:dyDescent="0.25">
      <c r="A51" s="15">
        <v>40179</v>
      </c>
      <c r="B51" s="16">
        <v>5.0000000000000001E-3</v>
      </c>
      <c r="C51" s="16">
        <f t="shared" si="0"/>
        <v>0.02</v>
      </c>
      <c r="D51" s="48">
        <f t="shared" si="1"/>
        <v>5.4794520547945207E-5</v>
      </c>
      <c r="E51" s="51">
        <f t="shared" si="2"/>
        <v>31</v>
      </c>
      <c r="F51" s="16">
        <f t="shared" si="3"/>
        <v>1.6986301369863014E-3</v>
      </c>
      <c r="G51" s="16">
        <f>SUM(F51:F$182)-F$182</f>
        <v>0.29247619582304057</v>
      </c>
    </row>
    <row r="52" spans="1:7" x14ac:dyDescent="0.25">
      <c r="A52" s="15">
        <v>40210</v>
      </c>
      <c r="B52" s="16">
        <v>5.0000000000000001E-3</v>
      </c>
      <c r="C52" s="16">
        <f t="shared" si="0"/>
        <v>0.02</v>
      </c>
      <c r="D52" s="48">
        <f t="shared" si="1"/>
        <v>5.4794520547945207E-5</v>
      </c>
      <c r="E52" s="51">
        <f t="shared" si="2"/>
        <v>28</v>
      </c>
      <c r="F52" s="16">
        <f t="shared" si="3"/>
        <v>1.5342465753424659E-3</v>
      </c>
      <c r="G52" s="16">
        <f>SUM(F52:F$182)-F$182</f>
        <v>0.29077756568605428</v>
      </c>
    </row>
    <row r="53" spans="1:7" x14ac:dyDescent="0.25">
      <c r="A53" s="15">
        <v>40238</v>
      </c>
      <c r="B53" s="16">
        <v>5.0000000000000001E-3</v>
      </c>
      <c r="C53" s="16">
        <f t="shared" si="0"/>
        <v>0.02</v>
      </c>
      <c r="D53" s="48">
        <f t="shared" si="1"/>
        <v>5.4794520547945207E-5</v>
      </c>
      <c r="E53" s="51">
        <f t="shared" si="2"/>
        <v>31</v>
      </c>
      <c r="F53" s="16">
        <f t="shared" si="3"/>
        <v>1.6986301369863014E-3</v>
      </c>
      <c r="G53" s="16">
        <f>SUM(F53:F$182)-F$182</f>
        <v>0.28924331911071183</v>
      </c>
    </row>
    <row r="54" spans="1:7" x14ac:dyDescent="0.25">
      <c r="A54" s="15">
        <v>40269</v>
      </c>
      <c r="B54" s="16">
        <v>5.0000000000000001E-3</v>
      </c>
      <c r="C54" s="16">
        <f t="shared" si="0"/>
        <v>0.02</v>
      </c>
      <c r="D54" s="48">
        <f t="shared" si="1"/>
        <v>5.4794520547945207E-5</v>
      </c>
      <c r="E54" s="51">
        <f t="shared" si="2"/>
        <v>30</v>
      </c>
      <c r="F54" s="16">
        <f t="shared" si="3"/>
        <v>1.6438356164383563E-3</v>
      </c>
      <c r="G54" s="16">
        <f>SUM(F54:F$182)-F$182</f>
        <v>0.28754468897372554</v>
      </c>
    </row>
    <row r="55" spans="1:7" x14ac:dyDescent="0.25">
      <c r="A55" s="15">
        <v>40299</v>
      </c>
      <c r="B55" s="16">
        <v>5.0000000000000001E-3</v>
      </c>
      <c r="C55" s="16">
        <f t="shared" si="0"/>
        <v>0.02</v>
      </c>
      <c r="D55" s="48">
        <f t="shared" si="1"/>
        <v>5.4794520547945207E-5</v>
      </c>
      <c r="E55" s="51">
        <f t="shared" si="2"/>
        <v>31</v>
      </c>
      <c r="F55" s="16">
        <f t="shared" si="3"/>
        <v>1.6986301369863014E-3</v>
      </c>
      <c r="G55" s="16">
        <f>SUM(F55:F$182)-F$182</f>
        <v>0.28590085335728715</v>
      </c>
    </row>
    <row r="56" spans="1:7" x14ac:dyDescent="0.25">
      <c r="A56" s="15">
        <v>40330</v>
      </c>
      <c r="B56" s="16">
        <v>7.4999999999999997E-3</v>
      </c>
      <c r="C56" s="16">
        <f t="shared" si="0"/>
        <v>2.2499999999999999E-2</v>
      </c>
      <c r="D56" s="48">
        <f t="shared" si="1"/>
        <v>6.1643835616438354E-5</v>
      </c>
      <c r="E56" s="51">
        <f t="shared" si="2"/>
        <v>30</v>
      </c>
      <c r="F56" s="16">
        <f t="shared" si="3"/>
        <v>1.8493150684931506E-3</v>
      </c>
      <c r="G56" s="16">
        <f>SUM(F56:F$182)-F$182</f>
        <v>0.28420222322030086</v>
      </c>
    </row>
    <row r="57" spans="1:7" x14ac:dyDescent="0.25">
      <c r="A57" s="15">
        <v>40360</v>
      </c>
      <c r="B57" s="16">
        <v>0.01</v>
      </c>
      <c r="C57" s="16">
        <f t="shared" si="0"/>
        <v>2.5000000000000001E-2</v>
      </c>
      <c r="D57" s="48">
        <f t="shared" si="1"/>
        <v>6.8493150684931516E-5</v>
      </c>
      <c r="E57" s="51">
        <f t="shared" si="2"/>
        <v>31</v>
      </c>
      <c r="F57" s="16">
        <f t="shared" si="3"/>
        <v>2.1232876712328772E-3</v>
      </c>
      <c r="G57" s="16">
        <f>SUM(F57:F$182)-F$182</f>
        <v>0.28235290815180769</v>
      </c>
    </row>
    <row r="58" spans="1:7" x14ac:dyDescent="0.25">
      <c r="A58" s="15">
        <v>40391</v>
      </c>
      <c r="B58" s="16">
        <v>0.01</v>
      </c>
      <c r="C58" s="16">
        <f t="shared" si="0"/>
        <v>2.5000000000000001E-2</v>
      </c>
      <c r="D58" s="48">
        <f t="shared" si="1"/>
        <v>6.8493150684931516E-5</v>
      </c>
      <c r="E58" s="51">
        <f t="shared" si="2"/>
        <v>31</v>
      </c>
      <c r="F58" s="16">
        <f t="shared" si="3"/>
        <v>2.1232876712328772E-3</v>
      </c>
      <c r="G58" s="16">
        <f>SUM(F58:F$182)-F$182</f>
        <v>0.28022962048057481</v>
      </c>
    </row>
    <row r="59" spans="1:7" x14ac:dyDescent="0.25">
      <c r="A59" s="15">
        <v>40422</v>
      </c>
      <c r="B59" s="16">
        <v>1.2500000000000001E-2</v>
      </c>
      <c r="C59" s="16">
        <f t="shared" si="0"/>
        <v>2.75E-2</v>
      </c>
      <c r="D59" s="48">
        <f t="shared" si="1"/>
        <v>7.5342465753424663E-5</v>
      </c>
      <c r="E59" s="51">
        <f t="shared" si="2"/>
        <v>30</v>
      </c>
      <c r="F59" s="16">
        <f t="shared" si="3"/>
        <v>2.2602739726027398E-3</v>
      </c>
      <c r="G59" s="16">
        <f>SUM(F59:F$182)-F$182</f>
        <v>0.27810633280934194</v>
      </c>
    </row>
    <row r="60" spans="1:7" x14ac:dyDescent="0.25">
      <c r="A60" s="15">
        <v>40452</v>
      </c>
      <c r="B60" s="16">
        <v>1.2500000000000001E-2</v>
      </c>
      <c r="C60" s="16">
        <f t="shared" si="0"/>
        <v>2.75E-2</v>
      </c>
      <c r="D60" s="48">
        <f t="shared" si="1"/>
        <v>7.5342465753424663E-5</v>
      </c>
      <c r="E60" s="51">
        <f t="shared" si="2"/>
        <v>31</v>
      </c>
      <c r="F60" s="16">
        <f t="shared" si="3"/>
        <v>2.3356164383561647E-3</v>
      </c>
      <c r="G60" s="16">
        <f>SUM(F60:F$182)-F$182</f>
        <v>0.27584605883673918</v>
      </c>
    </row>
    <row r="61" spans="1:7" x14ac:dyDescent="0.25">
      <c r="A61" s="15">
        <v>40483</v>
      </c>
      <c r="B61" s="16">
        <v>1.2500000000000001E-2</v>
      </c>
      <c r="C61" s="16">
        <f t="shared" si="0"/>
        <v>2.75E-2</v>
      </c>
      <c r="D61" s="48">
        <f t="shared" si="1"/>
        <v>7.5342465753424663E-5</v>
      </c>
      <c r="E61" s="51">
        <f t="shared" si="2"/>
        <v>30</v>
      </c>
      <c r="F61" s="16">
        <f t="shared" si="3"/>
        <v>2.2602739726027398E-3</v>
      </c>
      <c r="G61" s="16">
        <f>SUM(F61:F$182)-F$182</f>
        <v>0.27351044239838301</v>
      </c>
    </row>
    <row r="62" spans="1:7" x14ac:dyDescent="0.25">
      <c r="A62" s="15">
        <v>40513</v>
      </c>
      <c r="B62" s="16">
        <v>1.2500000000000001E-2</v>
      </c>
      <c r="C62" s="16">
        <f t="shared" si="0"/>
        <v>2.75E-2</v>
      </c>
      <c r="D62" s="48">
        <f t="shared" si="1"/>
        <v>7.5342465753424663E-5</v>
      </c>
      <c r="E62" s="51">
        <f t="shared" si="2"/>
        <v>31</v>
      </c>
      <c r="F62" s="16">
        <f t="shared" si="3"/>
        <v>2.3356164383561647E-3</v>
      </c>
      <c r="G62" s="16">
        <f>SUM(F62:F$182)-F$182</f>
        <v>0.27125016842578031</v>
      </c>
    </row>
    <row r="63" spans="1:7" x14ac:dyDescent="0.25">
      <c r="A63" s="15">
        <v>40544</v>
      </c>
      <c r="B63" s="16">
        <v>1.2500000000000001E-2</v>
      </c>
      <c r="C63" s="16">
        <f t="shared" si="0"/>
        <v>2.75E-2</v>
      </c>
      <c r="D63" s="48">
        <f t="shared" si="1"/>
        <v>7.5342465753424663E-5</v>
      </c>
      <c r="E63" s="51">
        <f t="shared" si="2"/>
        <v>31</v>
      </c>
      <c r="F63" s="16">
        <f t="shared" si="3"/>
        <v>2.3356164383561647E-3</v>
      </c>
      <c r="G63" s="16">
        <f>SUM(F63:F$182)-F$182</f>
        <v>0.26891455198742409</v>
      </c>
    </row>
    <row r="64" spans="1:7" x14ac:dyDescent="0.25">
      <c r="A64" s="15">
        <v>40575</v>
      </c>
      <c r="B64" s="16">
        <v>1.2500000000000001E-2</v>
      </c>
      <c r="C64" s="16">
        <f t="shared" si="0"/>
        <v>2.75E-2</v>
      </c>
      <c r="D64" s="48">
        <f t="shared" si="1"/>
        <v>7.5342465753424663E-5</v>
      </c>
      <c r="E64" s="51">
        <f t="shared" si="2"/>
        <v>28</v>
      </c>
      <c r="F64" s="16">
        <f t="shared" si="3"/>
        <v>2.1095890410958904E-3</v>
      </c>
      <c r="G64" s="16">
        <f>SUM(F64:F$182)-F$182</f>
        <v>0.26657893554906797</v>
      </c>
    </row>
    <row r="65" spans="1:7" x14ac:dyDescent="0.25">
      <c r="A65" s="15">
        <v>40603</v>
      </c>
      <c r="B65" s="16">
        <v>1.2500000000000001E-2</v>
      </c>
      <c r="C65" s="16">
        <f t="shared" si="0"/>
        <v>2.75E-2</v>
      </c>
      <c r="D65" s="48">
        <f t="shared" si="1"/>
        <v>7.5342465753424663E-5</v>
      </c>
      <c r="E65" s="51">
        <f t="shared" si="2"/>
        <v>31</v>
      </c>
      <c r="F65" s="16">
        <f t="shared" si="3"/>
        <v>2.3356164383561647E-3</v>
      </c>
      <c r="G65" s="16">
        <f>SUM(F65:F$182)-F$182</f>
        <v>0.26446934650797205</v>
      </c>
    </row>
    <row r="66" spans="1:7" x14ac:dyDescent="0.25">
      <c r="A66" s="15">
        <v>40634</v>
      </c>
      <c r="B66" s="16">
        <v>1.2500000000000001E-2</v>
      </c>
      <c r="C66" s="16">
        <f t="shared" si="0"/>
        <v>2.75E-2</v>
      </c>
      <c r="D66" s="48">
        <f t="shared" si="1"/>
        <v>7.5342465753424663E-5</v>
      </c>
      <c r="E66" s="51">
        <f t="shared" si="2"/>
        <v>30</v>
      </c>
      <c r="F66" s="16">
        <f t="shared" si="3"/>
        <v>2.2602739726027398E-3</v>
      </c>
      <c r="G66" s="16">
        <f>SUM(F66:F$182)-F$182</f>
        <v>0.26213373006961593</v>
      </c>
    </row>
    <row r="67" spans="1:7" x14ac:dyDescent="0.25">
      <c r="A67" s="15">
        <v>40664</v>
      </c>
      <c r="B67" s="16">
        <v>1.2500000000000001E-2</v>
      </c>
      <c r="C67" s="16">
        <f t="shared" ref="C67:C130" si="5">B67+1.5%</f>
        <v>2.75E-2</v>
      </c>
      <c r="D67" s="48">
        <f t="shared" si="1"/>
        <v>7.5342465753424663E-5</v>
      </c>
      <c r="E67" s="51">
        <f t="shared" si="2"/>
        <v>31</v>
      </c>
      <c r="F67" s="16">
        <f t="shared" si="3"/>
        <v>2.3356164383561647E-3</v>
      </c>
      <c r="G67" s="16">
        <f>SUM(F67:F$182)-F$182</f>
        <v>0.25987345609701318</v>
      </c>
    </row>
    <row r="68" spans="1:7" x14ac:dyDescent="0.25">
      <c r="A68" s="15">
        <v>40695</v>
      </c>
      <c r="B68" s="16">
        <v>1.2500000000000001E-2</v>
      </c>
      <c r="C68" s="16">
        <f t="shared" si="5"/>
        <v>2.75E-2</v>
      </c>
      <c r="D68" s="48">
        <f t="shared" ref="D68:D122" si="6">C68/365</f>
        <v>7.5342465753424663E-5</v>
      </c>
      <c r="E68" s="51">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8">
        <f t="shared" si="6"/>
        <v>7.5342465753424663E-5</v>
      </c>
      <c r="E69" s="51">
        <f t="shared" si="7"/>
        <v>31</v>
      </c>
      <c r="F69" s="16">
        <f t="shared" si="8"/>
        <v>2.3356164383561647E-3</v>
      </c>
      <c r="G69" s="16">
        <f>SUM(F69:F$182)-F$182</f>
        <v>0.25527756568605431</v>
      </c>
    </row>
    <row r="70" spans="1:7" x14ac:dyDescent="0.25">
      <c r="A70" s="15">
        <v>40756</v>
      </c>
      <c r="B70" s="16">
        <v>1.2500000000000001E-2</v>
      </c>
      <c r="C70" s="16">
        <f t="shared" si="5"/>
        <v>2.75E-2</v>
      </c>
      <c r="D70" s="48">
        <f t="shared" si="6"/>
        <v>7.5342465753424663E-5</v>
      </c>
      <c r="E70" s="51">
        <f t="shared" si="7"/>
        <v>31</v>
      </c>
      <c r="F70" s="16">
        <f t="shared" si="8"/>
        <v>2.3356164383561647E-3</v>
      </c>
      <c r="G70" s="16">
        <f>SUM(F70:F$182)-F$182</f>
        <v>0.25294194924769814</v>
      </c>
    </row>
    <row r="71" spans="1:7" x14ac:dyDescent="0.25">
      <c r="A71" s="15">
        <v>40787</v>
      </c>
      <c r="B71" s="16">
        <v>1.2500000000000001E-2</v>
      </c>
      <c r="C71" s="16">
        <f t="shared" si="5"/>
        <v>2.75E-2</v>
      </c>
      <c r="D71" s="48">
        <f t="shared" si="6"/>
        <v>7.5342465753424663E-5</v>
      </c>
      <c r="E71" s="51">
        <f t="shared" si="7"/>
        <v>30</v>
      </c>
      <c r="F71" s="16">
        <f t="shared" si="8"/>
        <v>2.2602739726027398E-3</v>
      </c>
      <c r="G71" s="16">
        <f>SUM(F71:F$182)-F$182</f>
        <v>0.25060633280934197</v>
      </c>
    </row>
    <row r="72" spans="1:7" x14ac:dyDescent="0.25">
      <c r="A72" s="15">
        <v>40817</v>
      </c>
      <c r="B72" s="16">
        <v>1.2500000000000001E-2</v>
      </c>
      <c r="C72" s="16">
        <f t="shared" si="5"/>
        <v>2.75E-2</v>
      </c>
      <c r="D72" s="48">
        <f t="shared" si="6"/>
        <v>7.5342465753424663E-5</v>
      </c>
      <c r="E72" s="51">
        <f t="shared" si="7"/>
        <v>31</v>
      </c>
      <c r="F72" s="16">
        <f t="shared" si="8"/>
        <v>2.3356164383561647E-3</v>
      </c>
      <c r="G72" s="16">
        <f>SUM(F72:F$182)-F$182</f>
        <v>0.24834605883673927</v>
      </c>
    </row>
    <row r="73" spans="1:7" x14ac:dyDescent="0.25">
      <c r="A73" s="15">
        <v>40848</v>
      </c>
      <c r="B73" s="16">
        <v>1.2500000000000001E-2</v>
      </c>
      <c r="C73" s="16">
        <f t="shared" si="5"/>
        <v>2.75E-2</v>
      </c>
      <c r="D73" s="48">
        <f t="shared" si="6"/>
        <v>7.5342465753424663E-5</v>
      </c>
      <c r="E73" s="51">
        <f t="shared" si="7"/>
        <v>30</v>
      </c>
      <c r="F73" s="16">
        <f t="shared" si="8"/>
        <v>2.2602739726027398E-3</v>
      </c>
      <c r="G73" s="16">
        <f>SUM(F73:F$182)-F$182</f>
        <v>0.24601044239838307</v>
      </c>
    </row>
    <row r="74" spans="1:7" x14ac:dyDescent="0.25">
      <c r="A74" s="15">
        <v>40878</v>
      </c>
      <c r="B74" s="16">
        <v>1.2500000000000001E-2</v>
      </c>
      <c r="C74" s="16">
        <f t="shared" si="5"/>
        <v>2.75E-2</v>
      </c>
      <c r="D74" s="48">
        <f t="shared" si="6"/>
        <v>7.5342465753424663E-5</v>
      </c>
      <c r="E74" s="51">
        <f t="shared" si="7"/>
        <v>31</v>
      </c>
      <c r="F74" s="16">
        <f t="shared" si="8"/>
        <v>2.3356164383561647E-3</v>
      </c>
      <c r="G74" s="16">
        <f>SUM(F74:F$182)-F$182</f>
        <v>0.24375016842578032</v>
      </c>
    </row>
    <row r="75" spans="1:7" x14ac:dyDescent="0.25">
      <c r="A75" s="15">
        <v>40909</v>
      </c>
      <c r="B75" s="16">
        <v>1.2500000000000001E-2</v>
      </c>
      <c r="C75" s="16">
        <f t="shared" si="5"/>
        <v>2.75E-2</v>
      </c>
      <c r="D75" s="48">
        <f>C75/366</f>
        <v>7.5136612021857923E-5</v>
      </c>
      <c r="E75" s="51">
        <f t="shared" si="7"/>
        <v>31</v>
      </c>
      <c r="F75" s="16">
        <f t="shared" si="8"/>
        <v>2.3292349726775955E-3</v>
      </c>
      <c r="G75" s="16">
        <f>SUM(F75:F$182)-F$182</f>
        <v>0.24141455198742415</v>
      </c>
    </row>
    <row r="76" spans="1:7" x14ac:dyDescent="0.25">
      <c r="A76" s="15">
        <v>40940</v>
      </c>
      <c r="B76" s="16">
        <v>1.2500000000000001E-2</v>
      </c>
      <c r="C76" s="16">
        <f t="shared" si="5"/>
        <v>2.75E-2</v>
      </c>
      <c r="D76" s="48">
        <f t="shared" ref="D76:D86" si="9">C76/366</f>
        <v>7.5136612021857923E-5</v>
      </c>
      <c r="E76" s="51">
        <f t="shared" si="7"/>
        <v>29</v>
      </c>
      <c r="F76" s="16">
        <f t="shared" si="8"/>
        <v>2.1789617486338798E-3</v>
      </c>
      <c r="G76" s="16">
        <f>SUM(F76:F$182)-F$182</f>
        <v>0.23908531701474658</v>
      </c>
    </row>
    <row r="77" spans="1:7" x14ac:dyDescent="0.25">
      <c r="A77" s="15">
        <v>40969</v>
      </c>
      <c r="B77" s="16">
        <v>1.2500000000000001E-2</v>
      </c>
      <c r="C77" s="16">
        <f t="shared" si="5"/>
        <v>2.75E-2</v>
      </c>
      <c r="D77" s="48">
        <f t="shared" si="9"/>
        <v>7.5136612021857923E-5</v>
      </c>
      <c r="E77" s="51">
        <f t="shared" si="7"/>
        <v>31</v>
      </c>
      <c r="F77" s="16">
        <f t="shared" si="8"/>
        <v>2.3292349726775955E-3</v>
      </c>
      <c r="G77" s="16">
        <f>SUM(F77:F$182)-F$182</f>
        <v>0.2369063552661127</v>
      </c>
    </row>
    <row r="78" spans="1:7" x14ac:dyDescent="0.25">
      <c r="A78" s="15">
        <v>41000</v>
      </c>
      <c r="B78" s="16">
        <v>1.2500000000000001E-2</v>
      </c>
      <c r="C78" s="16">
        <f t="shared" si="5"/>
        <v>2.75E-2</v>
      </c>
      <c r="D78" s="48">
        <f t="shared" si="9"/>
        <v>7.5136612021857923E-5</v>
      </c>
      <c r="E78" s="51">
        <f t="shared" si="7"/>
        <v>30</v>
      </c>
      <c r="F78" s="16">
        <f t="shared" si="8"/>
        <v>2.2540983606557379E-3</v>
      </c>
      <c r="G78" s="16">
        <f>SUM(F78:F$182)-F$182</f>
        <v>0.23457712029343511</v>
      </c>
    </row>
    <row r="79" spans="1:7" x14ac:dyDescent="0.25">
      <c r="A79" s="15">
        <v>41030</v>
      </c>
      <c r="B79" s="16">
        <v>1.2500000000000001E-2</v>
      </c>
      <c r="C79" s="16">
        <f t="shared" si="5"/>
        <v>2.75E-2</v>
      </c>
      <c r="D79" s="48">
        <f t="shared" si="9"/>
        <v>7.5136612021857923E-5</v>
      </c>
      <c r="E79" s="51">
        <f t="shared" si="7"/>
        <v>31</v>
      </c>
      <c r="F79" s="16">
        <f t="shared" si="8"/>
        <v>2.3292349726775955E-3</v>
      </c>
      <c r="G79" s="16">
        <f>SUM(F79:F$182)-F$182</f>
        <v>0.23232302193277934</v>
      </c>
    </row>
    <row r="80" spans="1:7" x14ac:dyDescent="0.25">
      <c r="A80" s="15">
        <v>41061</v>
      </c>
      <c r="B80" s="16">
        <v>1.2500000000000001E-2</v>
      </c>
      <c r="C80" s="16">
        <f t="shared" si="5"/>
        <v>2.75E-2</v>
      </c>
      <c r="D80" s="48">
        <f t="shared" si="9"/>
        <v>7.5136612021857923E-5</v>
      </c>
      <c r="E80" s="51">
        <f t="shared" si="7"/>
        <v>30</v>
      </c>
      <c r="F80" s="16">
        <f t="shared" si="8"/>
        <v>2.2540983606557379E-3</v>
      </c>
      <c r="G80" s="16">
        <f>SUM(F80:F$182)-F$182</f>
        <v>0.22999378696010175</v>
      </c>
    </row>
    <row r="81" spans="1:7" x14ac:dyDescent="0.25">
      <c r="A81" s="15">
        <v>41091</v>
      </c>
      <c r="B81" s="16">
        <v>1.2500000000000001E-2</v>
      </c>
      <c r="C81" s="16">
        <f t="shared" si="5"/>
        <v>2.75E-2</v>
      </c>
      <c r="D81" s="48">
        <f t="shared" si="9"/>
        <v>7.5136612021857923E-5</v>
      </c>
      <c r="E81" s="51">
        <f t="shared" si="7"/>
        <v>31</v>
      </c>
      <c r="F81" s="16">
        <f t="shared" si="8"/>
        <v>2.3292349726775955E-3</v>
      </c>
      <c r="G81" s="16">
        <f>SUM(F81:F$182)-F$182</f>
        <v>0.22773968859944602</v>
      </c>
    </row>
    <row r="82" spans="1:7" x14ac:dyDescent="0.25">
      <c r="A82" s="15">
        <v>41122</v>
      </c>
      <c r="B82" s="16">
        <v>1.2500000000000001E-2</v>
      </c>
      <c r="C82" s="16">
        <f t="shared" si="5"/>
        <v>2.75E-2</v>
      </c>
      <c r="D82" s="48">
        <f t="shared" si="9"/>
        <v>7.5136612021857923E-5</v>
      </c>
      <c r="E82" s="51">
        <f t="shared" si="7"/>
        <v>31</v>
      </c>
      <c r="F82" s="16">
        <f t="shared" si="8"/>
        <v>2.3292349726775955E-3</v>
      </c>
      <c r="G82" s="16">
        <f>SUM(F82:F$182)-F$182</f>
        <v>0.22541045362676843</v>
      </c>
    </row>
    <row r="83" spans="1:7" x14ac:dyDescent="0.25">
      <c r="A83" s="15">
        <v>41153</v>
      </c>
      <c r="B83" s="16">
        <v>1.2500000000000001E-2</v>
      </c>
      <c r="C83" s="16">
        <f t="shared" si="5"/>
        <v>2.75E-2</v>
      </c>
      <c r="D83" s="48">
        <f t="shared" si="9"/>
        <v>7.5136612021857923E-5</v>
      </c>
      <c r="E83" s="51">
        <f t="shared" si="7"/>
        <v>30</v>
      </c>
      <c r="F83" s="16">
        <f t="shared" si="8"/>
        <v>2.2540983606557379E-3</v>
      </c>
      <c r="G83" s="16">
        <f>SUM(F83:F$182)-F$182</f>
        <v>0.22308121865409083</v>
      </c>
    </row>
    <row r="84" spans="1:7" x14ac:dyDescent="0.25">
      <c r="A84" s="15">
        <v>41183</v>
      </c>
      <c r="B84" s="16">
        <v>1.2500000000000001E-2</v>
      </c>
      <c r="C84" s="16">
        <f t="shared" si="5"/>
        <v>2.75E-2</v>
      </c>
      <c r="D84" s="48">
        <f t="shared" si="9"/>
        <v>7.5136612021857923E-5</v>
      </c>
      <c r="E84" s="51">
        <f t="shared" si="7"/>
        <v>31</v>
      </c>
      <c r="F84" s="16">
        <f t="shared" si="8"/>
        <v>2.3292349726775955E-3</v>
      </c>
      <c r="G84" s="16">
        <f>SUM(F84:F$182)-F$182</f>
        <v>0.2208271202934351</v>
      </c>
    </row>
    <row r="85" spans="1:7" x14ac:dyDescent="0.25">
      <c r="A85" s="15">
        <v>41214</v>
      </c>
      <c r="B85" s="16">
        <v>1.2500000000000001E-2</v>
      </c>
      <c r="C85" s="16">
        <f t="shared" si="5"/>
        <v>2.75E-2</v>
      </c>
      <c r="D85" s="48">
        <f t="shared" si="9"/>
        <v>7.5136612021857923E-5</v>
      </c>
      <c r="E85" s="51">
        <f t="shared" si="7"/>
        <v>30</v>
      </c>
      <c r="F85" s="16">
        <f t="shared" si="8"/>
        <v>2.2540983606557379E-3</v>
      </c>
      <c r="G85" s="16">
        <f>SUM(F85:F$182)-F$182</f>
        <v>0.21849788532075748</v>
      </c>
    </row>
    <row r="86" spans="1:7" x14ac:dyDescent="0.25">
      <c r="A86" s="15">
        <v>41244</v>
      </c>
      <c r="B86" s="16">
        <v>1.2500000000000001E-2</v>
      </c>
      <c r="C86" s="16">
        <f t="shared" si="5"/>
        <v>2.75E-2</v>
      </c>
      <c r="D86" s="48">
        <f t="shared" si="9"/>
        <v>7.5136612021857923E-5</v>
      </c>
      <c r="E86" s="51">
        <f t="shared" si="7"/>
        <v>31</v>
      </c>
      <c r="F86" s="16">
        <f t="shared" si="8"/>
        <v>2.3292349726775955E-3</v>
      </c>
      <c r="G86" s="16">
        <f>SUM(F86:F$182)-F$182</f>
        <v>0.21624378696010177</v>
      </c>
    </row>
    <row r="87" spans="1:7" x14ac:dyDescent="0.25">
      <c r="A87" s="15">
        <v>41275</v>
      </c>
      <c r="B87" s="16">
        <v>1.2500000000000001E-2</v>
      </c>
      <c r="C87" s="16">
        <f t="shared" si="5"/>
        <v>2.75E-2</v>
      </c>
      <c r="D87" s="48">
        <f t="shared" si="6"/>
        <v>7.5342465753424663E-5</v>
      </c>
      <c r="E87" s="51">
        <f t="shared" si="7"/>
        <v>31</v>
      </c>
      <c r="F87" s="16">
        <f t="shared" si="8"/>
        <v>2.3356164383561647E-3</v>
      </c>
      <c r="G87" s="16">
        <f>SUM(F87:F$182)-F$182</f>
        <v>0.21391455198742418</v>
      </c>
    </row>
    <row r="88" spans="1:7" x14ac:dyDescent="0.25">
      <c r="A88" s="15">
        <v>41306</v>
      </c>
      <c r="B88" s="16">
        <v>1.2500000000000001E-2</v>
      </c>
      <c r="C88" s="16">
        <f t="shared" si="5"/>
        <v>2.75E-2</v>
      </c>
      <c r="D88" s="48">
        <f t="shared" si="6"/>
        <v>7.5342465753424663E-5</v>
      </c>
      <c r="E88" s="51">
        <f t="shared" si="7"/>
        <v>28</v>
      </c>
      <c r="F88" s="16">
        <f t="shared" si="8"/>
        <v>2.1095890410958904E-3</v>
      </c>
      <c r="G88" s="16">
        <f>SUM(F88:F$182)-F$182</f>
        <v>0.21157893554906801</v>
      </c>
    </row>
    <row r="89" spans="1:7" x14ac:dyDescent="0.25">
      <c r="A89" s="15">
        <v>41334</v>
      </c>
      <c r="B89" s="16">
        <v>1.2500000000000001E-2</v>
      </c>
      <c r="C89" s="16">
        <f t="shared" si="5"/>
        <v>2.75E-2</v>
      </c>
      <c r="D89" s="48">
        <f t="shared" si="6"/>
        <v>7.5342465753424663E-5</v>
      </c>
      <c r="E89" s="51">
        <f t="shared" si="7"/>
        <v>31</v>
      </c>
      <c r="F89" s="16">
        <f t="shared" si="8"/>
        <v>2.3356164383561647E-3</v>
      </c>
      <c r="G89" s="16">
        <f>SUM(F89:F$182)-F$182</f>
        <v>0.20946934650797211</v>
      </c>
    </row>
    <row r="90" spans="1:7" x14ac:dyDescent="0.25">
      <c r="A90" s="15">
        <v>41365</v>
      </c>
      <c r="B90" s="16">
        <v>1.2500000000000001E-2</v>
      </c>
      <c r="C90" s="16">
        <f t="shared" si="5"/>
        <v>2.75E-2</v>
      </c>
      <c r="D90" s="48">
        <f t="shared" si="6"/>
        <v>7.5342465753424663E-5</v>
      </c>
      <c r="E90" s="51">
        <f t="shared" si="7"/>
        <v>30</v>
      </c>
      <c r="F90" s="16">
        <f t="shared" si="8"/>
        <v>2.2602739726027398E-3</v>
      </c>
      <c r="G90" s="16">
        <f>SUM(F90:F$182)-F$182</f>
        <v>0.20713373006961594</v>
      </c>
    </row>
    <row r="91" spans="1:7" x14ac:dyDescent="0.25">
      <c r="A91" s="15">
        <v>41395</v>
      </c>
      <c r="B91" s="16">
        <v>1.2500000000000001E-2</v>
      </c>
      <c r="C91" s="16">
        <f t="shared" si="5"/>
        <v>2.75E-2</v>
      </c>
      <c r="D91" s="48">
        <f t="shared" si="6"/>
        <v>7.5342465753424663E-5</v>
      </c>
      <c r="E91" s="51">
        <f t="shared" si="7"/>
        <v>31</v>
      </c>
      <c r="F91" s="16">
        <f t="shared" si="8"/>
        <v>2.3356164383561647E-3</v>
      </c>
      <c r="G91" s="16">
        <f>SUM(F91:F$182)-F$182</f>
        <v>0.20487345609701318</v>
      </c>
    </row>
    <row r="92" spans="1:7" x14ac:dyDescent="0.25">
      <c r="A92" s="15">
        <v>41426</v>
      </c>
      <c r="B92" s="16">
        <v>1.2500000000000001E-2</v>
      </c>
      <c r="C92" s="16">
        <f t="shared" si="5"/>
        <v>2.75E-2</v>
      </c>
      <c r="D92" s="48">
        <f t="shared" si="6"/>
        <v>7.5342465753424663E-5</v>
      </c>
      <c r="E92" s="51">
        <f t="shared" si="7"/>
        <v>30</v>
      </c>
      <c r="F92" s="16">
        <f t="shared" si="8"/>
        <v>2.2602739726027398E-3</v>
      </c>
      <c r="G92" s="16">
        <f>SUM(F92:F$182)-F$182</f>
        <v>0.20253783965865702</v>
      </c>
    </row>
    <row r="93" spans="1:7" x14ac:dyDescent="0.25">
      <c r="A93" s="15">
        <v>41456</v>
      </c>
      <c r="B93" s="16">
        <v>1.2500000000000001E-2</v>
      </c>
      <c r="C93" s="16">
        <f t="shared" si="5"/>
        <v>2.75E-2</v>
      </c>
      <c r="D93" s="48">
        <f t="shared" si="6"/>
        <v>7.5342465753424663E-5</v>
      </c>
      <c r="E93" s="51">
        <f t="shared" si="7"/>
        <v>31</v>
      </c>
      <c r="F93" s="16">
        <f t="shared" si="8"/>
        <v>2.3356164383561647E-3</v>
      </c>
      <c r="G93" s="16">
        <f>SUM(F93:F$182)-F$182</f>
        <v>0.20027756568605429</v>
      </c>
    </row>
    <row r="94" spans="1:7" x14ac:dyDescent="0.25">
      <c r="A94" s="15">
        <v>41487</v>
      </c>
      <c r="B94" s="16">
        <v>1.2500000000000001E-2</v>
      </c>
      <c r="C94" s="16">
        <f t="shared" si="5"/>
        <v>2.75E-2</v>
      </c>
      <c r="D94" s="48">
        <f t="shared" si="6"/>
        <v>7.5342465753424663E-5</v>
      </c>
      <c r="E94" s="51">
        <f t="shared" si="7"/>
        <v>31</v>
      </c>
      <c r="F94" s="16">
        <f t="shared" si="8"/>
        <v>2.3356164383561647E-3</v>
      </c>
      <c r="G94" s="16">
        <f>SUM(F94:F$182)-F$182</f>
        <v>0.19794194924769812</v>
      </c>
    </row>
    <row r="95" spans="1:7" x14ac:dyDescent="0.25">
      <c r="A95" s="15">
        <v>41518</v>
      </c>
      <c r="B95" s="16">
        <v>1.2500000000000001E-2</v>
      </c>
      <c r="C95" s="16">
        <f t="shared" si="5"/>
        <v>2.75E-2</v>
      </c>
      <c r="D95" s="48">
        <f t="shared" si="6"/>
        <v>7.5342465753424663E-5</v>
      </c>
      <c r="E95" s="51">
        <f t="shared" si="7"/>
        <v>30</v>
      </c>
      <c r="F95" s="16">
        <f t="shared" si="8"/>
        <v>2.2602739726027398E-3</v>
      </c>
      <c r="G95" s="16">
        <f>SUM(F95:F$182)-F$182</f>
        <v>0.19560633280934198</v>
      </c>
    </row>
    <row r="96" spans="1:7" x14ac:dyDescent="0.25">
      <c r="A96" s="15">
        <v>41548</v>
      </c>
      <c r="B96" s="16">
        <v>1.2500000000000001E-2</v>
      </c>
      <c r="C96" s="16">
        <f t="shared" si="5"/>
        <v>2.75E-2</v>
      </c>
      <c r="D96" s="48">
        <f t="shared" si="6"/>
        <v>7.5342465753424663E-5</v>
      </c>
      <c r="E96" s="51">
        <f t="shared" si="7"/>
        <v>31</v>
      </c>
      <c r="F96" s="16">
        <f t="shared" si="8"/>
        <v>2.3356164383561647E-3</v>
      </c>
      <c r="G96" s="16">
        <f>SUM(F96:F$182)-F$182</f>
        <v>0.19334605883673925</v>
      </c>
    </row>
    <row r="97" spans="1:7" x14ac:dyDescent="0.25">
      <c r="A97" s="15">
        <v>41579</v>
      </c>
      <c r="B97" s="16">
        <v>1.2500000000000001E-2</v>
      </c>
      <c r="C97" s="16">
        <f t="shared" si="5"/>
        <v>2.75E-2</v>
      </c>
      <c r="D97" s="48">
        <f t="shared" si="6"/>
        <v>7.5342465753424663E-5</v>
      </c>
      <c r="E97" s="51">
        <f t="shared" si="7"/>
        <v>30</v>
      </c>
      <c r="F97" s="16">
        <f t="shared" si="8"/>
        <v>2.2602739726027398E-3</v>
      </c>
      <c r="G97" s="16">
        <f>SUM(F97:F$182)-F$182</f>
        <v>0.19101044239838308</v>
      </c>
    </row>
    <row r="98" spans="1:7" x14ac:dyDescent="0.25">
      <c r="A98" s="15">
        <v>41609</v>
      </c>
      <c r="B98" s="16">
        <v>1.2500000000000001E-2</v>
      </c>
      <c r="C98" s="16">
        <f t="shared" si="5"/>
        <v>2.75E-2</v>
      </c>
      <c r="D98" s="48">
        <f t="shared" si="6"/>
        <v>7.5342465753424663E-5</v>
      </c>
      <c r="E98" s="51">
        <f t="shared" si="7"/>
        <v>31</v>
      </c>
      <c r="F98" s="16">
        <f t="shared" si="8"/>
        <v>2.3356164383561647E-3</v>
      </c>
      <c r="G98" s="16">
        <f>SUM(F98:F$182)-F$182</f>
        <v>0.18875016842578032</v>
      </c>
    </row>
    <row r="99" spans="1:7" x14ac:dyDescent="0.25">
      <c r="A99" s="15">
        <v>41640</v>
      </c>
      <c r="B99" s="16">
        <v>1.2500000000000001E-2</v>
      </c>
      <c r="C99" s="16">
        <f t="shared" si="5"/>
        <v>2.75E-2</v>
      </c>
      <c r="D99" s="48">
        <f t="shared" si="6"/>
        <v>7.5342465753424663E-5</v>
      </c>
      <c r="E99" s="51">
        <f t="shared" si="7"/>
        <v>31</v>
      </c>
      <c r="F99" s="16">
        <f t="shared" si="8"/>
        <v>2.3356164383561647E-3</v>
      </c>
      <c r="G99" s="16">
        <f>SUM(F99:F$182)-F$182</f>
        <v>0.18641455198742415</v>
      </c>
    </row>
    <row r="100" spans="1:7" x14ac:dyDescent="0.25">
      <c r="A100" s="15">
        <v>41671</v>
      </c>
      <c r="B100" s="16">
        <v>1.2500000000000001E-2</v>
      </c>
      <c r="C100" s="16">
        <f t="shared" si="5"/>
        <v>2.75E-2</v>
      </c>
      <c r="D100" s="48">
        <f t="shared" si="6"/>
        <v>7.5342465753424663E-5</v>
      </c>
      <c r="E100" s="51">
        <f t="shared" si="7"/>
        <v>28</v>
      </c>
      <c r="F100" s="16">
        <f t="shared" si="8"/>
        <v>2.1095890410958904E-3</v>
      </c>
      <c r="G100" s="16">
        <f>SUM(F100:F$182)-F$182</f>
        <v>0.18407893554906798</v>
      </c>
    </row>
    <row r="101" spans="1:7" x14ac:dyDescent="0.25">
      <c r="A101" s="15">
        <v>41699</v>
      </c>
      <c r="B101" s="16">
        <v>1.2500000000000001E-2</v>
      </c>
      <c r="C101" s="16">
        <f t="shared" si="5"/>
        <v>2.75E-2</v>
      </c>
      <c r="D101" s="48">
        <f t="shared" si="6"/>
        <v>7.5342465753424663E-5</v>
      </c>
      <c r="E101" s="51">
        <f t="shared" si="7"/>
        <v>31</v>
      </c>
      <c r="F101" s="16">
        <f t="shared" si="8"/>
        <v>2.3356164383561647E-3</v>
      </c>
      <c r="G101" s="16">
        <f>SUM(F101:F$182)-F$182</f>
        <v>0.18196934650797209</v>
      </c>
    </row>
    <row r="102" spans="1:7" x14ac:dyDescent="0.25">
      <c r="A102" s="15">
        <v>41730</v>
      </c>
      <c r="B102" s="16">
        <v>1.2500000000000001E-2</v>
      </c>
      <c r="C102" s="16">
        <f t="shared" si="5"/>
        <v>2.75E-2</v>
      </c>
      <c r="D102" s="48">
        <f t="shared" si="6"/>
        <v>7.5342465753424663E-5</v>
      </c>
      <c r="E102" s="51">
        <f t="shared" si="7"/>
        <v>30</v>
      </c>
      <c r="F102" s="16">
        <f t="shared" si="8"/>
        <v>2.2602739726027398E-3</v>
      </c>
      <c r="G102" s="16">
        <f>SUM(F102:F$182)-F$182</f>
        <v>0.17963373006961592</v>
      </c>
    </row>
    <row r="103" spans="1:7" x14ac:dyDescent="0.25">
      <c r="A103" s="15">
        <v>41760</v>
      </c>
      <c r="B103" s="16">
        <v>1.2500000000000001E-2</v>
      </c>
      <c r="C103" s="16">
        <f t="shared" si="5"/>
        <v>2.75E-2</v>
      </c>
      <c r="D103" s="48">
        <f t="shared" si="6"/>
        <v>7.5342465753424663E-5</v>
      </c>
      <c r="E103" s="51">
        <f t="shared" si="7"/>
        <v>31</v>
      </c>
      <c r="F103" s="16">
        <f t="shared" si="8"/>
        <v>2.3356164383561647E-3</v>
      </c>
      <c r="G103" s="16">
        <f>SUM(F103:F$182)-F$182</f>
        <v>0.17737345609701319</v>
      </c>
    </row>
    <row r="104" spans="1:7" x14ac:dyDescent="0.25">
      <c r="A104" s="15">
        <v>41791</v>
      </c>
      <c r="B104" s="16">
        <v>1.2500000000000001E-2</v>
      </c>
      <c r="C104" s="16">
        <f t="shared" si="5"/>
        <v>2.75E-2</v>
      </c>
      <c r="D104" s="48">
        <f t="shared" si="6"/>
        <v>7.5342465753424663E-5</v>
      </c>
      <c r="E104" s="51">
        <f t="shared" si="7"/>
        <v>30</v>
      </c>
      <c r="F104" s="16">
        <f t="shared" si="8"/>
        <v>2.2602739726027398E-3</v>
      </c>
      <c r="G104" s="16">
        <f>SUM(F104:F$182)-F$182</f>
        <v>0.17503783965865702</v>
      </c>
    </row>
    <row r="105" spans="1:7" x14ac:dyDescent="0.25">
      <c r="A105" s="15">
        <v>41821</v>
      </c>
      <c r="B105" s="16">
        <v>1.2500000000000001E-2</v>
      </c>
      <c r="C105" s="16">
        <f t="shared" si="5"/>
        <v>2.75E-2</v>
      </c>
      <c r="D105" s="48">
        <f t="shared" si="6"/>
        <v>7.5342465753424663E-5</v>
      </c>
      <c r="E105" s="51">
        <f t="shared" si="7"/>
        <v>31</v>
      </c>
      <c r="F105" s="16">
        <f t="shared" si="8"/>
        <v>2.3356164383561647E-3</v>
      </c>
      <c r="G105" s="16">
        <f>SUM(F105:F$182)-F$182</f>
        <v>0.17277756568605429</v>
      </c>
    </row>
    <row r="106" spans="1:7" x14ac:dyDescent="0.25">
      <c r="A106" s="15">
        <v>41852</v>
      </c>
      <c r="B106" s="16">
        <v>1.2500000000000001E-2</v>
      </c>
      <c r="C106" s="16">
        <f t="shared" si="5"/>
        <v>2.75E-2</v>
      </c>
      <c r="D106" s="48">
        <f t="shared" si="6"/>
        <v>7.5342465753424663E-5</v>
      </c>
      <c r="E106" s="51">
        <f t="shared" si="7"/>
        <v>31</v>
      </c>
      <c r="F106" s="16">
        <f t="shared" si="8"/>
        <v>2.3356164383561647E-3</v>
      </c>
      <c r="G106" s="16">
        <f>SUM(F106:F$182)-F$182</f>
        <v>0.17044194924769809</v>
      </c>
    </row>
    <row r="107" spans="1:7" x14ac:dyDescent="0.25">
      <c r="A107" s="15">
        <v>41883</v>
      </c>
      <c r="B107" s="16">
        <v>1.2500000000000001E-2</v>
      </c>
      <c r="C107" s="16">
        <f t="shared" si="5"/>
        <v>2.75E-2</v>
      </c>
      <c r="D107" s="48">
        <f t="shared" si="6"/>
        <v>7.5342465753424663E-5</v>
      </c>
      <c r="E107" s="51">
        <f t="shared" si="7"/>
        <v>30</v>
      </c>
      <c r="F107" s="16">
        <f t="shared" si="8"/>
        <v>2.2602739726027398E-3</v>
      </c>
      <c r="G107" s="16">
        <f>SUM(F107:F$182)-F$182</f>
        <v>0.16810633280934195</v>
      </c>
    </row>
    <row r="108" spans="1:7" x14ac:dyDescent="0.25">
      <c r="A108" s="15">
        <v>41913</v>
      </c>
      <c r="B108" s="16">
        <v>1.2500000000000001E-2</v>
      </c>
      <c r="C108" s="16">
        <f t="shared" si="5"/>
        <v>2.75E-2</v>
      </c>
      <c r="D108" s="48">
        <f t="shared" si="6"/>
        <v>7.5342465753424663E-5</v>
      </c>
      <c r="E108" s="51">
        <f t="shared" si="7"/>
        <v>31</v>
      </c>
      <c r="F108" s="16">
        <f t="shared" si="8"/>
        <v>2.3356164383561647E-3</v>
      </c>
      <c r="G108" s="16">
        <f>SUM(F108:F$182)-F$182</f>
        <v>0.16584605883673922</v>
      </c>
    </row>
    <row r="109" spans="1:7" x14ac:dyDescent="0.25">
      <c r="A109" s="15">
        <v>41944</v>
      </c>
      <c r="B109" s="16">
        <v>1.2500000000000001E-2</v>
      </c>
      <c r="C109" s="16">
        <f t="shared" si="5"/>
        <v>2.75E-2</v>
      </c>
      <c r="D109" s="48">
        <f t="shared" si="6"/>
        <v>7.5342465753424663E-5</v>
      </c>
      <c r="E109" s="51">
        <f t="shared" si="7"/>
        <v>30</v>
      </c>
      <c r="F109" s="16">
        <f t="shared" si="8"/>
        <v>2.2602739726027398E-3</v>
      </c>
      <c r="G109" s="16">
        <f>SUM(F109:F$182)-F$182</f>
        <v>0.16351044239838308</v>
      </c>
    </row>
    <row r="110" spans="1:7" x14ac:dyDescent="0.25">
      <c r="A110" s="15">
        <v>41974</v>
      </c>
      <c r="B110" s="16">
        <v>1.2500000000000001E-2</v>
      </c>
      <c r="C110" s="16">
        <f t="shared" si="5"/>
        <v>2.75E-2</v>
      </c>
      <c r="D110" s="48">
        <f t="shared" si="6"/>
        <v>7.5342465753424663E-5</v>
      </c>
      <c r="E110" s="51">
        <f t="shared" si="7"/>
        <v>31</v>
      </c>
      <c r="F110" s="16">
        <f t="shared" si="8"/>
        <v>2.3356164383561647E-3</v>
      </c>
      <c r="G110" s="16">
        <f>SUM(F110:F$182)-F$182</f>
        <v>0.16125016842578033</v>
      </c>
    </row>
    <row r="111" spans="1:7" x14ac:dyDescent="0.25">
      <c r="A111" s="15">
        <v>42005</v>
      </c>
      <c r="B111" s="16">
        <v>0.01</v>
      </c>
      <c r="C111" s="16">
        <f t="shared" si="5"/>
        <v>2.5000000000000001E-2</v>
      </c>
      <c r="D111" s="48">
        <f t="shared" si="6"/>
        <v>6.8493150684931516E-5</v>
      </c>
      <c r="E111" s="51">
        <f t="shared" si="7"/>
        <v>31</v>
      </c>
      <c r="F111" s="16">
        <f t="shared" si="8"/>
        <v>2.1232876712328772E-3</v>
      </c>
      <c r="G111" s="16">
        <f>SUM(F111:F$182)-F$182</f>
        <v>0.15891455198742416</v>
      </c>
    </row>
    <row r="112" spans="1:7" x14ac:dyDescent="0.25">
      <c r="A112" s="15">
        <v>42036</v>
      </c>
      <c r="B112" s="16">
        <v>0.01</v>
      </c>
      <c r="C112" s="16">
        <f t="shared" si="5"/>
        <v>2.5000000000000001E-2</v>
      </c>
      <c r="D112" s="48">
        <f t="shared" si="6"/>
        <v>6.8493150684931516E-5</v>
      </c>
      <c r="E112" s="51">
        <f t="shared" si="7"/>
        <v>28</v>
      </c>
      <c r="F112" s="16">
        <f t="shared" si="8"/>
        <v>1.9178082191780824E-3</v>
      </c>
      <c r="G112" s="16">
        <f>SUM(F112:F$182)-F$182</f>
        <v>0.15679126431619128</v>
      </c>
    </row>
    <row r="113" spans="1:7" x14ac:dyDescent="0.25">
      <c r="A113" s="15">
        <v>42064</v>
      </c>
      <c r="B113" s="16">
        <v>0.01</v>
      </c>
      <c r="C113" s="16">
        <f t="shared" si="5"/>
        <v>2.5000000000000001E-2</v>
      </c>
      <c r="D113" s="48">
        <f t="shared" si="6"/>
        <v>6.8493150684931516E-5</v>
      </c>
      <c r="E113" s="51">
        <f t="shared" si="7"/>
        <v>31</v>
      </c>
      <c r="F113" s="16">
        <f t="shared" si="8"/>
        <v>2.1232876712328772E-3</v>
      </c>
      <c r="G113" s="16">
        <f>SUM(F113:F$182)-F$182</f>
        <v>0.1548734560970132</v>
      </c>
    </row>
    <row r="114" spans="1:7" x14ac:dyDescent="0.25">
      <c r="A114" s="15">
        <v>42095</v>
      </c>
      <c r="B114" s="16">
        <v>0.01</v>
      </c>
      <c r="C114" s="16">
        <f t="shared" si="5"/>
        <v>2.5000000000000001E-2</v>
      </c>
      <c r="D114" s="48">
        <f t="shared" si="6"/>
        <v>6.8493150684931516E-5</v>
      </c>
      <c r="E114" s="51">
        <f t="shared" si="7"/>
        <v>30</v>
      </c>
      <c r="F114" s="16">
        <f t="shared" si="8"/>
        <v>2.0547945205479454E-3</v>
      </c>
      <c r="G114" s="16">
        <f>SUM(F114:F$182)-F$182</f>
        <v>0.15275016842578032</v>
      </c>
    </row>
    <row r="115" spans="1:7" x14ac:dyDescent="0.25">
      <c r="A115" s="15">
        <v>42125</v>
      </c>
      <c r="B115" s="16">
        <v>0.01</v>
      </c>
      <c r="C115" s="16">
        <f t="shared" si="5"/>
        <v>2.5000000000000001E-2</v>
      </c>
      <c r="D115" s="48">
        <f t="shared" si="6"/>
        <v>6.8493150684931516E-5</v>
      </c>
      <c r="E115" s="51">
        <f t="shared" si="7"/>
        <v>31</v>
      </c>
      <c r="F115" s="16">
        <f t="shared" si="8"/>
        <v>2.1232876712328772E-3</v>
      </c>
      <c r="G115" s="16">
        <f>SUM(F115:F$182)-F$182</f>
        <v>0.15069537390523238</v>
      </c>
    </row>
    <row r="116" spans="1:7" x14ac:dyDescent="0.25">
      <c r="A116" s="15">
        <v>42156</v>
      </c>
      <c r="B116" s="16">
        <v>0.01</v>
      </c>
      <c r="C116" s="16">
        <f t="shared" si="5"/>
        <v>2.5000000000000001E-2</v>
      </c>
      <c r="D116" s="48">
        <f t="shared" si="6"/>
        <v>6.8493150684931516E-5</v>
      </c>
      <c r="E116" s="51">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8">
        <f t="shared" si="6"/>
        <v>6.1643835616438354E-5</v>
      </c>
      <c r="E117" s="51">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8">
        <f t="shared" si="6"/>
        <v>6.1643835616438354E-5</v>
      </c>
      <c r="E118" s="51">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8">
        <f t="shared" si="6"/>
        <v>6.1643835616438354E-5</v>
      </c>
      <c r="E119" s="51">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8">
        <f t="shared" si="6"/>
        <v>6.1643835616438354E-5</v>
      </c>
      <c r="E120" s="51">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8">
        <f t="shared" si="6"/>
        <v>6.1643835616438354E-5</v>
      </c>
      <c r="E121" s="51">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8">
        <f t="shared" si="6"/>
        <v>6.1643835616438354E-5</v>
      </c>
      <c r="E122" s="51">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8">
        <f>C123/366</f>
        <v>6.1475409836065574E-5</v>
      </c>
      <c r="E123" s="51">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8">
        <f t="shared" ref="D124:D134" si="10">C124/366</f>
        <v>6.1475409836065574E-5</v>
      </c>
      <c r="E124" s="51">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8">
        <f t="shared" si="10"/>
        <v>6.1475409836065574E-5</v>
      </c>
      <c r="E125" s="51">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8">
        <f t="shared" si="10"/>
        <v>6.1475409836065574E-5</v>
      </c>
      <c r="E126" s="51">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8">
        <f t="shared" si="10"/>
        <v>6.1475409836065574E-5</v>
      </c>
      <c r="E127" s="51">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8">
        <f t="shared" si="10"/>
        <v>6.1475409836065574E-5</v>
      </c>
      <c r="E128" s="51">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8">
        <f t="shared" si="10"/>
        <v>6.1475409836065574E-5</v>
      </c>
      <c r="E129" s="51">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8">
        <f t="shared" si="10"/>
        <v>6.1475409836065574E-5</v>
      </c>
      <c r="E130" s="51">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8">
        <f t="shared" si="10"/>
        <v>6.1475409836065574E-5</v>
      </c>
      <c r="E131" s="51">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8">
        <f t="shared" si="10"/>
        <v>6.1475409836065574E-5</v>
      </c>
      <c r="E132" s="51">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8">
        <f t="shared" si="10"/>
        <v>6.1475409836065574E-5</v>
      </c>
      <c r="E133" s="51">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8">
        <f t="shared" si="10"/>
        <v>6.1475409836065574E-5</v>
      </c>
      <c r="E134" s="51">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8">
        <f t="shared" ref="D135:D170" si="14">C135/365</f>
        <v>6.1643835616438354E-5</v>
      </c>
      <c r="E135" s="51">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8">
        <f t="shared" si="14"/>
        <v>6.1643835616438354E-5</v>
      </c>
      <c r="E136" s="51">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8">
        <f t="shared" si="14"/>
        <v>6.1643835616438354E-5</v>
      </c>
      <c r="E137" s="51">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8">
        <f t="shared" si="14"/>
        <v>6.1643835616438354E-5</v>
      </c>
      <c r="E138" s="51">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8">
        <f t="shared" si="14"/>
        <v>6.1643835616438354E-5</v>
      </c>
      <c r="E139" s="51">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8">
        <f t="shared" si="14"/>
        <v>6.1643835616438354E-5</v>
      </c>
      <c r="E140" s="51">
        <f t="shared" si="12"/>
        <v>30</v>
      </c>
      <c r="F140" s="16">
        <f t="shared" si="13"/>
        <v>1.8493150684931506E-3</v>
      </c>
      <c r="G140" s="16">
        <f>SUM(F140:F$182)-F$182</f>
        <v>0.10336660678194472</v>
      </c>
    </row>
    <row r="141" spans="1:7" x14ac:dyDescent="0.25">
      <c r="A141" s="15">
        <v>42917</v>
      </c>
      <c r="B141" s="17">
        <v>0.01</v>
      </c>
      <c r="C141" s="16">
        <f t="shared" si="11"/>
        <v>2.5000000000000001E-2</v>
      </c>
      <c r="D141" s="48">
        <f t="shared" si="14"/>
        <v>6.8493150684931516E-5</v>
      </c>
      <c r="E141" s="51">
        <f t="shared" si="12"/>
        <v>31</v>
      </c>
      <c r="F141" s="16">
        <f t="shared" si="13"/>
        <v>2.1232876712328772E-3</v>
      </c>
      <c r="G141" s="16">
        <f>SUM(F141:F$182)-F$182</f>
        <v>0.10151729171345157</v>
      </c>
    </row>
    <row r="142" spans="1:7" x14ac:dyDescent="0.25">
      <c r="A142" s="15">
        <v>42948</v>
      </c>
      <c r="B142" s="17">
        <v>0.01</v>
      </c>
      <c r="C142" s="16">
        <f t="shared" si="11"/>
        <v>2.5000000000000001E-2</v>
      </c>
      <c r="D142" s="48">
        <f t="shared" si="14"/>
        <v>6.8493150684931516E-5</v>
      </c>
      <c r="E142" s="51">
        <f t="shared" si="12"/>
        <v>31</v>
      </c>
      <c r="F142" s="16">
        <f t="shared" si="13"/>
        <v>2.1232876712328772E-3</v>
      </c>
      <c r="G142" s="16">
        <f>SUM(F142:F$182)-F$182</f>
        <v>9.9394004042218681E-2</v>
      </c>
    </row>
    <row r="143" spans="1:7" x14ac:dyDescent="0.25">
      <c r="A143" s="15">
        <v>42979</v>
      </c>
      <c r="B143" s="17">
        <v>1.2500000000000001E-2</v>
      </c>
      <c r="C143" s="16">
        <f t="shared" si="11"/>
        <v>2.75E-2</v>
      </c>
      <c r="D143" s="48">
        <f t="shared" si="14"/>
        <v>7.5342465753424663E-5</v>
      </c>
      <c r="E143" s="51">
        <f t="shared" si="12"/>
        <v>30</v>
      </c>
      <c r="F143" s="16">
        <f t="shared" si="13"/>
        <v>2.2602739726027398E-3</v>
      </c>
      <c r="G143" s="16">
        <f>SUM(F143:F$182)-F$182</f>
        <v>9.7270716370985819E-2</v>
      </c>
    </row>
    <row r="144" spans="1:7" x14ac:dyDescent="0.25">
      <c r="A144" s="15">
        <v>43009</v>
      </c>
      <c r="B144" s="17">
        <v>1.2500000000000001E-2</v>
      </c>
      <c r="C144" s="16">
        <f t="shared" si="11"/>
        <v>2.75E-2</v>
      </c>
      <c r="D144" s="48">
        <f t="shared" si="14"/>
        <v>7.5342465753424663E-5</v>
      </c>
      <c r="E144" s="51">
        <f t="shared" si="12"/>
        <v>31</v>
      </c>
      <c r="F144" s="16">
        <f t="shared" si="13"/>
        <v>2.3356164383561647E-3</v>
      </c>
      <c r="G144" s="16">
        <f>SUM(F144:F$182)-F$182</f>
        <v>9.5010442398383077E-2</v>
      </c>
    </row>
    <row r="145" spans="1:7" x14ac:dyDescent="0.25">
      <c r="A145" s="15">
        <v>43040</v>
      </c>
      <c r="B145" s="17">
        <v>1.2500000000000001E-2</v>
      </c>
      <c r="C145" s="16">
        <f t="shared" si="11"/>
        <v>2.75E-2</v>
      </c>
      <c r="D145" s="48">
        <f t="shared" si="14"/>
        <v>7.5342465753424663E-5</v>
      </c>
      <c r="E145" s="51">
        <f t="shared" si="12"/>
        <v>30</v>
      </c>
      <c r="F145" s="16">
        <f t="shared" si="13"/>
        <v>2.2602739726027398E-3</v>
      </c>
      <c r="G145" s="16">
        <f>SUM(F145:F$182)-F$182</f>
        <v>9.2674825960026908E-2</v>
      </c>
    </row>
    <row r="146" spans="1:7" x14ac:dyDescent="0.25">
      <c r="A146" s="15">
        <v>43070</v>
      </c>
      <c r="B146" s="17">
        <v>1.2500000000000001E-2</v>
      </c>
      <c r="C146" s="16">
        <f t="shared" si="11"/>
        <v>2.75E-2</v>
      </c>
      <c r="D146" s="48">
        <f t="shared" si="14"/>
        <v>7.5342465753424663E-5</v>
      </c>
      <c r="E146" s="51">
        <f t="shared" si="12"/>
        <v>31</v>
      </c>
      <c r="F146" s="16">
        <f t="shared" si="13"/>
        <v>2.3356164383561647E-3</v>
      </c>
      <c r="G146" s="16">
        <f>SUM(F146:F$182)-F$182</f>
        <v>9.0414551987424166E-2</v>
      </c>
    </row>
    <row r="147" spans="1:7" x14ac:dyDescent="0.25">
      <c r="A147" s="15">
        <v>43101</v>
      </c>
      <c r="B147" s="17">
        <v>1.4999999999999999E-2</v>
      </c>
      <c r="C147" s="16">
        <f t="shared" si="11"/>
        <v>0.03</v>
      </c>
      <c r="D147" s="48">
        <f t="shared" si="14"/>
        <v>8.219178082191781E-5</v>
      </c>
      <c r="E147" s="51">
        <f t="shared" si="12"/>
        <v>31</v>
      </c>
      <c r="F147" s="16">
        <f t="shared" si="13"/>
        <v>2.5479452054794523E-3</v>
      </c>
      <c r="G147" s="16">
        <f>SUM(F147:F$182)-F$182</f>
        <v>8.807893554906801E-2</v>
      </c>
    </row>
    <row r="148" spans="1:7" x14ac:dyDescent="0.25">
      <c r="A148" s="15">
        <v>43132</v>
      </c>
      <c r="B148" s="17">
        <v>1.4999999999999999E-2</v>
      </c>
      <c r="C148" s="16">
        <f t="shared" si="11"/>
        <v>0.03</v>
      </c>
      <c r="D148" s="48">
        <f t="shared" si="14"/>
        <v>8.219178082191781E-5</v>
      </c>
      <c r="E148" s="51">
        <f t="shared" si="12"/>
        <v>28</v>
      </c>
      <c r="F148" s="16">
        <f t="shared" si="13"/>
        <v>2.3013698630136989E-3</v>
      </c>
      <c r="G148" s="16">
        <f>SUM(F148:F$182)-F$182</f>
        <v>8.5530990343588548E-2</v>
      </c>
    </row>
    <row r="149" spans="1:7" x14ac:dyDescent="0.25">
      <c r="A149" s="15">
        <v>43160</v>
      </c>
      <c r="B149" s="17">
        <v>1.4999999999999999E-2</v>
      </c>
      <c r="C149" s="16">
        <f t="shared" si="11"/>
        <v>0.03</v>
      </c>
      <c r="D149" s="48">
        <f t="shared" si="14"/>
        <v>8.219178082191781E-5</v>
      </c>
      <c r="E149" s="51">
        <f t="shared" si="12"/>
        <v>31</v>
      </c>
      <c r="F149" s="16">
        <f t="shared" si="13"/>
        <v>2.5479452054794523E-3</v>
      </c>
      <c r="G149" s="16">
        <f>SUM(F149:F$182)-F$182</f>
        <v>8.3229620480574862E-2</v>
      </c>
    </row>
    <row r="150" spans="1:7" x14ac:dyDescent="0.25">
      <c r="A150" s="15">
        <v>43191</v>
      </c>
      <c r="B150" s="17">
        <v>1.4999999999999999E-2</v>
      </c>
      <c r="C150" s="16">
        <f t="shared" si="11"/>
        <v>0.03</v>
      </c>
      <c r="D150" s="48">
        <f t="shared" si="14"/>
        <v>8.219178082191781E-5</v>
      </c>
      <c r="E150" s="51">
        <f t="shared" si="12"/>
        <v>30</v>
      </c>
      <c r="F150" s="16">
        <f t="shared" si="13"/>
        <v>2.4657534246575342E-3</v>
      </c>
      <c r="G150" s="16">
        <f>SUM(F150:F$182)-F$182</f>
        <v>8.0681675275095399E-2</v>
      </c>
    </row>
    <row r="151" spans="1:7" x14ac:dyDescent="0.25">
      <c r="A151" s="15">
        <v>43221</v>
      </c>
      <c r="B151" s="17">
        <v>1.4999999999999999E-2</v>
      </c>
      <c r="C151" s="16">
        <f t="shared" si="11"/>
        <v>0.03</v>
      </c>
      <c r="D151" s="48">
        <f t="shared" si="14"/>
        <v>8.219178082191781E-5</v>
      </c>
      <c r="E151" s="51">
        <f t="shared" si="12"/>
        <v>31</v>
      </c>
      <c r="F151" s="16">
        <f t="shared" si="13"/>
        <v>2.5479452054794523E-3</v>
      </c>
      <c r="G151" s="16">
        <f>SUM(F151:F$182)-F$182</f>
        <v>7.8215921850437881E-2</v>
      </c>
    </row>
    <row r="152" spans="1:7" x14ac:dyDescent="0.25">
      <c r="A152" s="15">
        <v>43252</v>
      </c>
      <c r="B152" s="17">
        <v>1.4999999999999999E-2</v>
      </c>
      <c r="C152" s="16">
        <f t="shared" si="11"/>
        <v>0.03</v>
      </c>
      <c r="D152" s="48">
        <f t="shared" si="14"/>
        <v>8.219178082191781E-5</v>
      </c>
      <c r="E152" s="51">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8">
        <f t="shared" si="14"/>
        <v>8.9041095890410958E-5</v>
      </c>
      <c r="E153" s="51">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8">
        <f t="shared" si="14"/>
        <v>8.9041095890410958E-5</v>
      </c>
      <c r="E154" s="51">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8">
        <f t="shared" si="14"/>
        <v>8.9041095890410958E-5</v>
      </c>
      <c r="E155" s="51">
        <f t="shared" si="12"/>
        <v>30</v>
      </c>
      <c r="F155" s="16">
        <f t="shared" si="13"/>
        <v>2.6712328767123285E-3</v>
      </c>
      <c r="G155" s="16">
        <f>SUM(F155:F$182)-F$182</f>
        <v>6.7681675275095429E-2</v>
      </c>
    </row>
    <row r="156" spans="1:7" x14ac:dyDescent="0.25">
      <c r="A156" s="15">
        <v>43374</v>
      </c>
      <c r="B156" s="17">
        <v>0.02</v>
      </c>
      <c r="C156" s="16">
        <f t="shared" si="11"/>
        <v>3.5000000000000003E-2</v>
      </c>
      <c r="D156" s="48">
        <f t="shared" si="14"/>
        <v>9.5890410958904119E-5</v>
      </c>
      <c r="E156" s="51">
        <f t="shared" si="12"/>
        <v>31</v>
      </c>
      <c r="F156" s="16">
        <f t="shared" si="13"/>
        <v>2.9726027397260278E-3</v>
      </c>
      <c r="G156" s="16">
        <f>SUM(F156:F$182)-F$182</f>
        <v>6.5010442398383106E-2</v>
      </c>
    </row>
    <row r="157" spans="1:7" x14ac:dyDescent="0.25">
      <c r="A157" s="15">
        <v>43405</v>
      </c>
      <c r="B157" s="17">
        <v>0.02</v>
      </c>
      <c r="C157" s="16">
        <f t="shared" si="11"/>
        <v>3.5000000000000003E-2</v>
      </c>
      <c r="D157" s="48">
        <f t="shared" si="14"/>
        <v>9.5890410958904119E-5</v>
      </c>
      <c r="E157" s="51">
        <f t="shared" si="12"/>
        <v>30</v>
      </c>
      <c r="F157" s="16">
        <f t="shared" si="13"/>
        <v>2.8767123287671238E-3</v>
      </c>
      <c r="G157" s="16">
        <f>SUM(F157:F$182)-F$182</f>
        <v>6.2037839658657085E-2</v>
      </c>
    </row>
    <row r="158" spans="1:7" x14ac:dyDescent="0.25">
      <c r="A158" s="15">
        <v>43435</v>
      </c>
      <c r="B158" s="17">
        <v>0.02</v>
      </c>
      <c r="C158" s="16">
        <f t="shared" si="11"/>
        <v>3.5000000000000003E-2</v>
      </c>
      <c r="D158" s="48">
        <f t="shared" si="14"/>
        <v>9.5890410958904119E-5</v>
      </c>
      <c r="E158" s="51">
        <f t="shared" si="12"/>
        <v>31</v>
      </c>
      <c r="F158" s="16">
        <f t="shared" si="13"/>
        <v>2.9726027397260278E-3</v>
      </c>
      <c r="G158" s="16">
        <f>SUM(F158:F$182)-F$182</f>
        <v>5.9161127329889963E-2</v>
      </c>
    </row>
    <row r="159" spans="1:7" x14ac:dyDescent="0.25">
      <c r="A159" s="15">
        <v>43466</v>
      </c>
      <c r="B159" s="17">
        <v>0.02</v>
      </c>
      <c r="C159" s="16">
        <f t="shared" si="11"/>
        <v>3.5000000000000003E-2</v>
      </c>
      <c r="D159" s="48">
        <f t="shared" si="14"/>
        <v>9.5890410958904119E-5</v>
      </c>
      <c r="E159" s="51">
        <f t="shared" si="12"/>
        <v>31</v>
      </c>
      <c r="F159" s="16">
        <f t="shared" si="13"/>
        <v>2.9726027397260278E-3</v>
      </c>
      <c r="G159" s="16">
        <f>SUM(F159:F$182)-F$182</f>
        <v>5.6188524590163942E-2</v>
      </c>
    </row>
    <row r="160" spans="1:7" x14ac:dyDescent="0.25">
      <c r="A160" s="15">
        <v>43497</v>
      </c>
      <c r="B160" s="17">
        <v>0.02</v>
      </c>
      <c r="C160" s="16">
        <f t="shared" si="11"/>
        <v>3.5000000000000003E-2</v>
      </c>
      <c r="D160" s="48">
        <f t="shared" si="14"/>
        <v>9.5890410958904119E-5</v>
      </c>
      <c r="E160" s="51">
        <f t="shared" si="12"/>
        <v>28</v>
      </c>
      <c r="F160" s="16">
        <f t="shared" si="13"/>
        <v>2.6849315068493153E-3</v>
      </c>
      <c r="G160" s="16">
        <f>SUM(F160:F$182)-F$182</f>
        <v>5.3215921850437921E-2</v>
      </c>
    </row>
    <row r="161" spans="1:7" x14ac:dyDescent="0.25">
      <c r="A161" s="15">
        <v>43525</v>
      </c>
      <c r="B161" s="17">
        <v>0.02</v>
      </c>
      <c r="C161" s="16">
        <f t="shared" si="11"/>
        <v>3.5000000000000003E-2</v>
      </c>
      <c r="D161" s="48">
        <f t="shared" si="14"/>
        <v>9.5890410958904119E-5</v>
      </c>
      <c r="E161" s="51">
        <f t="shared" si="12"/>
        <v>31</v>
      </c>
      <c r="F161" s="16">
        <f t="shared" si="13"/>
        <v>2.9726027397260278E-3</v>
      </c>
      <c r="G161" s="16">
        <f>SUM(F161:F$182)-F$182</f>
        <v>5.05309903435886E-2</v>
      </c>
    </row>
    <row r="162" spans="1:7" x14ac:dyDescent="0.25">
      <c r="A162" s="15">
        <v>43556</v>
      </c>
      <c r="B162" s="17">
        <v>0.02</v>
      </c>
      <c r="C162" s="16">
        <f t="shared" si="11"/>
        <v>3.5000000000000003E-2</v>
      </c>
      <c r="D162" s="48">
        <f t="shared" si="14"/>
        <v>9.5890410958904119E-5</v>
      </c>
      <c r="E162" s="51">
        <f t="shared" si="12"/>
        <v>30</v>
      </c>
      <c r="F162" s="16">
        <f t="shared" si="13"/>
        <v>2.8767123287671238E-3</v>
      </c>
      <c r="G162" s="16">
        <f>SUM(F162:F$182)-F$182</f>
        <v>4.7558387603862572E-2</v>
      </c>
    </row>
    <row r="163" spans="1:7" x14ac:dyDescent="0.25">
      <c r="A163" s="15">
        <v>43586</v>
      </c>
      <c r="B163" s="17">
        <v>0.02</v>
      </c>
      <c r="C163" s="16">
        <f t="shared" si="11"/>
        <v>3.5000000000000003E-2</v>
      </c>
      <c r="D163" s="48">
        <f t="shared" si="14"/>
        <v>9.5890410958904119E-5</v>
      </c>
      <c r="E163" s="51">
        <f t="shared" si="12"/>
        <v>31</v>
      </c>
      <c r="F163" s="16">
        <f t="shared" si="13"/>
        <v>2.9726027397260278E-3</v>
      </c>
      <c r="G163" s="16">
        <f>SUM(F163:F$182)-F$182</f>
        <v>4.468167527509545E-2</v>
      </c>
    </row>
    <row r="164" spans="1:7" x14ac:dyDescent="0.25">
      <c r="A164" s="15">
        <v>43617</v>
      </c>
      <c r="B164" s="17">
        <v>0.02</v>
      </c>
      <c r="C164" s="16">
        <f t="shared" si="11"/>
        <v>3.5000000000000003E-2</v>
      </c>
      <c r="D164" s="48">
        <f t="shared" si="14"/>
        <v>9.5890410958904119E-5</v>
      </c>
      <c r="E164" s="51">
        <f t="shared" si="12"/>
        <v>30</v>
      </c>
      <c r="F164" s="16">
        <f t="shared" si="13"/>
        <v>2.8767123287671238E-3</v>
      </c>
      <c r="G164" s="16">
        <f>SUM(F164:F$182)-F$182</f>
        <v>4.1709072535369422E-2</v>
      </c>
    </row>
    <row r="165" spans="1:7" x14ac:dyDescent="0.25">
      <c r="A165" s="15">
        <v>43647</v>
      </c>
      <c r="B165" s="17">
        <v>0.02</v>
      </c>
      <c r="C165" s="16">
        <f t="shared" si="11"/>
        <v>3.5000000000000003E-2</v>
      </c>
      <c r="D165" s="48">
        <f t="shared" si="14"/>
        <v>9.5890410958904119E-5</v>
      </c>
      <c r="E165" s="51">
        <f t="shared" si="12"/>
        <v>31</v>
      </c>
      <c r="F165" s="16">
        <f t="shared" si="13"/>
        <v>2.9726027397260278E-3</v>
      </c>
      <c r="G165" s="16">
        <f>SUM(F165:F$182)-F$182</f>
        <v>3.8832360206602294E-2</v>
      </c>
    </row>
    <row r="166" spans="1:7" x14ac:dyDescent="0.25">
      <c r="A166" s="15">
        <v>43678</v>
      </c>
      <c r="B166" s="17">
        <v>0.02</v>
      </c>
      <c r="C166" s="16">
        <f t="shared" si="11"/>
        <v>3.5000000000000003E-2</v>
      </c>
      <c r="D166" s="48">
        <f t="shared" si="14"/>
        <v>9.5890410958904119E-5</v>
      </c>
      <c r="E166" s="51">
        <f t="shared" si="12"/>
        <v>31</v>
      </c>
      <c r="F166" s="16">
        <f t="shared" si="13"/>
        <v>2.9726027397260278E-3</v>
      </c>
      <c r="G166" s="16">
        <f>SUM(F166:F$182)-F$182</f>
        <v>3.5859757466876266E-2</v>
      </c>
    </row>
    <row r="167" spans="1:7" x14ac:dyDescent="0.25">
      <c r="A167" s="15">
        <v>43709</v>
      </c>
      <c r="B167" s="17">
        <v>0.02</v>
      </c>
      <c r="C167" s="16">
        <f t="shared" si="11"/>
        <v>3.5000000000000003E-2</v>
      </c>
      <c r="D167" s="48">
        <f t="shared" si="14"/>
        <v>9.5890410958904119E-5</v>
      </c>
      <c r="E167" s="51">
        <f t="shared" si="12"/>
        <v>30</v>
      </c>
      <c r="F167" s="16">
        <f t="shared" si="13"/>
        <v>2.8767123287671238E-3</v>
      </c>
      <c r="G167" s="16">
        <f>SUM(F167:F$182)-F$182</f>
        <v>3.2887154727150238E-2</v>
      </c>
    </row>
    <row r="168" spans="1:7" x14ac:dyDescent="0.25">
      <c r="A168" s="15">
        <v>43739</v>
      </c>
      <c r="B168" s="17">
        <v>0.02</v>
      </c>
      <c r="C168" s="16">
        <f t="shared" si="11"/>
        <v>3.5000000000000003E-2</v>
      </c>
      <c r="D168" s="48">
        <f t="shared" si="14"/>
        <v>9.5890410958904119E-5</v>
      </c>
      <c r="E168" s="51">
        <f t="shared" si="12"/>
        <v>31</v>
      </c>
      <c r="F168" s="16">
        <f t="shared" si="13"/>
        <v>2.9726027397260278E-3</v>
      </c>
      <c r="G168" s="16">
        <f>SUM(F168:F$182)-F$182</f>
        <v>3.0010442398383116E-2</v>
      </c>
    </row>
    <row r="169" spans="1:7" x14ac:dyDescent="0.25">
      <c r="A169" s="15">
        <v>43770</v>
      </c>
      <c r="B169" s="17">
        <v>0.02</v>
      </c>
      <c r="C169" s="16">
        <f t="shared" si="11"/>
        <v>3.5000000000000003E-2</v>
      </c>
      <c r="D169" s="48">
        <f t="shared" si="14"/>
        <v>9.5890410958904119E-5</v>
      </c>
      <c r="E169" s="51">
        <f t="shared" si="12"/>
        <v>30</v>
      </c>
      <c r="F169" s="16">
        <f t="shared" si="13"/>
        <v>2.8767123287671238E-3</v>
      </c>
      <c r="G169" s="16">
        <f>SUM(F169:F$182)-F$182</f>
        <v>2.7037839658657088E-2</v>
      </c>
    </row>
    <row r="170" spans="1:7" x14ac:dyDescent="0.25">
      <c r="A170" s="15">
        <v>43800</v>
      </c>
      <c r="B170" s="17">
        <v>0.02</v>
      </c>
      <c r="C170" s="16">
        <f t="shared" si="11"/>
        <v>3.5000000000000003E-2</v>
      </c>
      <c r="D170" s="48">
        <f t="shared" si="14"/>
        <v>9.5890410958904119E-5</v>
      </c>
      <c r="E170" s="51">
        <f t="shared" si="12"/>
        <v>31</v>
      </c>
      <c r="F170" s="16">
        <f t="shared" si="13"/>
        <v>2.9726027397260278E-3</v>
      </c>
      <c r="G170" s="16">
        <f>SUM(F170:F$182)-F$182</f>
        <v>2.4161127329889967E-2</v>
      </c>
    </row>
    <row r="171" spans="1:7" x14ac:dyDescent="0.25">
      <c r="A171" s="15">
        <v>43831</v>
      </c>
      <c r="B171" s="17">
        <v>0.02</v>
      </c>
      <c r="C171" s="16">
        <f t="shared" si="11"/>
        <v>3.5000000000000003E-2</v>
      </c>
      <c r="D171" s="48">
        <f>C171/366</f>
        <v>9.5628415300546462E-5</v>
      </c>
      <c r="E171" s="51">
        <f t="shared" si="12"/>
        <v>31</v>
      </c>
      <c r="F171" s="16">
        <f t="shared" si="13"/>
        <v>2.9644808743169403E-3</v>
      </c>
      <c r="G171" s="16">
        <f>SUM(F171:F$182)-F$182</f>
        <v>2.1188524590163935E-2</v>
      </c>
    </row>
    <row r="172" spans="1:7" x14ac:dyDescent="0.25">
      <c r="A172" s="15">
        <v>43862</v>
      </c>
      <c r="B172" s="17">
        <v>0.02</v>
      </c>
      <c r="C172" s="16">
        <f t="shared" si="11"/>
        <v>3.5000000000000003E-2</v>
      </c>
      <c r="D172" s="48">
        <f t="shared" ref="D172:D182" si="15">C172/366</f>
        <v>9.5628415300546462E-5</v>
      </c>
      <c r="E172" s="51">
        <f t="shared" si="12"/>
        <v>29</v>
      </c>
      <c r="F172" s="16">
        <f t="shared" si="13"/>
        <v>2.7732240437158473E-3</v>
      </c>
      <c r="G172" s="16">
        <f>SUM(F172:F$182)-F$182</f>
        <v>1.8224043715846995E-2</v>
      </c>
    </row>
    <row r="173" spans="1:7" x14ac:dyDescent="0.25">
      <c r="A173" s="15">
        <v>43891</v>
      </c>
      <c r="B173" s="17">
        <v>0.01</v>
      </c>
      <c r="C173" s="16">
        <f t="shared" si="11"/>
        <v>2.5000000000000001E-2</v>
      </c>
      <c r="D173" s="48">
        <f t="shared" si="15"/>
        <v>6.8306010928961749E-5</v>
      </c>
      <c r="E173" s="51">
        <f t="shared" si="12"/>
        <v>31</v>
      </c>
      <c r="F173" s="16">
        <f t="shared" si="13"/>
        <v>2.117486338797814E-3</v>
      </c>
      <c r="G173" s="16">
        <f>SUM(F173:F$182)-F$182</f>
        <v>1.5450819672131147E-2</v>
      </c>
    </row>
    <row r="174" spans="1:7" x14ac:dyDescent="0.25">
      <c r="A174" s="15">
        <v>43922</v>
      </c>
      <c r="B174" s="17">
        <v>5.0000000000000001E-3</v>
      </c>
      <c r="C174" s="16">
        <f t="shared" si="11"/>
        <v>0.02</v>
      </c>
      <c r="D174" s="48">
        <f t="shared" si="15"/>
        <v>5.4644808743169399E-5</v>
      </c>
      <c r="E174" s="51">
        <f t="shared" si="12"/>
        <v>30</v>
      </c>
      <c r="F174" s="16">
        <f t="shared" si="13"/>
        <v>1.639344262295082E-3</v>
      </c>
      <c r="G174" s="16">
        <f>SUM(F174:F$182)-F$182</f>
        <v>1.3333333333333334E-2</v>
      </c>
    </row>
    <row r="175" spans="1:7" x14ac:dyDescent="0.25">
      <c r="A175" s="15">
        <v>43952</v>
      </c>
      <c r="B175" s="17">
        <v>5.0000000000000001E-3</v>
      </c>
      <c r="C175" s="16">
        <f t="shared" si="11"/>
        <v>0.02</v>
      </c>
      <c r="D175" s="48">
        <f t="shared" si="15"/>
        <v>5.4644808743169399E-5</v>
      </c>
      <c r="E175" s="51">
        <f t="shared" si="12"/>
        <v>31</v>
      </c>
      <c r="F175" s="16">
        <f t="shared" si="13"/>
        <v>1.6939890710382514E-3</v>
      </c>
      <c r="G175" s="16">
        <f>SUM(F175:F$182)-F$182</f>
        <v>1.1693989071038252E-2</v>
      </c>
    </row>
    <row r="176" spans="1:7" x14ac:dyDescent="0.25">
      <c r="A176" s="15">
        <v>43983</v>
      </c>
      <c r="B176" s="17">
        <v>5.0000000000000001E-3</v>
      </c>
      <c r="C176" s="16">
        <f t="shared" si="11"/>
        <v>0.02</v>
      </c>
      <c r="D176" s="48">
        <f t="shared" si="15"/>
        <v>5.4644808743169399E-5</v>
      </c>
      <c r="E176" s="51">
        <f t="shared" si="12"/>
        <v>30</v>
      </c>
      <c r="F176" s="16">
        <f t="shared" si="13"/>
        <v>1.639344262295082E-3</v>
      </c>
      <c r="G176" s="16">
        <f>SUM(F176:F$182)-F$182</f>
        <v>0.01</v>
      </c>
    </row>
    <row r="177" spans="1:7" x14ac:dyDescent="0.25">
      <c r="A177" s="15">
        <v>44013</v>
      </c>
      <c r="B177" s="17">
        <v>5.0000000000000001E-3</v>
      </c>
      <c r="C177" s="16">
        <f t="shared" si="11"/>
        <v>0.02</v>
      </c>
      <c r="D177" s="48">
        <f t="shared" si="15"/>
        <v>5.4644808743169399E-5</v>
      </c>
      <c r="E177" s="51">
        <f t="shared" si="12"/>
        <v>31</v>
      </c>
      <c r="F177" s="16">
        <f t="shared" si="13"/>
        <v>1.6939890710382514E-3</v>
      </c>
      <c r="G177" s="16">
        <f>SUM(F177:F$182)-F$182</f>
        <v>8.3606557377049178E-3</v>
      </c>
    </row>
    <row r="178" spans="1:7" x14ac:dyDescent="0.25">
      <c r="A178" s="15">
        <v>44044</v>
      </c>
      <c r="B178" s="17">
        <v>5.0000000000000001E-3</v>
      </c>
      <c r="C178" s="16">
        <f t="shared" si="11"/>
        <v>0.02</v>
      </c>
      <c r="D178" s="48">
        <f t="shared" si="15"/>
        <v>5.4644808743169399E-5</v>
      </c>
      <c r="E178" s="51">
        <f t="shared" si="12"/>
        <v>31</v>
      </c>
      <c r="F178" s="16">
        <f t="shared" si="13"/>
        <v>1.6939890710382514E-3</v>
      </c>
      <c r="G178" s="16">
        <f>SUM(F178:F$182)-F$182</f>
        <v>6.6666666666666662E-3</v>
      </c>
    </row>
    <row r="179" spans="1:7" x14ac:dyDescent="0.25">
      <c r="A179" s="15">
        <v>44075</v>
      </c>
      <c r="B179" s="17">
        <v>5.0000000000000001E-3</v>
      </c>
      <c r="C179" s="16">
        <f t="shared" si="11"/>
        <v>0.02</v>
      </c>
      <c r="D179" s="48">
        <f t="shared" si="15"/>
        <v>5.4644808743169399E-5</v>
      </c>
      <c r="E179" s="51">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8">
        <f t="shared" si="15"/>
        <v>5.4644808743169399E-5</v>
      </c>
      <c r="E180" s="51">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8">
        <f t="shared" si="15"/>
        <v>5.4644808743169399E-5</v>
      </c>
      <c r="E181" s="51">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8">
        <f t="shared" si="15"/>
        <v>5.4644808743169399E-5</v>
      </c>
      <c r="E182" s="51">
        <f t="shared" si="12"/>
        <v>31</v>
      </c>
      <c r="F182" s="16">
        <f t="shared" si="13"/>
        <v>1.6939890710382514E-3</v>
      </c>
      <c r="G182" s="16">
        <f>SUM(F182:F$182)-F$182</f>
        <v>0</v>
      </c>
    </row>
    <row r="184" spans="1:7" x14ac:dyDescent="0.25">
      <c r="A184" s="19" t="s">
        <v>572</v>
      </c>
    </row>
    <row r="185" spans="1:7" x14ac:dyDescent="0.25">
      <c r="A185" s="19"/>
    </row>
    <row r="186" spans="1:7" x14ac:dyDescent="0.25">
      <c r="A186" s="19" t="s">
        <v>459</v>
      </c>
    </row>
    <row r="187" spans="1:7" x14ac:dyDescent="0.25">
      <c r="A187" s="27" t="s">
        <v>458</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13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A3" sqref="A3"/>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2.8899999999999999E-2</v>
      </c>
      <c r="H2" s="1" t="s">
        <v>195</v>
      </c>
      <c r="I2" s="1" t="s">
        <v>196</v>
      </c>
    </row>
    <row r="3" spans="1:9" x14ac:dyDescent="0.25">
      <c r="A3" s="1" t="s">
        <v>178</v>
      </c>
      <c r="B3" s="1" t="s">
        <v>178</v>
      </c>
      <c r="D3" s="1" t="s">
        <v>156</v>
      </c>
      <c r="E3" s="1" t="s">
        <v>179</v>
      </c>
      <c r="F3" s="28">
        <v>-4.4999999999999997E-3</v>
      </c>
      <c r="H3" s="1" t="s">
        <v>201</v>
      </c>
      <c r="I3" s="1" t="s">
        <v>202</v>
      </c>
    </row>
    <row r="4" spans="1:9" x14ac:dyDescent="0.25">
      <c r="A4" s="1" t="s">
        <v>156</v>
      </c>
      <c r="B4" s="1" t="s">
        <v>156</v>
      </c>
      <c r="D4" s="1" t="s">
        <v>149</v>
      </c>
      <c r="E4" s="1" t="s">
        <v>180</v>
      </c>
      <c r="F4" s="28">
        <v>4.82E-2</v>
      </c>
    </row>
    <row r="5" spans="1:9" x14ac:dyDescent="0.25">
      <c r="A5" s="1" t="s">
        <v>181</v>
      </c>
      <c r="B5" s="1" t="s">
        <v>181</v>
      </c>
      <c r="D5" s="1" t="s">
        <v>150</v>
      </c>
      <c r="E5" s="1" t="s">
        <v>182</v>
      </c>
      <c r="F5" s="28">
        <v>-1.2699999999999999E-2</v>
      </c>
    </row>
    <row r="6" spans="1:9" x14ac:dyDescent="0.25">
      <c r="A6" s="1" t="s">
        <v>183</v>
      </c>
      <c r="B6" s="1" t="s">
        <v>183</v>
      </c>
      <c r="D6" s="1" t="s">
        <v>151</v>
      </c>
      <c r="E6" s="1" t="s">
        <v>184</v>
      </c>
      <c r="F6" s="28">
        <v>-0.1047</v>
      </c>
    </row>
    <row r="7" spans="1:9" x14ac:dyDescent="0.25">
      <c r="A7" s="1" t="s">
        <v>185</v>
      </c>
      <c r="B7" s="1" t="s">
        <v>185</v>
      </c>
      <c r="D7" s="1" t="s">
        <v>152</v>
      </c>
      <c r="E7" s="1" t="s">
        <v>186</v>
      </c>
      <c r="F7" s="28">
        <v>-1.89E-2</v>
      </c>
    </row>
    <row r="8" spans="1:9" x14ac:dyDescent="0.25">
      <c r="A8" s="1" t="s">
        <v>187</v>
      </c>
      <c r="B8" s="1" t="s">
        <v>187</v>
      </c>
      <c r="D8" s="1" t="s">
        <v>153</v>
      </c>
      <c r="E8" s="1" t="s">
        <v>188</v>
      </c>
      <c r="F8" s="28">
        <v>9.4999999999999998E-3</v>
      </c>
    </row>
    <row r="9" spans="1:9" x14ac:dyDescent="0.25">
      <c r="A9" s="1" t="s">
        <v>149</v>
      </c>
      <c r="B9" s="1" t="s">
        <v>149</v>
      </c>
      <c r="D9" s="1" t="s">
        <v>154</v>
      </c>
      <c r="E9" s="1" t="s">
        <v>189</v>
      </c>
      <c r="F9" s="28">
        <v>4.9599999999999998E-2</v>
      </c>
    </row>
    <row r="10" spans="1:9" x14ac:dyDescent="0.25">
      <c r="A10" s="1" t="s">
        <v>190</v>
      </c>
      <c r="B10" s="1" t="s">
        <v>190</v>
      </c>
      <c r="D10" s="1" t="s">
        <v>191</v>
      </c>
      <c r="E10" s="1" t="s">
        <v>192</v>
      </c>
      <c r="F10" s="28">
        <v>3.8100000000000002E-2</v>
      </c>
    </row>
    <row r="11" spans="1:9" x14ac:dyDescent="0.25">
      <c r="A11" s="1" t="s">
        <v>150</v>
      </c>
      <c r="B11" s="1" t="s">
        <v>150</v>
      </c>
      <c r="D11" s="1" t="s">
        <v>155</v>
      </c>
      <c r="E11" s="1" t="s">
        <v>193</v>
      </c>
      <c r="F11" s="28">
        <v>2.7E-2</v>
      </c>
    </row>
    <row r="12" spans="1:9" x14ac:dyDescent="0.25">
      <c r="A12" s="1" t="s">
        <v>194</v>
      </c>
      <c r="B12" s="1" t="s">
        <v>194</v>
      </c>
      <c r="D12" s="1" t="s">
        <v>195</v>
      </c>
      <c r="E12" s="1" t="s">
        <v>196</v>
      </c>
      <c r="F12" s="28">
        <v>0.12</v>
      </c>
    </row>
    <row r="13" spans="1:9" x14ac:dyDescent="0.25">
      <c r="A13" s="1" t="s">
        <v>151</v>
      </c>
      <c r="B13" s="1" t="s">
        <v>151</v>
      </c>
      <c r="D13" s="1" t="s">
        <v>197</v>
      </c>
      <c r="E13" s="1" t="s">
        <v>198</v>
      </c>
      <c r="F13" s="28">
        <v>3.8100000000000002E-2</v>
      </c>
    </row>
    <row r="14" spans="1:9" x14ac:dyDescent="0.25">
      <c r="A14" s="1" t="s">
        <v>152</v>
      </c>
      <c r="B14" s="1" t="s">
        <v>152</v>
      </c>
      <c r="D14" s="1" t="s">
        <v>19</v>
      </c>
      <c r="E14" s="1" t="s">
        <v>200</v>
      </c>
      <c r="F14" s="28">
        <v>-4.0899999999999999E-2</v>
      </c>
    </row>
    <row r="15" spans="1:9" x14ac:dyDescent="0.25">
      <c r="A15" s="1" t="s">
        <v>199</v>
      </c>
      <c r="B15" s="1" t="s">
        <v>199</v>
      </c>
      <c r="D15" s="1" t="s">
        <v>201</v>
      </c>
      <c r="E15" s="1" t="s">
        <v>202</v>
      </c>
      <c r="F15" s="28">
        <v>0.12</v>
      </c>
    </row>
    <row r="16" spans="1:9" x14ac:dyDescent="0.25">
      <c r="A16" s="1" t="s">
        <v>153</v>
      </c>
      <c r="B16" s="1" t="s">
        <v>153</v>
      </c>
      <c r="D16" s="1" t="s">
        <v>21</v>
      </c>
      <c r="E16" s="1" t="s">
        <v>204</v>
      </c>
      <c r="F16" s="28">
        <v>-1.35E-2</v>
      </c>
    </row>
    <row r="17" spans="1:6" x14ac:dyDescent="0.25">
      <c r="A17" s="1" t="s">
        <v>154</v>
      </c>
      <c r="B17" s="1" t="s">
        <v>154</v>
      </c>
      <c r="D17" s="1" t="s">
        <v>17</v>
      </c>
      <c r="E17" s="1" t="s">
        <v>205</v>
      </c>
      <c r="F17" s="28">
        <v>-2.1000000000000001E-2</v>
      </c>
    </row>
    <row r="18" spans="1:6" x14ac:dyDescent="0.25">
      <c r="A18" s="1" t="s">
        <v>203</v>
      </c>
      <c r="B18" s="1" t="s">
        <v>203</v>
      </c>
      <c r="D18" s="1" t="s">
        <v>62</v>
      </c>
      <c r="E18" s="1" t="s">
        <v>206</v>
      </c>
      <c r="F18" s="28">
        <v>3.0300000000000001E-2</v>
      </c>
    </row>
    <row r="19" spans="1:6" x14ac:dyDescent="0.25">
      <c r="A19" s="1" t="s">
        <v>191</v>
      </c>
      <c r="B19" s="1" t="s">
        <v>191</v>
      </c>
      <c r="D19" s="1" t="s">
        <v>14</v>
      </c>
      <c r="E19" s="1" t="s">
        <v>207</v>
      </c>
      <c r="F19" s="28">
        <v>4.4200000000000003E-2</v>
      </c>
    </row>
    <row r="20" spans="1:6" x14ac:dyDescent="0.25">
      <c r="A20" s="1" t="s">
        <v>155</v>
      </c>
      <c r="B20" s="1" t="s">
        <v>155</v>
      </c>
      <c r="D20" s="1" t="s">
        <v>157</v>
      </c>
      <c r="E20" s="1" t="s">
        <v>208</v>
      </c>
      <c r="F20" s="28">
        <v>4.2700000000000002E-2</v>
      </c>
    </row>
    <row r="21" spans="1:6" x14ac:dyDescent="0.25">
      <c r="A21" s="1" t="s">
        <v>195</v>
      </c>
      <c r="B21" s="1" t="s">
        <v>195</v>
      </c>
      <c r="D21" s="1" t="s">
        <v>122</v>
      </c>
      <c r="E21" s="1" t="s">
        <v>210</v>
      </c>
      <c r="F21" s="28">
        <v>-2.41E-2</v>
      </c>
    </row>
    <row r="22" spans="1:6" x14ac:dyDescent="0.25">
      <c r="A22" s="1" t="s">
        <v>197</v>
      </c>
      <c r="B22" s="1" t="s">
        <v>197</v>
      </c>
      <c r="D22" s="1" t="s">
        <v>138</v>
      </c>
      <c r="E22" s="1" t="s">
        <v>211</v>
      </c>
      <c r="F22" s="28">
        <v>-0.12</v>
      </c>
    </row>
    <row r="23" spans="1:6" x14ac:dyDescent="0.25">
      <c r="A23" s="1" t="s">
        <v>18</v>
      </c>
      <c r="B23" s="1" t="s">
        <v>18</v>
      </c>
      <c r="D23" s="1" t="s">
        <v>139</v>
      </c>
      <c r="E23" s="1" t="s">
        <v>212</v>
      </c>
      <c r="F23" s="28">
        <v>-0.12</v>
      </c>
    </row>
    <row r="24" spans="1:6" x14ac:dyDescent="0.25">
      <c r="A24" s="1" t="s">
        <v>209</v>
      </c>
      <c r="B24" s="1" t="s">
        <v>209</v>
      </c>
      <c r="D24" s="1" t="s">
        <v>123</v>
      </c>
      <c r="E24" s="1" t="s">
        <v>213</v>
      </c>
      <c r="F24" s="28">
        <v>2.3999999999999998E-3</v>
      </c>
    </row>
    <row r="25" spans="1:6" x14ac:dyDescent="0.25">
      <c r="A25" s="1" t="s">
        <v>19</v>
      </c>
      <c r="B25" s="1" t="s">
        <v>19</v>
      </c>
      <c r="D25" s="1" t="s">
        <v>124</v>
      </c>
      <c r="E25" s="1" t="s">
        <v>214</v>
      </c>
      <c r="F25" s="28">
        <v>-2.87E-2</v>
      </c>
    </row>
    <row r="26" spans="1:6" x14ac:dyDescent="0.25">
      <c r="A26" s="1" t="s">
        <v>201</v>
      </c>
      <c r="B26" s="1" t="s">
        <v>201</v>
      </c>
      <c r="D26" s="1" t="s">
        <v>12</v>
      </c>
      <c r="E26" s="1" t="s">
        <v>215</v>
      </c>
      <c r="F26" s="28">
        <v>3.6200000000000003E-2</v>
      </c>
    </row>
    <row r="27" spans="1:6" x14ac:dyDescent="0.25">
      <c r="A27" s="1" t="s">
        <v>20</v>
      </c>
      <c r="B27" s="1" t="s">
        <v>20</v>
      </c>
      <c r="D27" s="1" t="s">
        <v>13</v>
      </c>
      <c r="E27" s="1" t="s">
        <v>216</v>
      </c>
      <c r="F27" s="28">
        <v>2.8899999999999999E-2</v>
      </c>
    </row>
    <row r="28" spans="1:6" x14ac:dyDescent="0.25">
      <c r="A28" s="1" t="s">
        <v>21</v>
      </c>
      <c r="B28" s="1" t="s">
        <v>21</v>
      </c>
      <c r="D28" s="1" t="s">
        <v>25</v>
      </c>
      <c r="E28" s="1" t="s">
        <v>217</v>
      </c>
      <c r="F28" s="28">
        <v>1.89E-2</v>
      </c>
    </row>
    <row r="29" spans="1:6" x14ac:dyDescent="0.25">
      <c r="A29" s="1" t="s">
        <v>17</v>
      </c>
      <c r="B29" s="1" t="s">
        <v>17</v>
      </c>
      <c r="D29" s="1" t="s">
        <v>125</v>
      </c>
      <c r="E29" s="1" t="s">
        <v>218</v>
      </c>
      <c r="F29" s="28">
        <v>1.9599999999999999E-2</v>
      </c>
    </row>
    <row r="30" spans="1:6" x14ac:dyDescent="0.25">
      <c r="A30" s="1" t="s">
        <v>62</v>
      </c>
      <c r="B30" s="1" t="s">
        <v>62</v>
      </c>
      <c r="D30" s="1" t="s">
        <v>33</v>
      </c>
      <c r="E30" s="1" t="s">
        <v>219</v>
      </c>
      <c r="F30" s="28">
        <v>1.6799999999999999E-2</v>
      </c>
    </row>
    <row r="31" spans="1:6" x14ac:dyDescent="0.25">
      <c r="A31" s="1" t="s">
        <v>14</v>
      </c>
      <c r="B31" s="1" t="s">
        <v>14</v>
      </c>
      <c r="D31" s="1" t="s">
        <v>158</v>
      </c>
      <c r="E31" s="1" t="s">
        <v>220</v>
      </c>
      <c r="F31" s="28">
        <v>4.2700000000000002E-2</v>
      </c>
    </row>
    <row r="32" spans="1:6" x14ac:dyDescent="0.25">
      <c r="A32" s="1" t="s">
        <v>157</v>
      </c>
      <c r="B32" s="1" t="s">
        <v>157</v>
      </c>
      <c r="D32" s="1" t="s">
        <v>126</v>
      </c>
      <c r="E32" s="1" t="s">
        <v>221</v>
      </c>
      <c r="F32" s="28">
        <v>-3.3000000000000002E-2</v>
      </c>
    </row>
    <row r="33" spans="1:6" x14ac:dyDescent="0.25">
      <c r="A33" s="1" t="s">
        <v>138</v>
      </c>
      <c r="B33" s="1" t="s">
        <v>138</v>
      </c>
      <c r="D33" s="1" t="s">
        <v>222</v>
      </c>
      <c r="E33" s="1" t="s">
        <v>223</v>
      </c>
      <c r="F33" s="28">
        <v>-1.17E-2</v>
      </c>
    </row>
    <row r="34" spans="1:6" x14ac:dyDescent="0.25">
      <c r="A34" s="1" t="s">
        <v>139</v>
      </c>
      <c r="B34" s="1" t="s">
        <v>139</v>
      </c>
      <c r="D34" s="1" t="s">
        <v>85</v>
      </c>
      <c r="E34" s="1" t="s">
        <v>224</v>
      </c>
      <c r="F34" s="28">
        <v>-1.5100000000000001E-2</v>
      </c>
    </row>
    <row r="35" spans="1:6" x14ac:dyDescent="0.25">
      <c r="A35" s="1" t="s">
        <v>123</v>
      </c>
      <c r="B35" s="1" t="s">
        <v>123</v>
      </c>
      <c r="D35" s="1" t="s">
        <v>44</v>
      </c>
      <c r="E35" s="1" t="s">
        <v>225</v>
      </c>
      <c r="F35" s="28">
        <v>-4.8800000000000003E-2</v>
      </c>
    </row>
    <row r="36" spans="1:6" x14ac:dyDescent="0.25">
      <c r="A36" s="1" t="s">
        <v>122</v>
      </c>
      <c r="B36" s="1" t="s">
        <v>122</v>
      </c>
      <c r="D36" s="1" t="s">
        <v>45</v>
      </c>
      <c r="E36" s="1" t="s">
        <v>226</v>
      </c>
      <c r="F36" s="28">
        <v>5.5100000000000003E-2</v>
      </c>
    </row>
    <row r="37" spans="1:6" x14ac:dyDescent="0.25">
      <c r="A37" s="1" t="s">
        <v>124</v>
      </c>
      <c r="B37" s="1" t="s">
        <v>124</v>
      </c>
      <c r="D37" s="1" t="s">
        <v>159</v>
      </c>
      <c r="E37" s="1" t="s">
        <v>227</v>
      </c>
      <c r="F37" s="28">
        <v>3.2099999999999997E-2</v>
      </c>
    </row>
    <row r="38" spans="1:6" x14ac:dyDescent="0.25">
      <c r="A38" s="1" t="s">
        <v>126</v>
      </c>
      <c r="B38" s="1" t="s">
        <v>126</v>
      </c>
      <c r="D38" s="1" t="s">
        <v>241</v>
      </c>
      <c r="E38" s="1" t="s">
        <v>528</v>
      </c>
      <c r="F38" s="28">
        <v>8.72E-2</v>
      </c>
    </row>
    <row r="39" spans="1:6" x14ac:dyDescent="0.25">
      <c r="A39" s="1" t="s">
        <v>127</v>
      </c>
      <c r="B39" s="1" t="s">
        <v>127</v>
      </c>
      <c r="D39" s="1" t="s">
        <v>243</v>
      </c>
      <c r="E39" s="1" t="s">
        <v>529</v>
      </c>
      <c r="F39" s="28">
        <v>0.1067</v>
      </c>
    </row>
    <row r="40" spans="1:6" x14ac:dyDescent="0.25">
      <c r="A40" s="1" t="s">
        <v>128</v>
      </c>
      <c r="B40" s="1" t="s">
        <v>128</v>
      </c>
      <c r="D40" s="1" t="s">
        <v>160</v>
      </c>
      <c r="E40" s="1" t="s">
        <v>530</v>
      </c>
      <c r="F40" s="28">
        <v>7.0800000000000002E-2</v>
      </c>
    </row>
    <row r="41" spans="1:6" x14ac:dyDescent="0.25">
      <c r="A41" s="1" t="s">
        <v>129</v>
      </c>
      <c r="B41" s="1" t="s">
        <v>129</v>
      </c>
      <c r="D41" s="1" t="s">
        <v>48</v>
      </c>
      <c r="E41" s="1" t="s">
        <v>531</v>
      </c>
      <c r="F41" s="28">
        <v>3.3099999999999997E-2</v>
      </c>
    </row>
    <row r="42" spans="1:6" x14ac:dyDescent="0.25">
      <c r="A42" s="1" t="s">
        <v>130</v>
      </c>
      <c r="B42" s="1" t="s">
        <v>130</v>
      </c>
      <c r="D42" s="1" t="s">
        <v>69</v>
      </c>
      <c r="E42" s="1" t="s">
        <v>228</v>
      </c>
      <c r="F42" s="28">
        <v>2.8400000000000002E-2</v>
      </c>
    </row>
    <row r="43" spans="1:6" x14ac:dyDescent="0.25">
      <c r="A43" s="1" t="s">
        <v>131</v>
      </c>
      <c r="B43" s="1" t="s">
        <v>131</v>
      </c>
      <c r="D43" s="1" t="s">
        <v>70</v>
      </c>
      <c r="E43" s="1" t="s">
        <v>229</v>
      </c>
      <c r="F43" s="28">
        <v>3.15E-2</v>
      </c>
    </row>
    <row r="44" spans="1:6" x14ac:dyDescent="0.25">
      <c r="A44" s="1" t="s">
        <v>132</v>
      </c>
      <c r="B44" s="1" t="s">
        <v>132</v>
      </c>
      <c r="D44" s="1" t="s">
        <v>71</v>
      </c>
      <c r="E44" s="1" t="s">
        <v>230</v>
      </c>
      <c r="F44" s="28">
        <v>3.04E-2</v>
      </c>
    </row>
    <row r="45" spans="1:6" x14ac:dyDescent="0.25">
      <c r="A45" s="1" t="s">
        <v>133</v>
      </c>
      <c r="B45" s="1" t="s">
        <v>133</v>
      </c>
      <c r="D45" s="1" t="s">
        <v>55</v>
      </c>
      <c r="E45" s="1" t="s">
        <v>532</v>
      </c>
      <c r="F45" s="28">
        <v>8.7400000000000005E-2</v>
      </c>
    </row>
    <row r="46" spans="1:6" x14ac:dyDescent="0.25">
      <c r="A46" s="1" t="s">
        <v>134</v>
      </c>
      <c r="B46" s="1" t="s">
        <v>134</v>
      </c>
      <c r="D46" s="1" t="s">
        <v>57</v>
      </c>
      <c r="E46" s="1" t="s">
        <v>231</v>
      </c>
      <c r="F46" s="28">
        <v>-8.2900000000000001E-2</v>
      </c>
    </row>
    <row r="47" spans="1:6" x14ac:dyDescent="0.25">
      <c r="A47" s="1" t="s">
        <v>12</v>
      </c>
      <c r="B47" s="1" t="s">
        <v>12</v>
      </c>
      <c r="D47" s="1" t="s">
        <v>58</v>
      </c>
      <c r="E47" s="1" t="s">
        <v>232</v>
      </c>
      <c r="F47" s="28">
        <v>5.7799999999999997E-2</v>
      </c>
    </row>
    <row r="48" spans="1:6" x14ac:dyDescent="0.25">
      <c r="A48" s="1" t="s">
        <v>13</v>
      </c>
      <c r="B48" s="1" t="s">
        <v>13</v>
      </c>
      <c r="D48" s="1" t="s">
        <v>32</v>
      </c>
      <c r="E48" s="1" t="s">
        <v>233</v>
      </c>
      <c r="F48" s="28">
        <v>-9.7999999999999997E-3</v>
      </c>
    </row>
    <row r="49" spans="1:6" x14ac:dyDescent="0.25">
      <c r="A49" s="1" t="s">
        <v>25</v>
      </c>
      <c r="B49" s="1" t="s">
        <v>25</v>
      </c>
      <c r="D49" s="1" t="s">
        <v>80</v>
      </c>
      <c r="E49" s="1" t="s">
        <v>234</v>
      </c>
      <c r="F49" s="28">
        <v>8.5000000000000006E-3</v>
      </c>
    </row>
    <row r="50" spans="1:6" x14ac:dyDescent="0.25">
      <c r="A50" s="1" t="s">
        <v>125</v>
      </c>
      <c r="B50" s="1" t="s">
        <v>125</v>
      </c>
      <c r="D50" s="1" t="s">
        <v>78</v>
      </c>
      <c r="E50" s="1" t="s">
        <v>235</v>
      </c>
      <c r="F50" s="28">
        <v>-1.8800000000000001E-2</v>
      </c>
    </row>
    <row r="51" spans="1:6" x14ac:dyDescent="0.25">
      <c r="A51" s="1" t="s">
        <v>33</v>
      </c>
      <c r="B51" s="1" t="s">
        <v>33</v>
      </c>
      <c r="D51" s="1" t="s">
        <v>73</v>
      </c>
      <c r="E51" s="1" t="s">
        <v>236</v>
      </c>
      <c r="F51" s="28">
        <v>4.7399999999999998E-2</v>
      </c>
    </row>
    <row r="52" spans="1:6" x14ac:dyDescent="0.25">
      <c r="A52" s="1" t="s">
        <v>158</v>
      </c>
      <c r="B52" s="1" t="s">
        <v>158</v>
      </c>
      <c r="D52" s="1" t="s">
        <v>68</v>
      </c>
      <c r="E52" s="1" t="s">
        <v>237</v>
      </c>
      <c r="F52" s="28">
        <v>-1.77E-2</v>
      </c>
    </row>
    <row r="53" spans="1:6" x14ac:dyDescent="0.25">
      <c r="A53" s="1" t="s">
        <v>34</v>
      </c>
      <c r="B53" s="1" t="s">
        <v>222</v>
      </c>
      <c r="D53" s="1" t="s">
        <v>59</v>
      </c>
      <c r="E53" s="1" t="s">
        <v>238</v>
      </c>
      <c r="F53" s="28">
        <v>4.9700000000000001E-2</v>
      </c>
    </row>
    <row r="54" spans="1:6" x14ac:dyDescent="0.25">
      <c r="A54" s="1" t="s">
        <v>35</v>
      </c>
      <c r="B54" s="1" t="s">
        <v>222</v>
      </c>
      <c r="D54" s="1" t="s">
        <v>60</v>
      </c>
      <c r="E54" s="1" t="s">
        <v>239</v>
      </c>
      <c r="F54" s="28">
        <v>5.1700000000000003E-2</v>
      </c>
    </row>
    <row r="55" spans="1:6" x14ac:dyDescent="0.25">
      <c r="A55" s="1" t="s">
        <v>85</v>
      </c>
      <c r="B55" s="1" t="s">
        <v>85</v>
      </c>
      <c r="D55" s="1" t="s">
        <v>61</v>
      </c>
      <c r="E55" s="1" t="s">
        <v>240</v>
      </c>
      <c r="F55" s="28">
        <v>5.0200000000000002E-2</v>
      </c>
    </row>
    <row r="56" spans="1:6" x14ac:dyDescent="0.25">
      <c r="A56" s="1" t="s">
        <v>72</v>
      </c>
      <c r="B56" s="1" t="s">
        <v>72</v>
      </c>
      <c r="D56" s="1" t="s">
        <v>106</v>
      </c>
      <c r="E56" s="1" t="s">
        <v>242</v>
      </c>
      <c r="F56" s="28">
        <v>-4.7300000000000002E-2</v>
      </c>
    </row>
    <row r="57" spans="1:6" x14ac:dyDescent="0.25">
      <c r="A57" s="1" t="s">
        <v>45</v>
      </c>
      <c r="B57" s="1" t="s">
        <v>45</v>
      </c>
      <c r="D57" s="1" t="s">
        <v>127</v>
      </c>
      <c r="E57" s="1" t="s">
        <v>244</v>
      </c>
      <c r="F57" s="28">
        <v>-3.2000000000000001E-2</v>
      </c>
    </row>
    <row r="58" spans="1:6" x14ac:dyDescent="0.25">
      <c r="A58" s="1" t="s">
        <v>159</v>
      </c>
      <c r="B58" s="1" t="s">
        <v>159</v>
      </c>
      <c r="D58" s="1" t="s">
        <v>46</v>
      </c>
      <c r="E58" s="1" t="s">
        <v>245</v>
      </c>
      <c r="F58" s="28">
        <v>6.4399999999999999E-2</v>
      </c>
    </row>
    <row r="59" spans="1:6" x14ac:dyDescent="0.25">
      <c r="A59" s="1" t="s">
        <v>241</v>
      </c>
      <c r="B59" s="1" t="s">
        <v>241</v>
      </c>
      <c r="D59" s="1" t="s">
        <v>47</v>
      </c>
      <c r="E59" s="1" t="s">
        <v>246</v>
      </c>
      <c r="F59" s="28">
        <v>6.3200000000000006E-2</v>
      </c>
    </row>
    <row r="60" spans="1:6" x14ac:dyDescent="0.25">
      <c r="A60" s="1" t="s">
        <v>541</v>
      </c>
      <c r="B60" s="1" t="s">
        <v>241</v>
      </c>
      <c r="D60" s="1" t="s">
        <v>79</v>
      </c>
      <c r="E60" s="1" t="s">
        <v>248</v>
      </c>
      <c r="F60" s="28">
        <v>6.1800000000000001E-2</v>
      </c>
    </row>
    <row r="61" spans="1:6" x14ac:dyDescent="0.25">
      <c r="A61" s="1" t="s">
        <v>243</v>
      </c>
      <c r="B61" s="1" t="s">
        <v>243</v>
      </c>
      <c r="D61" s="1" t="s">
        <v>43</v>
      </c>
      <c r="E61" s="1" t="s">
        <v>249</v>
      </c>
      <c r="F61" s="28">
        <v>-0.12</v>
      </c>
    </row>
    <row r="62" spans="1:6" x14ac:dyDescent="0.25">
      <c r="A62" s="1" t="s">
        <v>160</v>
      </c>
      <c r="B62" s="1" t="s">
        <v>160</v>
      </c>
      <c r="D62" s="1" t="s">
        <v>119</v>
      </c>
      <c r="E62" s="1" t="s">
        <v>250</v>
      </c>
      <c r="F62" s="28">
        <v>3.78E-2</v>
      </c>
    </row>
    <row r="63" spans="1:6" x14ac:dyDescent="0.25">
      <c r="A63" s="1" t="s">
        <v>48</v>
      </c>
      <c r="B63" s="1" t="s">
        <v>48</v>
      </c>
      <c r="D63" s="1" t="s">
        <v>84</v>
      </c>
      <c r="E63" s="1" t="s">
        <v>251</v>
      </c>
      <c r="F63" s="28">
        <v>2.76E-2</v>
      </c>
    </row>
    <row r="64" spans="1:6" x14ac:dyDescent="0.25">
      <c r="A64" s="1" t="s">
        <v>247</v>
      </c>
      <c r="B64" s="1" t="s">
        <v>247</v>
      </c>
      <c r="D64" s="1" t="s">
        <v>92</v>
      </c>
      <c r="E64" s="1" t="s">
        <v>252</v>
      </c>
      <c r="F64" s="28">
        <v>-0.1109</v>
      </c>
    </row>
    <row r="65" spans="1:6" x14ac:dyDescent="0.25">
      <c r="A65" s="1" t="s">
        <v>69</v>
      </c>
      <c r="B65" s="1" t="s">
        <v>69</v>
      </c>
      <c r="D65" s="1" t="s">
        <v>128</v>
      </c>
      <c r="E65" s="1" t="s">
        <v>253</v>
      </c>
      <c r="F65" s="28">
        <v>-3.27E-2</v>
      </c>
    </row>
    <row r="66" spans="1:6" x14ac:dyDescent="0.25">
      <c r="A66" s="1" t="s">
        <v>70</v>
      </c>
      <c r="B66" s="1" t="s">
        <v>70</v>
      </c>
      <c r="D66" s="1" t="s">
        <v>161</v>
      </c>
      <c r="E66" s="1" t="s">
        <v>254</v>
      </c>
      <c r="F66" s="28">
        <v>4.1599999999999998E-2</v>
      </c>
    </row>
    <row r="67" spans="1:6" x14ac:dyDescent="0.25">
      <c r="A67" s="1" t="s">
        <v>71</v>
      </c>
      <c r="B67" s="1" t="s">
        <v>71</v>
      </c>
      <c r="D67" s="1" t="s">
        <v>162</v>
      </c>
      <c r="E67" s="1" t="s">
        <v>255</v>
      </c>
      <c r="F67" s="28">
        <v>4.48E-2</v>
      </c>
    </row>
    <row r="68" spans="1:6" x14ac:dyDescent="0.25">
      <c r="A68" s="1" t="s">
        <v>55</v>
      </c>
      <c r="B68" s="1" t="s">
        <v>55</v>
      </c>
      <c r="D68" s="1" t="s">
        <v>129</v>
      </c>
      <c r="E68" s="1" t="s">
        <v>256</v>
      </c>
      <c r="F68" s="28">
        <v>6.4999999999999997E-3</v>
      </c>
    </row>
    <row r="69" spans="1:6" x14ac:dyDescent="0.25">
      <c r="A69" s="1" t="s">
        <v>57</v>
      </c>
      <c r="B69" s="1" t="s">
        <v>57</v>
      </c>
      <c r="D69" s="1" t="s">
        <v>81</v>
      </c>
      <c r="E69" s="1" t="s">
        <v>257</v>
      </c>
      <c r="F69" s="28">
        <v>2.1000000000000001E-2</v>
      </c>
    </row>
    <row r="70" spans="1:6" x14ac:dyDescent="0.25">
      <c r="A70" s="1" t="s">
        <v>58</v>
      </c>
      <c r="B70" s="1" t="s">
        <v>58</v>
      </c>
      <c r="D70" s="1" t="s">
        <v>258</v>
      </c>
      <c r="E70" s="1" t="s">
        <v>259</v>
      </c>
      <c r="F70" s="28">
        <v>5.79E-2</v>
      </c>
    </row>
    <row r="71" spans="1:6" x14ac:dyDescent="0.25">
      <c r="A71" s="1" t="s">
        <v>32</v>
      </c>
      <c r="B71" s="1" t="s">
        <v>32</v>
      </c>
      <c r="D71" s="1" t="s">
        <v>130</v>
      </c>
      <c r="E71" s="1" t="s">
        <v>260</v>
      </c>
      <c r="F71" s="28">
        <v>-3.2399999999999998E-2</v>
      </c>
    </row>
    <row r="72" spans="1:6" x14ac:dyDescent="0.25">
      <c r="A72" s="1" t="s">
        <v>80</v>
      </c>
      <c r="B72" s="1" t="s">
        <v>80</v>
      </c>
      <c r="D72" s="1" t="s">
        <v>63</v>
      </c>
      <c r="E72" s="1" t="s">
        <v>261</v>
      </c>
      <c r="F72" s="28">
        <v>7.46E-2</v>
      </c>
    </row>
    <row r="73" spans="1:6" x14ac:dyDescent="0.25">
      <c r="A73" s="1" t="s">
        <v>78</v>
      </c>
      <c r="B73" s="1" t="s">
        <v>78</v>
      </c>
      <c r="D73" s="1" t="s">
        <v>64</v>
      </c>
      <c r="E73" s="1" t="s">
        <v>262</v>
      </c>
      <c r="F73" s="28">
        <v>7.3899999999999993E-2</v>
      </c>
    </row>
    <row r="74" spans="1:6" x14ac:dyDescent="0.25">
      <c r="A74" s="1" t="s">
        <v>73</v>
      </c>
      <c r="B74" s="1" t="s">
        <v>73</v>
      </c>
      <c r="D74" s="1" t="s">
        <v>121</v>
      </c>
      <c r="E74" s="1" t="s">
        <v>263</v>
      </c>
      <c r="F74" s="28">
        <v>6.4299999999999996E-2</v>
      </c>
    </row>
    <row r="75" spans="1:6" x14ac:dyDescent="0.25">
      <c r="A75" s="1" t="s">
        <v>68</v>
      </c>
      <c r="B75" s="1" t="s">
        <v>68</v>
      </c>
      <c r="D75" s="1" t="s">
        <v>88</v>
      </c>
      <c r="E75" s="1" t="s">
        <v>265</v>
      </c>
      <c r="F75" s="28">
        <v>3.4099999999999998E-2</v>
      </c>
    </row>
    <row r="76" spans="1:6" x14ac:dyDescent="0.25">
      <c r="A76" s="1" t="s">
        <v>59</v>
      </c>
      <c r="B76" s="1" t="s">
        <v>59</v>
      </c>
      <c r="D76" s="1" t="s">
        <v>91</v>
      </c>
      <c r="E76" s="1" t="s">
        <v>266</v>
      </c>
      <c r="F76" s="28">
        <v>2.75E-2</v>
      </c>
    </row>
    <row r="77" spans="1:6" x14ac:dyDescent="0.25">
      <c r="A77" s="1" t="s">
        <v>60</v>
      </c>
      <c r="B77" s="1" t="s">
        <v>60</v>
      </c>
      <c r="D77" s="1" t="s">
        <v>111</v>
      </c>
      <c r="E77" s="1" t="s">
        <v>267</v>
      </c>
      <c r="F77" s="28">
        <v>4.7399999999999998E-2</v>
      </c>
    </row>
    <row r="78" spans="1:6" x14ac:dyDescent="0.25">
      <c r="A78" s="1" t="s">
        <v>61</v>
      </c>
      <c r="B78" s="1" t="s">
        <v>61</v>
      </c>
      <c r="D78" s="1" t="s">
        <v>140</v>
      </c>
      <c r="E78" s="1" t="s">
        <v>268</v>
      </c>
      <c r="F78" s="28">
        <v>3.4200000000000001E-2</v>
      </c>
    </row>
    <row r="79" spans="1:6" x14ac:dyDescent="0.25">
      <c r="A79" s="1" t="s">
        <v>264</v>
      </c>
      <c r="B79" s="1" t="s">
        <v>264</v>
      </c>
      <c r="D79" s="1" t="s">
        <v>83</v>
      </c>
      <c r="E79" s="1" t="s">
        <v>269</v>
      </c>
      <c r="F79" s="28">
        <v>3.4500000000000003E-2</v>
      </c>
    </row>
    <row r="80" spans="1:6" x14ac:dyDescent="0.25">
      <c r="A80" s="1" t="s">
        <v>106</v>
      </c>
      <c r="B80" s="1" t="s">
        <v>106</v>
      </c>
      <c r="D80" s="1" t="s">
        <v>22</v>
      </c>
      <c r="E80" s="1" t="s">
        <v>270</v>
      </c>
      <c r="F80" s="28">
        <v>1.0699999999999999E-2</v>
      </c>
    </row>
    <row r="81" spans="1:6" x14ac:dyDescent="0.25">
      <c r="A81" s="1" t="s">
        <v>46</v>
      </c>
      <c r="B81" s="1" t="s">
        <v>46</v>
      </c>
      <c r="D81" s="1" t="s">
        <v>101</v>
      </c>
      <c r="E81" s="1" t="s">
        <v>533</v>
      </c>
      <c r="F81" s="28">
        <v>-0.12</v>
      </c>
    </row>
    <row r="82" spans="1:6" x14ac:dyDescent="0.25">
      <c r="A82" s="1" t="s">
        <v>47</v>
      </c>
      <c r="B82" s="1" t="s">
        <v>47</v>
      </c>
      <c r="D82" s="1" t="s">
        <v>82</v>
      </c>
      <c r="E82" s="1" t="s">
        <v>271</v>
      </c>
      <c r="F82" s="28">
        <v>-0.12</v>
      </c>
    </row>
    <row r="83" spans="1:6" x14ac:dyDescent="0.25">
      <c r="A83" s="1" t="s">
        <v>79</v>
      </c>
      <c r="B83" s="1" t="s">
        <v>79</v>
      </c>
      <c r="D83" s="1" t="s">
        <v>102</v>
      </c>
      <c r="E83" s="1" t="s">
        <v>272</v>
      </c>
      <c r="F83" s="28">
        <v>5.0000000000000001E-3</v>
      </c>
    </row>
    <row r="84" spans="1:6" x14ac:dyDescent="0.25">
      <c r="A84" s="1" t="s">
        <v>43</v>
      </c>
      <c r="B84" s="1" t="s">
        <v>43</v>
      </c>
      <c r="D84" s="1" t="s">
        <v>103</v>
      </c>
      <c r="E84" s="1" t="s">
        <v>273</v>
      </c>
      <c r="F84" s="28">
        <v>-1.2500000000000001E-2</v>
      </c>
    </row>
    <row r="85" spans="1:6" x14ac:dyDescent="0.25">
      <c r="A85" s="1" t="s">
        <v>119</v>
      </c>
      <c r="B85" s="1" t="s">
        <v>119</v>
      </c>
      <c r="D85" s="1" t="s">
        <v>104</v>
      </c>
      <c r="E85" s="1" t="s">
        <v>274</v>
      </c>
      <c r="F85" s="28">
        <v>0.05</v>
      </c>
    </row>
    <row r="86" spans="1:6" x14ac:dyDescent="0.25">
      <c r="A86" s="1" t="s">
        <v>84</v>
      </c>
      <c r="B86" s="1" t="s">
        <v>84</v>
      </c>
      <c r="D86" s="1" t="s">
        <v>49</v>
      </c>
      <c r="E86" s="1" t="s">
        <v>275</v>
      </c>
      <c r="F86" s="28">
        <v>9.4999999999999998E-3</v>
      </c>
    </row>
    <row r="87" spans="1:6" x14ac:dyDescent="0.25">
      <c r="A87" s="1" t="s">
        <v>92</v>
      </c>
      <c r="B87" s="1" t="s">
        <v>92</v>
      </c>
      <c r="D87" s="1" t="s">
        <v>105</v>
      </c>
      <c r="E87" s="1" t="s">
        <v>276</v>
      </c>
      <c r="F87" s="28">
        <v>3.5000000000000003E-2</v>
      </c>
    </row>
    <row r="88" spans="1:6" x14ac:dyDescent="0.25">
      <c r="A88" s="1" t="s">
        <v>161</v>
      </c>
      <c r="B88" s="1" t="s">
        <v>161</v>
      </c>
      <c r="D88" s="1" t="s">
        <v>50</v>
      </c>
      <c r="E88" s="1" t="s">
        <v>277</v>
      </c>
      <c r="F88" s="28">
        <v>-0.12</v>
      </c>
    </row>
    <row r="89" spans="1:6" x14ac:dyDescent="0.25">
      <c r="A89" s="1" t="s">
        <v>162</v>
      </c>
      <c r="B89" s="1" t="s">
        <v>162</v>
      </c>
      <c r="D89" s="1" t="s">
        <v>56</v>
      </c>
      <c r="E89" s="1" t="s">
        <v>278</v>
      </c>
      <c r="F89" s="28">
        <v>8.3900000000000002E-2</v>
      </c>
    </row>
    <row r="90" spans="1:6" x14ac:dyDescent="0.25">
      <c r="A90" s="1" t="s">
        <v>81</v>
      </c>
      <c r="B90" s="1" t="s">
        <v>81</v>
      </c>
      <c r="D90" s="1" t="s">
        <v>131</v>
      </c>
      <c r="E90" s="1" t="s">
        <v>279</v>
      </c>
      <c r="F90" s="28">
        <v>-8.6E-3</v>
      </c>
    </row>
    <row r="91" spans="1:6" x14ac:dyDescent="0.25">
      <c r="A91" s="1" t="s">
        <v>258</v>
      </c>
      <c r="B91" s="1" t="s">
        <v>258</v>
      </c>
      <c r="D91" s="1" t="s">
        <v>11</v>
      </c>
      <c r="E91" s="1" t="s">
        <v>534</v>
      </c>
      <c r="F91" s="28">
        <v>5.04E-2</v>
      </c>
    </row>
    <row r="92" spans="1:6" x14ac:dyDescent="0.25">
      <c r="A92" s="1" t="s">
        <v>22</v>
      </c>
      <c r="B92" s="1" t="s">
        <v>22</v>
      </c>
      <c r="D92" s="1" t="s">
        <v>295</v>
      </c>
      <c r="E92" s="1" t="s">
        <v>535</v>
      </c>
      <c r="F92" s="28">
        <v>3.8100000000000002E-2</v>
      </c>
    </row>
    <row r="93" spans="1:6" x14ac:dyDescent="0.25">
      <c r="A93" s="1" t="s">
        <v>63</v>
      </c>
      <c r="B93" s="1" t="s">
        <v>63</v>
      </c>
      <c r="D93" s="1" t="s">
        <v>297</v>
      </c>
      <c r="E93" s="1" t="s">
        <v>536</v>
      </c>
      <c r="F93" s="28">
        <v>3.8100000000000002E-2</v>
      </c>
    </row>
    <row r="94" spans="1:6" x14ac:dyDescent="0.25">
      <c r="A94" s="1" t="s">
        <v>64</v>
      </c>
      <c r="B94" s="1" t="s">
        <v>64</v>
      </c>
      <c r="D94" s="1" t="s">
        <v>299</v>
      </c>
      <c r="E94" s="1" t="s">
        <v>537</v>
      </c>
      <c r="F94" s="28">
        <v>3.8100000000000002E-2</v>
      </c>
    </row>
    <row r="95" spans="1:6" x14ac:dyDescent="0.25">
      <c r="A95" s="1" t="s">
        <v>121</v>
      </c>
      <c r="B95" s="1" t="s">
        <v>121</v>
      </c>
      <c r="D95" s="1" t="s">
        <v>51</v>
      </c>
      <c r="E95" s="1" t="s">
        <v>280</v>
      </c>
      <c r="F95" s="28">
        <v>-3.2599999999999997E-2</v>
      </c>
    </row>
    <row r="96" spans="1:6" x14ac:dyDescent="0.25">
      <c r="A96" s="1" t="s">
        <v>88</v>
      </c>
      <c r="B96" s="1" t="s">
        <v>88</v>
      </c>
      <c r="D96" s="1" t="s">
        <v>52</v>
      </c>
      <c r="E96" s="1" t="s">
        <v>538</v>
      </c>
      <c r="F96" s="28">
        <v>-0.12</v>
      </c>
    </row>
    <row r="97" spans="1:6" x14ac:dyDescent="0.25">
      <c r="A97" s="1" t="s">
        <v>44</v>
      </c>
      <c r="B97" s="1" t="s">
        <v>44</v>
      </c>
      <c r="D97" s="1" t="s">
        <v>132</v>
      </c>
      <c r="E97" s="1" t="s">
        <v>281</v>
      </c>
      <c r="F97" s="28">
        <v>-3.2899999999999999E-2</v>
      </c>
    </row>
    <row r="98" spans="1:6" x14ac:dyDescent="0.25">
      <c r="A98" s="1" t="s">
        <v>91</v>
      </c>
      <c r="B98" s="1" t="s">
        <v>91</v>
      </c>
      <c r="D98" s="1" t="s">
        <v>86</v>
      </c>
      <c r="E98" s="1" t="s">
        <v>282</v>
      </c>
      <c r="F98" s="28">
        <v>1.0800000000000001E-2</v>
      </c>
    </row>
    <row r="99" spans="1:6" x14ac:dyDescent="0.25">
      <c r="A99" s="1" t="s">
        <v>111</v>
      </c>
      <c r="B99" s="1" t="s">
        <v>111</v>
      </c>
      <c r="D99" s="1" t="s">
        <v>112</v>
      </c>
      <c r="E99" s="1" t="s">
        <v>283</v>
      </c>
      <c r="F99" s="28">
        <v>6.0699999999999997E-2</v>
      </c>
    </row>
    <row r="100" spans="1:6" x14ac:dyDescent="0.25">
      <c r="A100" s="1" t="s">
        <v>140</v>
      </c>
      <c r="B100" s="1" t="s">
        <v>140</v>
      </c>
      <c r="D100" s="1" t="s">
        <v>113</v>
      </c>
      <c r="E100" s="1" t="s">
        <v>284</v>
      </c>
      <c r="F100" s="28">
        <v>4.8999999999999998E-3</v>
      </c>
    </row>
    <row r="101" spans="1:6" x14ac:dyDescent="0.25">
      <c r="A101" s="1" t="s">
        <v>83</v>
      </c>
      <c r="B101" s="1" t="s">
        <v>83</v>
      </c>
      <c r="D101" s="1" t="s">
        <v>114</v>
      </c>
      <c r="E101" s="1" t="s">
        <v>285</v>
      </c>
      <c r="F101" s="28">
        <v>2.3599999999999999E-2</v>
      </c>
    </row>
    <row r="102" spans="1:6" x14ac:dyDescent="0.25">
      <c r="A102" s="1" t="s">
        <v>101</v>
      </c>
      <c r="B102" s="1" t="s">
        <v>101</v>
      </c>
      <c r="D102" s="1" t="s">
        <v>115</v>
      </c>
      <c r="E102" s="1" t="s">
        <v>286</v>
      </c>
      <c r="F102" s="28">
        <v>6.3E-3</v>
      </c>
    </row>
    <row r="103" spans="1:6" x14ac:dyDescent="0.25">
      <c r="A103" s="1" t="s">
        <v>82</v>
      </c>
      <c r="B103" s="1" t="s">
        <v>82</v>
      </c>
      <c r="D103" s="1" t="s">
        <v>120</v>
      </c>
      <c r="E103" s="1" t="s">
        <v>287</v>
      </c>
      <c r="F103" s="28">
        <v>3.4500000000000003E-2</v>
      </c>
    </row>
    <row r="104" spans="1:6" x14ac:dyDescent="0.25">
      <c r="A104" s="1" t="s">
        <v>102</v>
      </c>
      <c r="B104" s="1" t="s">
        <v>102</v>
      </c>
      <c r="D104" s="1" t="s">
        <v>116</v>
      </c>
      <c r="E104" s="1" t="s">
        <v>288</v>
      </c>
      <c r="F104" s="28">
        <v>4.1700000000000001E-2</v>
      </c>
    </row>
    <row r="105" spans="1:6" x14ac:dyDescent="0.25">
      <c r="A105" s="1" t="s">
        <v>103</v>
      </c>
      <c r="B105" s="1" t="s">
        <v>103</v>
      </c>
      <c r="D105" s="1" t="s">
        <v>26</v>
      </c>
      <c r="E105" s="1" t="s">
        <v>289</v>
      </c>
      <c r="F105" s="28">
        <v>6.7699999999999996E-2</v>
      </c>
    </row>
    <row r="106" spans="1:6" x14ac:dyDescent="0.25">
      <c r="A106" s="1" t="s">
        <v>104</v>
      </c>
      <c r="B106" s="1" t="s">
        <v>104</v>
      </c>
      <c r="D106" s="1" t="s">
        <v>27</v>
      </c>
      <c r="E106" s="1" t="s">
        <v>290</v>
      </c>
      <c r="F106" s="28">
        <v>6.8000000000000005E-2</v>
      </c>
    </row>
    <row r="107" spans="1:6" x14ac:dyDescent="0.25">
      <c r="A107" s="1" t="s">
        <v>49</v>
      </c>
      <c r="B107" s="1" t="s">
        <v>49</v>
      </c>
      <c r="D107" s="1" t="s">
        <v>23</v>
      </c>
      <c r="E107" s="1" t="s">
        <v>291</v>
      </c>
      <c r="F107" s="28">
        <v>6.7599999999999993E-2</v>
      </c>
    </row>
    <row r="108" spans="1:6" x14ac:dyDescent="0.25">
      <c r="A108" s="1" t="s">
        <v>105</v>
      </c>
      <c r="B108" s="1" t="s">
        <v>105</v>
      </c>
      <c r="D108" s="1" t="s">
        <v>24</v>
      </c>
      <c r="E108" s="1" t="s">
        <v>292</v>
      </c>
      <c r="F108" s="28">
        <v>6.7100000000000007E-2</v>
      </c>
    </row>
    <row r="109" spans="1:6" x14ac:dyDescent="0.25">
      <c r="A109" s="1" t="s">
        <v>50</v>
      </c>
      <c r="B109" s="1" t="s">
        <v>50</v>
      </c>
      <c r="D109" s="1" t="s">
        <v>28</v>
      </c>
      <c r="E109" s="1" t="s">
        <v>293</v>
      </c>
      <c r="F109" s="28">
        <v>6.5500000000000003E-2</v>
      </c>
    </row>
    <row r="110" spans="1:6" x14ac:dyDescent="0.25">
      <c r="A110" s="1" t="s">
        <v>56</v>
      </c>
      <c r="B110" s="1" t="s">
        <v>56</v>
      </c>
      <c r="D110" s="1" t="s">
        <v>29</v>
      </c>
      <c r="E110" s="1" t="s">
        <v>294</v>
      </c>
      <c r="F110" s="28">
        <v>6.5000000000000002E-2</v>
      </c>
    </row>
    <row r="111" spans="1:6" x14ac:dyDescent="0.25">
      <c r="A111" s="1" t="s">
        <v>11</v>
      </c>
      <c r="B111" s="1" t="s">
        <v>11</v>
      </c>
      <c r="D111" s="1" t="s">
        <v>30</v>
      </c>
      <c r="E111" s="1" t="s">
        <v>296</v>
      </c>
      <c r="F111" s="28">
        <v>1.5599999999999999E-2</v>
      </c>
    </row>
    <row r="112" spans="1:6" x14ac:dyDescent="0.25">
      <c r="A112" s="1" t="s">
        <v>295</v>
      </c>
      <c r="B112" s="1" t="s">
        <v>295</v>
      </c>
      <c r="D112" s="1" t="s">
        <v>31</v>
      </c>
      <c r="E112" s="1" t="s">
        <v>298</v>
      </c>
      <c r="F112" s="28">
        <v>1.2E-2</v>
      </c>
    </row>
    <row r="113" spans="1:6" x14ac:dyDescent="0.25">
      <c r="A113" s="1" t="s">
        <v>297</v>
      </c>
      <c r="B113" s="1" t="s">
        <v>297</v>
      </c>
      <c r="D113" s="1" t="s">
        <v>117</v>
      </c>
      <c r="E113" s="1" t="s">
        <v>300</v>
      </c>
      <c r="F113" s="28">
        <v>-5.5300000000000002E-2</v>
      </c>
    </row>
    <row r="114" spans="1:6" x14ac:dyDescent="0.25">
      <c r="A114" s="1" t="s">
        <v>299</v>
      </c>
      <c r="B114" s="1" t="s">
        <v>299</v>
      </c>
      <c r="D114" s="1" t="s">
        <v>133</v>
      </c>
      <c r="E114" s="1" t="s">
        <v>302</v>
      </c>
      <c r="F114" s="28">
        <v>-3.5700000000000003E-2</v>
      </c>
    </row>
    <row r="115" spans="1:6" x14ac:dyDescent="0.25">
      <c r="A115" s="1" t="s">
        <v>51</v>
      </c>
      <c r="B115" s="1" t="s">
        <v>51</v>
      </c>
      <c r="D115" s="1" t="s">
        <v>65</v>
      </c>
      <c r="E115" s="1" t="s">
        <v>303</v>
      </c>
      <c r="F115" s="28">
        <v>-1.9900000000000001E-2</v>
      </c>
    </row>
    <row r="116" spans="1:6" x14ac:dyDescent="0.25">
      <c r="A116" s="1" t="s">
        <v>301</v>
      </c>
      <c r="B116" s="1" t="s">
        <v>301</v>
      </c>
      <c r="D116" s="1" t="s">
        <v>118</v>
      </c>
      <c r="E116" s="1" t="s">
        <v>304</v>
      </c>
      <c r="F116" s="28">
        <v>1.6000000000000001E-3</v>
      </c>
    </row>
    <row r="117" spans="1:6" x14ac:dyDescent="0.25">
      <c r="A117" s="1" t="s">
        <v>52</v>
      </c>
      <c r="B117" s="1" t="s">
        <v>52</v>
      </c>
      <c r="D117" s="1" t="s">
        <v>141</v>
      </c>
      <c r="E117" s="1" t="s">
        <v>305</v>
      </c>
      <c r="F117" s="28">
        <v>-3.0700000000000002E-2</v>
      </c>
    </row>
    <row r="118" spans="1:6" x14ac:dyDescent="0.25">
      <c r="A118" s="1" t="s">
        <v>86</v>
      </c>
      <c r="B118" s="1" t="s">
        <v>86</v>
      </c>
      <c r="D118" s="1" t="s">
        <v>142</v>
      </c>
      <c r="E118" s="1" t="s">
        <v>306</v>
      </c>
      <c r="F118" s="28">
        <v>4.5400000000000003E-2</v>
      </c>
    </row>
    <row r="119" spans="1:6" x14ac:dyDescent="0.25">
      <c r="A119" s="1" t="s">
        <v>112</v>
      </c>
      <c r="B119" s="1" t="s">
        <v>112</v>
      </c>
      <c r="D119" s="1" t="s">
        <v>134</v>
      </c>
      <c r="E119" s="1" t="s">
        <v>307</v>
      </c>
      <c r="F119" s="28">
        <v>-5.4899999999999997E-2</v>
      </c>
    </row>
    <row r="120" spans="1:6" x14ac:dyDescent="0.25">
      <c r="A120" s="1" t="s">
        <v>114</v>
      </c>
      <c r="B120" s="1" t="s">
        <v>114</v>
      </c>
      <c r="D120" s="1" t="s">
        <v>53</v>
      </c>
      <c r="E120" s="1" t="s">
        <v>308</v>
      </c>
      <c r="F120" s="28">
        <v>-2.1000000000000001E-2</v>
      </c>
    </row>
    <row r="121" spans="1:6" x14ac:dyDescent="0.25">
      <c r="A121" s="1" t="s">
        <v>115</v>
      </c>
      <c r="B121" s="1" t="s">
        <v>115</v>
      </c>
      <c r="D121" s="1" t="s">
        <v>54</v>
      </c>
      <c r="E121" s="1" t="s">
        <v>309</v>
      </c>
      <c r="F121" s="28">
        <v>-2.0999999999999999E-3</v>
      </c>
    </row>
    <row r="122" spans="1:6" x14ac:dyDescent="0.25">
      <c r="A122" s="1" t="s">
        <v>120</v>
      </c>
      <c r="B122" s="1" t="s">
        <v>120</v>
      </c>
      <c r="D122" s="1" t="s">
        <v>87</v>
      </c>
      <c r="E122" s="1" t="s">
        <v>310</v>
      </c>
      <c r="F122" s="28">
        <v>-0.12</v>
      </c>
    </row>
    <row r="123" spans="1:6" x14ac:dyDescent="0.25">
      <c r="A123" s="1" t="s">
        <v>26</v>
      </c>
      <c r="B123" s="1" t="s">
        <v>26</v>
      </c>
      <c r="D123" s="1" t="s">
        <v>311</v>
      </c>
      <c r="E123" s="1" t="s">
        <v>312</v>
      </c>
      <c r="F123" s="28">
        <v>8.8999999999999999E-3</v>
      </c>
    </row>
    <row r="124" spans="1:6" x14ac:dyDescent="0.25">
      <c r="A124" s="1" t="s">
        <v>27</v>
      </c>
      <c r="B124" s="1" t="s">
        <v>27</v>
      </c>
      <c r="D124" s="1" t="s">
        <v>313</v>
      </c>
      <c r="E124" s="1" t="s">
        <v>314</v>
      </c>
      <c r="F124" s="28">
        <v>1.6999999999999999E-3</v>
      </c>
    </row>
    <row r="125" spans="1:6" x14ac:dyDescent="0.25">
      <c r="A125" s="1" t="s">
        <v>23</v>
      </c>
      <c r="B125" s="1" t="s">
        <v>23</v>
      </c>
      <c r="D125" s="1" t="s">
        <v>315</v>
      </c>
      <c r="E125" s="1" t="s">
        <v>316</v>
      </c>
      <c r="F125" s="28" t="s">
        <v>317</v>
      </c>
    </row>
    <row r="126" spans="1:6" x14ac:dyDescent="0.25">
      <c r="A126" s="1" t="s">
        <v>24</v>
      </c>
      <c r="B126" s="1" t="s">
        <v>24</v>
      </c>
      <c r="D126" s="1" t="s">
        <v>318</v>
      </c>
      <c r="E126" s="1" t="s">
        <v>319</v>
      </c>
      <c r="F126" s="28">
        <v>1.84E-2</v>
      </c>
    </row>
    <row r="127" spans="1:6" x14ac:dyDescent="0.25">
      <c r="A127" s="1" t="s">
        <v>28</v>
      </c>
      <c r="B127" s="1" t="s">
        <v>28</v>
      </c>
      <c r="D127" s="1" t="s">
        <v>320</v>
      </c>
      <c r="E127" s="1" t="s">
        <v>321</v>
      </c>
      <c r="F127" s="28">
        <v>2.24E-2</v>
      </c>
    </row>
    <row r="128" spans="1:6" x14ac:dyDescent="0.25">
      <c r="A128" s="1" t="s">
        <v>29</v>
      </c>
      <c r="B128" s="1" t="s">
        <v>29</v>
      </c>
      <c r="D128" s="1" t="s">
        <v>322</v>
      </c>
      <c r="E128" t="s">
        <v>323</v>
      </c>
      <c r="F128" s="28">
        <v>2.3599999999999999E-2</v>
      </c>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324</v>
      </c>
      <c r="B134" s="1" t="s">
        <v>324</v>
      </c>
    </row>
    <row r="135" spans="1:2" x14ac:dyDescent="0.25">
      <c r="A135" s="1" t="s">
        <v>325</v>
      </c>
      <c r="B135" s="1" t="s">
        <v>325</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326</v>
      </c>
      <c r="B139" s="1" t="s">
        <v>326</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327</v>
      </c>
      <c r="B144" s="1" t="s">
        <v>327</v>
      </c>
    </row>
    <row r="145" spans="1:2" x14ac:dyDescent="0.25">
      <c r="A145" s="1" t="s">
        <v>87</v>
      </c>
      <c r="B145" s="1" t="s">
        <v>87</v>
      </c>
    </row>
    <row r="146" spans="1:2" x14ac:dyDescent="0.25">
      <c r="A146" s="1" t="s">
        <v>328</v>
      </c>
      <c r="B146" s="1" t="s">
        <v>328</v>
      </c>
    </row>
    <row r="147" spans="1:2" x14ac:dyDescent="0.25">
      <c r="A147" s="1" t="s">
        <v>329</v>
      </c>
      <c r="B147" s="1" t="s">
        <v>329</v>
      </c>
    </row>
    <row r="148" spans="1:2" x14ac:dyDescent="0.25">
      <c r="A148" s="1" t="s">
        <v>16</v>
      </c>
      <c r="B148" s="1" t="s">
        <v>311</v>
      </c>
    </row>
    <row r="149" spans="1:2" x14ac:dyDescent="0.25">
      <c r="A149" s="1" t="s">
        <v>330</v>
      </c>
      <c r="B149" s="1" t="s">
        <v>315</v>
      </c>
    </row>
    <row r="150" spans="1:2" x14ac:dyDescent="0.25">
      <c r="A150" s="1" t="s">
        <v>331</v>
      </c>
      <c r="B150" s="1" t="s">
        <v>311</v>
      </c>
    </row>
    <row r="151" spans="1:2" x14ac:dyDescent="0.25">
      <c r="A151" s="1" t="s">
        <v>332</v>
      </c>
      <c r="B151" s="1" t="s">
        <v>311</v>
      </c>
    </row>
    <row r="152" spans="1:2" x14ac:dyDescent="0.25">
      <c r="A152" s="1" t="s">
        <v>333</v>
      </c>
      <c r="B152" s="1" t="s">
        <v>320</v>
      </c>
    </row>
    <row r="153" spans="1:2" x14ac:dyDescent="0.25">
      <c r="A153" s="1" t="s">
        <v>334</v>
      </c>
      <c r="B153" s="1" t="s">
        <v>311</v>
      </c>
    </row>
    <row r="154" spans="1:2" x14ac:dyDescent="0.25">
      <c r="A154" s="1" t="s">
        <v>335</v>
      </c>
      <c r="B154" s="1" t="s">
        <v>311</v>
      </c>
    </row>
    <row r="155" spans="1:2" x14ac:dyDescent="0.25">
      <c r="A155" s="1" t="s">
        <v>336</v>
      </c>
      <c r="B155" s="1" t="s">
        <v>315</v>
      </c>
    </row>
    <row r="156" spans="1:2" x14ac:dyDescent="0.25">
      <c r="A156" s="1" t="s">
        <v>337</v>
      </c>
      <c r="B156" s="1" t="s">
        <v>320</v>
      </c>
    </row>
    <row r="157" spans="1:2" x14ac:dyDescent="0.25">
      <c r="A157" s="1" t="s">
        <v>39</v>
      </c>
      <c r="B157" s="1" t="s">
        <v>311</v>
      </c>
    </row>
    <row r="158" spans="1:2" x14ac:dyDescent="0.25">
      <c r="A158" s="1" t="s">
        <v>338</v>
      </c>
      <c r="B158" s="1" t="s">
        <v>315</v>
      </c>
    </row>
    <row r="159" spans="1:2" x14ac:dyDescent="0.25">
      <c r="A159" s="1" t="s">
        <v>40</v>
      </c>
      <c r="B159" s="1" t="s">
        <v>320</v>
      </c>
    </row>
    <row r="160" spans="1:2" x14ac:dyDescent="0.25">
      <c r="A160" s="1" t="s">
        <v>339</v>
      </c>
      <c r="B160" s="1" t="s">
        <v>311</v>
      </c>
    </row>
    <row r="161" spans="1:2" x14ac:dyDescent="0.25">
      <c r="A161" s="1" t="s">
        <v>67</v>
      </c>
      <c r="B161" s="1" t="s">
        <v>311</v>
      </c>
    </row>
    <row r="162" spans="1:2" x14ac:dyDescent="0.25">
      <c r="A162" s="1" t="s">
        <v>340</v>
      </c>
      <c r="B162" s="1" t="s">
        <v>315</v>
      </c>
    </row>
    <row r="163" spans="1:2" x14ac:dyDescent="0.25">
      <c r="A163" s="1" t="s">
        <v>341</v>
      </c>
      <c r="B163" s="1" t="s">
        <v>320</v>
      </c>
    </row>
    <row r="164" spans="1:2" x14ac:dyDescent="0.25">
      <c r="A164" s="1" t="s">
        <v>342</v>
      </c>
      <c r="B164" s="1" t="s">
        <v>311</v>
      </c>
    </row>
    <row r="165" spans="1:2" x14ac:dyDescent="0.25">
      <c r="A165" s="1" t="s">
        <v>343</v>
      </c>
      <c r="B165" s="1" t="s">
        <v>315</v>
      </c>
    </row>
    <row r="166" spans="1:2" x14ac:dyDescent="0.25">
      <c r="A166" s="1" t="s">
        <v>77</v>
      </c>
      <c r="B166" s="1" t="s">
        <v>311</v>
      </c>
    </row>
    <row r="167" spans="1:2" x14ac:dyDescent="0.25">
      <c r="A167" s="1" t="s">
        <v>344</v>
      </c>
      <c r="B167" s="1" t="s">
        <v>315</v>
      </c>
    </row>
    <row r="168" spans="1:2" x14ac:dyDescent="0.25">
      <c r="A168" s="1" t="s">
        <v>345</v>
      </c>
      <c r="B168" s="1" t="s">
        <v>320</v>
      </c>
    </row>
    <row r="169" spans="1:2" x14ac:dyDescent="0.25">
      <c r="A169" s="1" t="s">
        <v>346</v>
      </c>
      <c r="B169" s="1" t="s">
        <v>315</v>
      </c>
    </row>
    <row r="170" spans="1:2" x14ac:dyDescent="0.25">
      <c r="A170" s="1" t="s">
        <v>137</v>
      </c>
      <c r="B170" s="1" t="s">
        <v>311</v>
      </c>
    </row>
    <row r="171" spans="1:2" x14ac:dyDescent="0.25">
      <c r="A171" s="1" t="s">
        <v>347</v>
      </c>
      <c r="B171" s="1" t="s">
        <v>315</v>
      </c>
    </row>
    <row r="172" spans="1:2" x14ac:dyDescent="0.25">
      <c r="A172" s="1" t="s">
        <v>348</v>
      </c>
      <c r="B172" s="1" t="s">
        <v>320</v>
      </c>
    </row>
    <row r="173" spans="1:2" x14ac:dyDescent="0.25">
      <c r="A173" s="1" t="s">
        <v>349</v>
      </c>
      <c r="B173" s="1" t="s">
        <v>311</v>
      </c>
    </row>
    <row r="174" spans="1:2" x14ac:dyDescent="0.25">
      <c r="A174" s="1" t="s">
        <v>350</v>
      </c>
      <c r="B174" s="1" t="s">
        <v>320</v>
      </c>
    </row>
    <row r="175" spans="1:2" x14ac:dyDescent="0.25">
      <c r="A175" s="1" t="s">
        <v>89</v>
      </c>
      <c r="B175" s="1" t="s">
        <v>311</v>
      </c>
    </row>
    <row r="176" spans="1:2" x14ac:dyDescent="0.25">
      <c r="A176" s="1" t="s">
        <v>351</v>
      </c>
      <c r="B176" s="1" t="s">
        <v>315</v>
      </c>
    </row>
    <row r="177" spans="1:2" x14ac:dyDescent="0.25">
      <c r="A177" s="1" t="s">
        <v>352</v>
      </c>
      <c r="B177" s="1" t="s">
        <v>320</v>
      </c>
    </row>
    <row r="178" spans="1:2" x14ac:dyDescent="0.25">
      <c r="A178" s="1" t="s">
        <v>353</v>
      </c>
      <c r="B178" s="1" t="s">
        <v>311</v>
      </c>
    </row>
    <row r="179" spans="1:2" x14ac:dyDescent="0.25">
      <c r="A179" s="1" t="s">
        <v>354</v>
      </c>
      <c r="B179" s="1" t="s">
        <v>320</v>
      </c>
    </row>
    <row r="180" spans="1:2" x14ac:dyDescent="0.25">
      <c r="A180" s="1" t="s">
        <v>355</v>
      </c>
      <c r="B180" s="1" t="s">
        <v>311</v>
      </c>
    </row>
    <row r="181" spans="1:2" x14ac:dyDescent="0.25">
      <c r="A181" s="1" t="s">
        <v>95</v>
      </c>
      <c r="B181" s="1" t="s">
        <v>311</v>
      </c>
    </row>
    <row r="182" spans="1:2" x14ac:dyDescent="0.25">
      <c r="A182" s="1" t="s">
        <v>356</v>
      </c>
      <c r="B182" s="1" t="s">
        <v>315</v>
      </c>
    </row>
    <row r="183" spans="1:2" x14ac:dyDescent="0.25">
      <c r="A183" s="1" t="s">
        <v>96</v>
      </c>
      <c r="B183" s="1" t="s">
        <v>320</v>
      </c>
    </row>
    <row r="184" spans="1:2" x14ac:dyDescent="0.25">
      <c r="A184" s="1" t="s">
        <v>357</v>
      </c>
      <c r="B184" s="1" t="s">
        <v>311</v>
      </c>
    </row>
    <row r="185" spans="1:2" x14ac:dyDescent="0.25">
      <c r="A185" s="1" t="s">
        <v>358</v>
      </c>
      <c r="B185" s="1" t="s">
        <v>315</v>
      </c>
    </row>
    <row r="186" spans="1:2" x14ac:dyDescent="0.25">
      <c r="A186" s="1" t="s">
        <v>359</v>
      </c>
      <c r="B186" s="1" t="s">
        <v>320</v>
      </c>
    </row>
    <row r="187" spans="1:2" x14ac:dyDescent="0.25">
      <c r="A187" s="1" t="s">
        <v>360</v>
      </c>
      <c r="B187" s="1" t="s">
        <v>311</v>
      </c>
    </row>
    <row r="188" spans="1:2" x14ac:dyDescent="0.25">
      <c r="A188" s="1" t="s">
        <v>361</v>
      </c>
      <c r="B188" s="1" t="s">
        <v>311</v>
      </c>
    </row>
    <row r="189" spans="1:2" x14ac:dyDescent="0.25">
      <c r="A189" s="1" t="s">
        <v>362</v>
      </c>
      <c r="B189" s="1" t="s">
        <v>315</v>
      </c>
    </row>
    <row r="190" spans="1:2" x14ac:dyDescent="0.25">
      <c r="A190" s="1" t="s">
        <v>363</v>
      </c>
      <c r="B190" s="1" t="s">
        <v>320</v>
      </c>
    </row>
    <row r="191" spans="1:2" x14ac:dyDescent="0.25">
      <c r="A191" s="1" t="s">
        <v>364</v>
      </c>
      <c r="B191" s="1" t="s">
        <v>311</v>
      </c>
    </row>
    <row r="192" spans="1:2" x14ac:dyDescent="0.25">
      <c r="A192" s="1" t="s">
        <v>365</v>
      </c>
      <c r="B192" s="1" t="s">
        <v>320</v>
      </c>
    </row>
    <row r="193" spans="1:2" x14ac:dyDescent="0.25">
      <c r="A193" s="1" t="s">
        <v>107</v>
      </c>
      <c r="B193" s="1" t="s">
        <v>311</v>
      </c>
    </row>
    <row r="194" spans="1:2" x14ac:dyDescent="0.25">
      <c r="A194" s="1" t="s">
        <v>366</v>
      </c>
      <c r="B194" s="1" t="s">
        <v>320</v>
      </c>
    </row>
    <row r="195" spans="1:2" x14ac:dyDescent="0.25">
      <c r="A195" s="1" t="s">
        <v>367</v>
      </c>
      <c r="B195" s="1" t="s">
        <v>315</v>
      </c>
    </row>
    <row r="196" spans="1:2" x14ac:dyDescent="0.25">
      <c r="A196" s="1" t="s">
        <v>368</v>
      </c>
      <c r="B196" s="1" t="s">
        <v>311</v>
      </c>
    </row>
    <row r="197" spans="1:2" x14ac:dyDescent="0.25">
      <c r="A197" s="1" t="s">
        <v>369</v>
      </c>
      <c r="B197" s="1" t="s">
        <v>315</v>
      </c>
    </row>
    <row r="198" spans="1:2" x14ac:dyDescent="0.25">
      <c r="A198" s="1" t="s">
        <v>370</v>
      </c>
      <c r="B198" s="1" t="s">
        <v>320</v>
      </c>
    </row>
    <row r="199" spans="1:2" x14ac:dyDescent="0.25">
      <c r="A199" s="1" t="s">
        <v>42</v>
      </c>
      <c r="B199" s="1" t="s">
        <v>311</v>
      </c>
    </row>
    <row r="200" spans="1:2" x14ac:dyDescent="0.25">
      <c r="A200" s="1" t="s">
        <v>371</v>
      </c>
      <c r="B200" s="1" t="s">
        <v>315</v>
      </c>
    </row>
    <row r="201" spans="1:2" x14ac:dyDescent="0.25">
      <c r="A201" s="1" t="s">
        <v>372</v>
      </c>
      <c r="B201" s="1" t="s">
        <v>320</v>
      </c>
    </row>
    <row r="202" spans="1:2" x14ac:dyDescent="0.25">
      <c r="A202" s="1" t="s">
        <v>373</v>
      </c>
      <c r="B202" s="1" t="s">
        <v>311</v>
      </c>
    </row>
    <row r="203" spans="1:2" x14ac:dyDescent="0.25">
      <c r="A203" s="1" t="s">
        <v>99</v>
      </c>
      <c r="B203" s="1" t="s">
        <v>311</v>
      </c>
    </row>
    <row r="204" spans="1:2" x14ac:dyDescent="0.25">
      <c r="A204" s="1" t="s">
        <v>100</v>
      </c>
      <c r="B204" s="1" t="s">
        <v>320</v>
      </c>
    </row>
    <row r="205" spans="1:2" x14ac:dyDescent="0.25">
      <c r="A205" s="1" t="s">
        <v>374</v>
      </c>
      <c r="B205" s="1" t="s">
        <v>315</v>
      </c>
    </row>
    <row r="206" spans="1:2" x14ac:dyDescent="0.25">
      <c r="A206" s="1" t="s">
        <v>375</v>
      </c>
      <c r="B206" s="1" t="s">
        <v>311</v>
      </c>
    </row>
    <row r="207" spans="1:2" x14ac:dyDescent="0.25">
      <c r="A207" s="1" t="s">
        <v>145</v>
      </c>
      <c r="B207" s="1" t="s">
        <v>311</v>
      </c>
    </row>
    <row r="208" spans="1:2" x14ac:dyDescent="0.25">
      <c r="A208" s="1" t="s">
        <v>376</v>
      </c>
      <c r="B208" s="1" t="s">
        <v>320</v>
      </c>
    </row>
    <row r="209" spans="1:2" x14ac:dyDescent="0.25">
      <c r="A209" s="1" t="s">
        <v>377</v>
      </c>
      <c r="B209" s="1" t="s">
        <v>315</v>
      </c>
    </row>
    <row r="210" spans="1:2" x14ac:dyDescent="0.25">
      <c r="A210" s="1" t="s">
        <v>378</v>
      </c>
      <c r="B210" s="1" t="s">
        <v>311</v>
      </c>
    </row>
    <row r="211" spans="1:2" x14ac:dyDescent="0.25">
      <c r="A211" s="1" t="s">
        <v>379</v>
      </c>
      <c r="B211" s="1" t="s">
        <v>315</v>
      </c>
    </row>
    <row r="212" spans="1:2" x14ac:dyDescent="0.25">
      <c r="A212" s="1" t="s">
        <v>143</v>
      </c>
      <c r="B212" s="1" t="s">
        <v>320</v>
      </c>
    </row>
    <row r="213" spans="1:2" x14ac:dyDescent="0.25">
      <c r="A213" s="1" t="s">
        <v>380</v>
      </c>
      <c r="B213" s="1" t="s">
        <v>311</v>
      </c>
    </row>
    <row r="214" spans="1:2" x14ac:dyDescent="0.25">
      <c r="A214" s="1" t="s">
        <v>381</v>
      </c>
      <c r="B214" s="1" t="s">
        <v>315</v>
      </c>
    </row>
    <row r="215" spans="1:2" x14ac:dyDescent="0.25">
      <c r="A215" s="1" t="s">
        <v>147</v>
      </c>
      <c r="B215" s="1" t="s">
        <v>320</v>
      </c>
    </row>
    <row r="216" spans="1:2" x14ac:dyDescent="0.25">
      <c r="A216" s="1" t="s">
        <v>382</v>
      </c>
      <c r="B216" s="1" t="s">
        <v>311</v>
      </c>
    </row>
    <row r="217" spans="1:2" x14ac:dyDescent="0.25">
      <c r="A217" s="1" t="s">
        <v>383</v>
      </c>
      <c r="B217" s="1" t="s">
        <v>311</v>
      </c>
    </row>
    <row r="218" spans="1:2" x14ac:dyDescent="0.25">
      <c r="A218" s="1" t="s">
        <v>384</v>
      </c>
      <c r="B218" s="1" t="s">
        <v>320</v>
      </c>
    </row>
    <row r="219" spans="1:2" x14ac:dyDescent="0.25">
      <c r="A219" s="1" t="s">
        <v>15</v>
      </c>
      <c r="B219" s="1" t="s">
        <v>313</v>
      </c>
    </row>
    <row r="220" spans="1:2" x14ac:dyDescent="0.25">
      <c r="A220" s="1" t="s">
        <v>385</v>
      </c>
      <c r="B220" s="1" t="s">
        <v>318</v>
      </c>
    </row>
    <row r="221" spans="1:2" x14ac:dyDescent="0.25">
      <c r="A221" s="1" t="s">
        <v>386</v>
      </c>
      <c r="B221" s="1" t="s">
        <v>313</v>
      </c>
    </row>
    <row r="222" spans="1:2" x14ac:dyDescent="0.25">
      <c r="A222" s="1" t="s">
        <v>387</v>
      </c>
      <c r="B222" s="1" t="s">
        <v>313</v>
      </c>
    </row>
    <row r="223" spans="1:2" x14ac:dyDescent="0.25">
      <c r="A223" s="1" t="s">
        <v>388</v>
      </c>
      <c r="B223" s="1" t="s">
        <v>313</v>
      </c>
    </row>
    <row r="224" spans="1:2" x14ac:dyDescent="0.25">
      <c r="A224" s="1" t="s">
        <v>389</v>
      </c>
      <c r="B224" s="1" t="s">
        <v>322</v>
      </c>
    </row>
    <row r="225" spans="1:2" x14ac:dyDescent="0.25">
      <c r="A225" s="1" t="s">
        <v>390</v>
      </c>
      <c r="B225" s="1" t="s">
        <v>313</v>
      </c>
    </row>
    <row r="226" spans="1:2" x14ac:dyDescent="0.25">
      <c r="A226" s="1" t="s">
        <v>391</v>
      </c>
      <c r="B226" s="1" t="s">
        <v>313</v>
      </c>
    </row>
    <row r="227" spans="1:2" x14ac:dyDescent="0.25">
      <c r="A227" s="1" t="s">
        <v>392</v>
      </c>
      <c r="B227" s="1" t="s">
        <v>313</v>
      </c>
    </row>
    <row r="228" spans="1:2" x14ac:dyDescent="0.25">
      <c r="A228" s="1" t="s">
        <v>393</v>
      </c>
      <c r="B228" s="1" t="s">
        <v>318</v>
      </c>
    </row>
    <row r="229" spans="1:2" x14ac:dyDescent="0.25">
      <c r="A229" s="1" t="s">
        <v>394</v>
      </c>
      <c r="B229" s="1" t="s">
        <v>322</v>
      </c>
    </row>
    <row r="230" spans="1:2" x14ac:dyDescent="0.25">
      <c r="A230" s="1" t="s">
        <v>36</v>
      </c>
      <c r="B230" s="1" t="s">
        <v>313</v>
      </c>
    </row>
    <row r="231" spans="1:2" x14ac:dyDescent="0.25">
      <c r="A231" s="1" t="s">
        <v>37</v>
      </c>
      <c r="B231" s="1" t="s">
        <v>318</v>
      </c>
    </row>
    <row r="232" spans="1:2" x14ac:dyDescent="0.25">
      <c r="A232" s="1" t="s">
        <v>38</v>
      </c>
      <c r="B232" s="1" t="s">
        <v>322</v>
      </c>
    </row>
    <row r="233" spans="1:2" x14ac:dyDescent="0.25">
      <c r="A233" s="1" t="s">
        <v>395</v>
      </c>
      <c r="B233" s="1" t="s">
        <v>313</v>
      </c>
    </row>
    <row r="234" spans="1:2" x14ac:dyDescent="0.25">
      <c r="A234" s="1" t="s">
        <v>396</v>
      </c>
      <c r="B234" s="1" t="s">
        <v>318</v>
      </c>
    </row>
    <row r="235" spans="1:2" x14ac:dyDescent="0.25">
      <c r="A235" s="1" t="s">
        <v>74</v>
      </c>
      <c r="B235" s="1" t="s">
        <v>313</v>
      </c>
    </row>
    <row r="236" spans="1:2" x14ac:dyDescent="0.25">
      <c r="A236" s="1" t="s">
        <v>75</v>
      </c>
      <c r="B236" s="1" t="s">
        <v>318</v>
      </c>
    </row>
    <row r="237" spans="1:2" x14ac:dyDescent="0.25">
      <c r="A237" s="1" t="s">
        <v>76</v>
      </c>
      <c r="B237" s="1" t="s">
        <v>322</v>
      </c>
    </row>
    <row r="238" spans="1:2" x14ac:dyDescent="0.25">
      <c r="A238" s="1" t="s">
        <v>66</v>
      </c>
      <c r="B238" s="1" t="s">
        <v>313</v>
      </c>
    </row>
    <row r="239" spans="1:2" x14ac:dyDescent="0.25">
      <c r="A239" s="1" t="s">
        <v>397</v>
      </c>
      <c r="B239" s="1" t="s">
        <v>318</v>
      </c>
    </row>
    <row r="240" spans="1:2" x14ac:dyDescent="0.25">
      <c r="A240" s="1" t="s">
        <v>398</v>
      </c>
      <c r="B240" s="1" t="s">
        <v>322</v>
      </c>
    </row>
    <row r="241" spans="1:2" x14ac:dyDescent="0.25">
      <c r="A241" s="1" t="s">
        <v>399</v>
      </c>
      <c r="B241" s="1" t="s">
        <v>313</v>
      </c>
    </row>
    <row r="242" spans="1:2" x14ac:dyDescent="0.25">
      <c r="A242" s="1" t="s">
        <v>400</v>
      </c>
      <c r="B242" s="1" t="s">
        <v>318</v>
      </c>
    </row>
    <row r="243" spans="1:2" x14ac:dyDescent="0.25">
      <c r="A243" s="1" t="s">
        <v>401</v>
      </c>
      <c r="B243" s="1" t="s">
        <v>318</v>
      </c>
    </row>
    <row r="244" spans="1:2" x14ac:dyDescent="0.25">
      <c r="A244" s="1" t="s">
        <v>135</v>
      </c>
      <c r="B244" s="1" t="s">
        <v>313</v>
      </c>
    </row>
    <row r="245" spans="1:2" x14ac:dyDescent="0.25">
      <c r="A245" s="1" t="s">
        <v>136</v>
      </c>
      <c r="B245" s="1" t="s">
        <v>318</v>
      </c>
    </row>
    <row r="246" spans="1:2" x14ac:dyDescent="0.25">
      <c r="A246" s="1" t="s">
        <v>402</v>
      </c>
      <c r="B246" s="1" t="s">
        <v>322</v>
      </c>
    </row>
    <row r="247" spans="1:2" x14ac:dyDescent="0.25">
      <c r="A247" s="1" t="s">
        <v>403</v>
      </c>
      <c r="B247" s="1" t="s">
        <v>313</v>
      </c>
    </row>
    <row r="248" spans="1:2" x14ac:dyDescent="0.25">
      <c r="A248" s="1" t="s">
        <v>90</v>
      </c>
      <c r="B248" s="1" t="s">
        <v>322</v>
      </c>
    </row>
    <row r="249" spans="1:2" x14ac:dyDescent="0.25">
      <c r="A249" s="1" t="s">
        <v>404</v>
      </c>
      <c r="B249" s="1" t="s">
        <v>313</v>
      </c>
    </row>
    <row r="250" spans="1:2" x14ac:dyDescent="0.25">
      <c r="A250" s="1" t="s">
        <v>405</v>
      </c>
      <c r="B250" s="1" t="s">
        <v>318</v>
      </c>
    </row>
    <row r="251" spans="1:2" x14ac:dyDescent="0.25">
      <c r="A251" s="1" t="s">
        <v>406</v>
      </c>
      <c r="B251" s="1" t="s">
        <v>322</v>
      </c>
    </row>
    <row r="252" spans="1:2" x14ac:dyDescent="0.25">
      <c r="A252" s="1" t="s">
        <v>407</v>
      </c>
      <c r="B252" s="1" t="s">
        <v>313</v>
      </c>
    </row>
    <row r="253" spans="1:2" x14ac:dyDescent="0.25">
      <c r="A253" s="1" t="s">
        <v>408</v>
      </c>
      <c r="B253" s="1" t="s">
        <v>322</v>
      </c>
    </row>
    <row r="254" spans="1:2" x14ac:dyDescent="0.25">
      <c r="A254" s="1" t="s">
        <v>93</v>
      </c>
      <c r="B254" s="1" t="s">
        <v>313</v>
      </c>
    </row>
    <row r="255" spans="1:2" x14ac:dyDescent="0.25">
      <c r="A255" s="1" t="s">
        <v>94</v>
      </c>
      <c r="B255" s="1" t="s">
        <v>318</v>
      </c>
    </row>
    <row r="256" spans="1:2" x14ac:dyDescent="0.25">
      <c r="A256" s="1" t="s">
        <v>409</v>
      </c>
      <c r="B256" s="1" t="s">
        <v>322</v>
      </c>
    </row>
    <row r="257" spans="1:2" x14ac:dyDescent="0.25">
      <c r="A257" s="1" t="s">
        <v>410</v>
      </c>
      <c r="B257" s="1" t="s">
        <v>313</v>
      </c>
    </row>
    <row r="258" spans="1:2" x14ac:dyDescent="0.25">
      <c r="A258" s="1" t="s">
        <v>411</v>
      </c>
      <c r="B258" s="1" t="s">
        <v>318</v>
      </c>
    </row>
    <row r="259" spans="1:2" x14ac:dyDescent="0.25">
      <c r="A259" s="1" t="s">
        <v>412</v>
      </c>
      <c r="B259" s="1" t="s">
        <v>322</v>
      </c>
    </row>
    <row r="260" spans="1:2" x14ac:dyDescent="0.25">
      <c r="A260" s="1" t="s">
        <v>413</v>
      </c>
      <c r="B260" s="1" t="s">
        <v>318</v>
      </c>
    </row>
    <row r="261" spans="1:2" x14ac:dyDescent="0.25">
      <c r="A261" s="1" t="s">
        <v>414</v>
      </c>
      <c r="B261" s="1" t="s">
        <v>313</v>
      </c>
    </row>
    <row r="262" spans="1:2" x14ac:dyDescent="0.25">
      <c r="A262" s="1" t="s">
        <v>415</v>
      </c>
      <c r="B262" s="1" t="s">
        <v>313</v>
      </c>
    </row>
    <row r="263" spans="1:2" x14ac:dyDescent="0.25">
      <c r="A263" s="1" t="s">
        <v>416</v>
      </c>
      <c r="B263" s="1" t="s">
        <v>318</v>
      </c>
    </row>
    <row r="264" spans="1:2" x14ac:dyDescent="0.25">
      <c r="A264" s="1" t="s">
        <v>417</v>
      </c>
      <c r="B264" s="1" t="s">
        <v>322</v>
      </c>
    </row>
    <row r="265" spans="1:2" x14ac:dyDescent="0.25">
      <c r="A265" s="1" t="s">
        <v>418</v>
      </c>
      <c r="B265" s="1" t="s">
        <v>313</v>
      </c>
    </row>
    <row r="266" spans="1:2" x14ac:dyDescent="0.25">
      <c r="A266" s="1" t="s">
        <v>419</v>
      </c>
      <c r="B266" s="1" t="s">
        <v>322</v>
      </c>
    </row>
    <row r="267" spans="1:2" x14ac:dyDescent="0.25">
      <c r="A267" s="1" t="s">
        <v>108</v>
      </c>
      <c r="B267" s="1" t="s">
        <v>313</v>
      </c>
    </row>
    <row r="268" spans="1:2" x14ac:dyDescent="0.25">
      <c r="A268" s="1" t="s">
        <v>420</v>
      </c>
      <c r="B268" s="1" t="s">
        <v>318</v>
      </c>
    </row>
    <row r="269" spans="1:2" x14ac:dyDescent="0.25">
      <c r="A269" s="1" t="s">
        <v>421</v>
      </c>
      <c r="B269" s="1" t="s">
        <v>322</v>
      </c>
    </row>
    <row r="270" spans="1:2" x14ac:dyDescent="0.25">
      <c r="A270" s="1" t="s">
        <v>422</v>
      </c>
      <c r="B270" s="1" t="s">
        <v>313</v>
      </c>
    </row>
    <row r="271" spans="1:2" x14ac:dyDescent="0.25">
      <c r="A271" s="1" t="s">
        <v>109</v>
      </c>
      <c r="B271" s="1" t="s">
        <v>313</v>
      </c>
    </row>
    <row r="272" spans="1:2" x14ac:dyDescent="0.25">
      <c r="A272" s="1" t="s">
        <v>423</v>
      </c>
      <c r="B272" s="1" t="s">
        <v>318</v>
      </c>
    </row>
    <row r="273" spans="1:2" x14ac:dyDescent="0.25">
      <c r="A273" s="1" t="s">
        <v>110</v>
      </c>
      <c r="B273" s="1" t="s">
        <v>322</v>
      </c>
    </row>
    <row r="274" spans="1:2" x14ac:dyDescent="0.25">
      <c r="A274" s="1" t="s">
        <v>424</v>
      </c>
      <c r="B274" s="1" t="s">
        <v>313</v>
      </c>
    </row>
    <row r="275" spans="1:2" x14ac:dyDescent="0.25">
      <c r="A275" s="1" t="s">
        <v>41</v>
      </c>
      <c r="B275" s="1" t="s">
        <v>313</v>
      </c>
    </row>
    <row r="276" spans="1:2" x14ac:dyDescent="0.25">
      <c r="A276" s="1" t="s">
        <v>425</v>
      </c>
      <c r="B276" s="1" t="s">
        <v>318</v>
      </c>
    </row>
    <row r="277" spans="1:2" x14ac:dyDescent="0.25">
      <c r="A277" s="1" t="s">
        <v>426</v>
      </c>
      <c r="B277" s="1" t="s">
        <v>322</v>
      </c>
    </row>
    <row r="278" spans="1:2" x14ac:dyDescent="0.25">
      <c r="A278" s="1" t="s">
        <v>427</v>
      </c>
      <c r="B278" s="1" t="s">
        <v>322</v>
      </c>
    </row>
    <row r="279" spans="1:2" x14ac:dyDescent="0.25">
      <c r="A279" s="1" t="s">
        <v>428</v>
      </c>
      <c r="B279" s="1" t="s">
        <v>313</v>
      </c>
    </row>
    <row r="280" spans="1:2" x14ac:dyDescent="0.25">
      <c r="A280" s="1" t="s">
        <v>97</v>
      </c>
      <c r="B280" s="1" t="s">
        <v>313</v>
      </c>
    </row>
    <row r="281" spans="1:2" x14ac:dyDescent="0.25">
      <c r="A281" s="1" t="s">
        <v>429</v>
      </c>
      <c r="B281" s="1" t="s">
        <v>318</v>
      </c>
    </row>
    <row r="282" spans="1:2" x14ac:dyDescent="0.25">
      <c r="A282" s="1" t="s">
        <v>98</v>
      </c>
      <c r="B282" s="1" t="s">
        <v>322</v>
      </c>
    </row>
    <row r="283" spans="1:2" x14ac:dyDescent="0.25">
      <c r="A283" s="1" t="s">
        <v>430</v>
      </c>
      <c r="B283" s="1" t="s">
        <v>313</v>
      </c>
    </row>
    <row r="284" spans="1:2" x14ac:dyDescent="0.25">
      <c r="A284" s="1" t="s">
        <v>431</v>
      </c>
      <c r="B284" s="1" t="s">
        <v>313</v>
      </c>
    </row>
    <row r="285" spans="1:2" x14ac:dyDescent="0.25">
      <c r="A285" s="1" t="s">
        <v>432</v>
      </c>
      <c r="B285" s="1" t="s">
        <v>322</v>
      </c>
    </row>
    <row r="286" spans="1:2" x14ac:dyDescent="0.25">
      <c r="A286" s="1" t="s">
        <v>144</v>
      </c>
      <c r="B286" s="1" t="s">
        <v>313</v>
      </c>
    </row>
    <row r="287" spans="1:2" x14ac:dyDescent="0.25">
      <c r="A287" s="1" t="s">
        <v>146</v>
      </c>
      <c r="B287" s="1" t="s">
        <v>318</v>
      </c>
    </row>
    <row r="288" spans="1:2" x14ac:dyDescent="0.25">
      <c r="A288" s="1" t="s">
        <v>433</v>
      </c>
      <c r="B288" s="1" t="s">
        <v>322</v>
      </c>
    </row>
    <row r="289" spans="1:2" x14ac:dyDescent="0.25">
      <c r="A289" s="1" t="s">
        <v>434</v>
      </c>
      <c r="B289" s="1" t="s">
        <v>313</v>
      </c>
    </row>
    <row r="290" spans="1:2" x14ac:dyDescent="0.25">
      <c r="A290" s="1" t="s">
        <v>435</v>
      </c>
      <c r="B290" s="1" t="s">
        <v>318</v>
      </c>
    </row>
    <row r="291" spans="1:2" x14ac:dyDescent="0.25">
      <c r="A291" s="1" t="s">
        <v>436</v>
      </c>
      <c r="B291" s="1" t="s">
        <v>322</v>
      </c>
    </row>
    <row r="292" spans="1:2" x14ac:dyDescent="0.25">
      <c r="A292" s="1" t="s">
        <v>437</v>
      </c>
      <c r="B292" s="1" t="s">
        <v>313</v>
      </c>
    </row>
    <row r="293" spans="1:2" x14ac:dyDescent="0.25">
      <c r="A293" s="1" t="s">
        <v>438</v>
      </c>
      <c r="B293" s="1" t="s">
        <v>318</v>
      </c>
    </row>
    <row r="294" spans="1:2" x14ac:dyDescent="0.25">
      <c r="A294" s="1" t="s">
        <v>439</v>
      </c>
      <c r="B294" s="1" t="s">
        <v>322</v>
      </c>
    </row>
    <row r="295" spans="1:2" x14ac:dyDescent="0.25">
      <c r="A295" s="1" t="s">
        <v>440</v>
      </c>
      <c r="B295" s="1" t="s">
        <v>313</v>
      </c>
    </row>
    <row r="296" spans="1:2" x14ac:dyDescent="0.25">
      <c r="A296" s="1" t="s">
        <v>441</v>
      </c>
      <c r="B296" s="1" t="s">
        <v>313</v>
      </c>
    </row>
    <row r="297" spans="1:2" x14ac:dyDescent="0.25">
      <c r="A297" s="1" t="s">
        <v>442</v>
      </c>
      <c r="B297" s="1" t="s">
        <v>322</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13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2021-09-13T20:18:03Z</dcterms:modified>
</cp:coreProperties>
</file>